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915" activeTab="0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<sst xmlns="http://schemas.openxmlformats.org/spreadsheetml/2006/main" count="590" uniqueCount="77">
  <si>
    <t>#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</si>
  <si>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</si>
  <si>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სს “სადაზღვევო კომპანია ალდაგი ბისიაი"</t>
  </si>
  <si>
    <t>სს საერთაშორისო სადაზღვევო კომპანია "იმედი L International"</t>
  </si>
  <si>
    <t>სს "სადაზღვევო კომპანია ჯი პი აი ჰოლდინგი"</t>
  </si>
  <si>
    <t>შპს დაზღვევის კომპანია "ქართუ"</t>
  </si>
  <si>
    <t>შპს დაზღვევის საერთაშორისო კომპანია "ირაო"</t>
  </si>
  <si>
    <t>შპს სადაზღვევო  კომპანია ჩარტის ევროპა ს.ა. საქართველოს ფილიალი</t>
  </si>
  <si>
    <t>შპს სადაზღვევო კომპანია "აი სი ჯგუფი"</t>
  </si>
  <si>
    <t>შპს სადაზღვევო კომპანია "ტაო"</t>
  </si>
  <si>
    <t>სს „სტანდარტ დაზღვევა საქართველო“</t>
  </si>
  <si>
    <t>სამედიცინო დაზღვევის ჯგუფი სს "არქიმედეს გლობალ ჯორჯია</t>
  </si>
  <si>
    <t>შპს „სადაზღვევო კომპანია ალფა“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</si>
  <si>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</si>
  <si>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</si>
  <si>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</si>
  <si>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</si>
  <si>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</si>
  <si>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</si>
  <si>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</si>
  <si>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</si>
  <si>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</si>
  <si>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</si>
  <si>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</si>
  <si>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</si>
  <si>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</si>
  <si>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</si>
  <si>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</si>
  <si>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</si>
  <si>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</si>
  <si>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</si>
  <si>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</si>
  <si>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</si>
  <si>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</si>
  <si>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</si>
  <si>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</si>
  <si>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</si>
  <si>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</si>
  <si>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</si>
  <si>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(გადაზღვევის საქმიანობა, სახეობების მიხედვით)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</si>
  <si>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</si>
  <si>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</si>
  <si>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</si>
  <si>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სხვა სახმელეთო სატრანსპორტო საშუალებათა დაზღვევა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</si>
  <si>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</si>
  <si>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</si>
  <si>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</si>
  <si>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</si>
  <si>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შპს სადაზღვევო კომპანია „არდი ჯგუფი“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</si>
  <si>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</si>
  <si>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</si>
  <si>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</si>
  <si>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</si>
  <si>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შპს სადაზღვევო კომპანია "უნისონი"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</si>
  <si>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</si>
  <si>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შპს „ პსპ სამედიცინო დაზღვევა”</t>
  </si>
  <si>
    <t>საანგარიშო თარიღი: 2011 წლის 31 დეკემბერი</t>
  </si>
  <si>
    <t>საანგარიშო პერიოდი: 2011 წლის 1 იანვარი - 2011 წლის 31 დეკემბერი</t>
  </si>
  <si>
    <t>2011 წლის განმავლობაში დაზღვეულ სატრანსპორტო საშუალებათა რაოდენობა</t>
  </si>
  <si>
    <t>2011 წლის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</si>
  <si>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(01.01.2011 - 31.12.2011)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</si>
  <si>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(01.01.2011 - 31.12.2011)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</si>
  <si>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2011 წლის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</si>
  <si>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(01.01.2011 - 31.12.2011)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</si>
  <si>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2011 წლის მონაცემებით (პირდაპირი დაზღვევის საქმიანობა)</t>
  </si>
  <si>
    <t xml:space="preserve">2011 წლის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</si>
  <si>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(01.01.2011 - 31.12.2011)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</si>
  <si>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2011 წლის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</si>
  <si>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(01.01.2011 - 31.12.2011)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</si>
  <si>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t>სადაზღვევო ბაზრის სტრუქტურა დაზღვევის სახეობების მიხედვით 2011 წლის მონაცემებით (გადაზღვევის საქმიანობა)</t>
  </si>
  <si>
    <t>2011 წლის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</si>
  <si>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სახმელეთო სატრანსპორტო საშუალებათა დაზღვევა (გარდა სარკინიგზო ტრანსპორტისა)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</si>
  <si>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</si>
  <si>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სამოქალაქო პასუხისმგებლობის დაზღვევა</t>
  </si>
  <si>
    <t>სახმელეთო ავტოსატრანსპორტო საშუალებათა დაზღვევა (ავტოკასკო)</t>
  </si>
  <si>
    <t>მცურავ სატრანსპორტო საშუალებათა დაზღვევა (კორპუსის დაზღვევა)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</si>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</sst>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b/>
      <sz val="10"/>
      <name val="AcadNusx"/>
      <family val="0"/>
    </font>
    <font>
      <sz val="10"/>
      <color indexed="10"/>
      <name val="Arial"/>
      <family val="2"/>
    </font>
    <font>
      <sz val="10"/>
      <name val="AcadMtavr"/>
      <family val="0"/>
    </font>
    <font>
      <b/>
      <sz val="10"/>
      <name val="Arial"/>
      <family val="2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0"/>
      <color indexed="10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>
      <alignment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12" fillId="0" borderId="12" xfId="0" applyNumberFormat="1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3" fontId="11" fillId="0" borderId="12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horizontal="center"/>
    </xf>
    <xf numFmtId="10" fontId="15" fillId="0" borderId="12" xfId="62" applyNumberFormat="1" applyFont="1" applyBorder="1" applyAlignment="1">
      <alignment horizontal="center"/>
    </xf>
    <xf numFmtId="3" fontId="14" fillId="33" borderId="12" xfId="44" applyNumberFormat="1" applyFont="1" applyFill="1" applyBorder="1" applyAlignment="1">
      <alignment horizontal="center" vertical="center" wrapText="1"/>
    </xf>
    <xf numFmtId="9" fontId="14" fillId="33" borderId="12" xfId="62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4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5" fillId="0" borderId="12" xfId="0" applyNumberFormat="1" applyFont="1" applyBorder="1" applyAlignment="1">
      <alignment horizontal="center" vertical="center"/>
    </xf>
    <xf numFmtId="10" fontId="15" fillId="0" borderId="12" xfId="62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3" fillId="0" borderId="12" xfId="0" applyFont="1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5" fontId="0" fillId="0" borderId="0" xfId="42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11" fillId="0" borderId="12" xfId="0" applyNumberFormat="1" applyFont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11" fillId="0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33" borderId="12" xfId="0" applyFont="1" applyFill="1" applyBorder="1" applyAlignment="1">
      <alignment horizontal="center" vertical="center" textRotation="90" wrapText="1"/>
    </xf>
    <xf numFmtId="3" fontId="53" fillId="0" borderId="0" xfId="0" applyNumberFormat="1" applyFont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2"/>
  <sheetViews>
    <sheetView tabSelected="1" zoomScalePageLayoutView="0" workbookViewId="0" topLeftCell="A1">
      <selection activeCell="O3" sqref="O3:P3"/>
    </sheetView>
  </sheetViews>
  <sheetFormatPr defaultColWidth="9.140625" defaultRowHeight="12.75"/>
  <cols>
    <col min="1" max="1" width="10.57421875" style="16" bestFit="1" customWidth="1"/>
    <col min="2" max="2" width="10.8515625" style="16" bestFit="1" customWidth="1"/>
    <col min="3" max="6" width="8.7109375" style="16" customWidth="1"/>
    <col min="7" max="8" width="11.00390625" style="16" customWidth="1"/>
    <col min="9" max="10" width="8.7109375" style="16" customWidth="1"/>
    <col min="11" max="11" width="9.57421875" style="16" customWidth="1"/>
    <col min="12" max="12" width="8.8515625" style="16" customWidth="1"/>
    <col min="13" max="32" width="8.7109375" style="16" customWidth="1"/>
    <col min="33" max="33" width="11.57421875" style="16" customWidth="1"/>
    <col min="34" max="34" width="11.140625" style="16" customWidth="1"/>
    <col min="35" max="16384" width="9.140625" style="16" customWidth="1"/>
  </cols>
  <sheetData>
    <row r="2" spans="1:36" s="2" customFormat="1" ht="15">
      <c r="A2" s="84" t="s">
        <v>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32"/>
      <c r="AH2" s="32"/>
      <c r="AI2" s="32"/>
      <c r="AJ2" s="32"/>
    </row>
    <row r="3" spans="1:36" ht="110.25" customHeight="1">
      <c r="A3" s="88" t="s">
        <v>15</v>
      </c>
      <c r="B3" s="89"/>
      <c r="C3" s="88" t="s">
        <v>44</v>
      </c>
      <c r="D3" s="89"/>
      <c r="E3" s="88" t="s">
        <v>52</v>
      </c>
      <c r="F3" s="89"/>
      <c r="G3" s="88" t="s">
        <v>18</v>
      </c>
      <c r="H3" s="89"/>
      <c r="I3" s="88" t="s">
        <v>71</v>
      </c>
      <c r="J3" s="89"/>
      <c r="K3" s="88" t="s">
        <v>19</v>
      </c>
      <c r="L3" s="89"/>
      <c r="M3" s="88" t="s">
        <v>20</v>
      </c>
      <c r="N3" s="89"/>
      <c r="O3" s="88" t="s">
        <v>45</v>
      </c>
      <c r="P3" s="89"/>
      <c r="Q3" s="88" t="s">
        <v>72</v>
      </c>
      <c r="R3" s="89"/>
      <c r="S3" s="88" t="s">
        <v>46</v>
      </c>
      <c r="T3" s="89"/>
      <c r="U3" s="88" t="s">
        <v>47</v>
      </c>
      <c r="V3" s="89"/>
      <c r="W3" s="88" t="s">
        <v>21</v>
      </c>
      <c r="X3" s="89"/>
      <c r="Y3" s="88" t="s">
        <v>51</v>
      </c>
      <c r="Z3" s="89"/>
      <c r="AA3" s="88" t="s">
        <v>22</v>
      </c>
      <c r="AB3" s="89"/>
      <c r="AC3" s="88" t="s">
        <v>23</v>
      </c>
      <c r="AD3" s="89"/>
      <c r="AE3" s="88" t="s">
        <v>24</v>
      </c>
      <c r="AF3" s="89"/>
      <c r="AG3" s="88" t="s">
        <v>73</v>
      </c>
      <c r="AH3" s="89"/>
      <c r="AI3" s="88" t="s">
        <v>25</v>
      </c>
      <c r="AJ3" s="89"/>
    </row>
    <row r="4" spans="1:36" ht="75.75" customHeight="1">
      <c r="A4" s="85" t="s">
        <v>41</v>
      </c>
      <c r="B4" s="85" t="s">
        <v>42</v>
      </c>
      <c r="C4" s="85" t="s">
        <v>41</v>
      </c>
      <c r="D4" s="85" t="s">
        <v>42</v>
      </c>
      <c r="E4" s="85" t="s">
        <v>41</v>
      </c>
      <c r="F4" s="85" t="s">
        <v>42</v>
      </c>
      <c r="G4" s="85" t="s">
        <v>41</v>
      </c>
      <c r="H4" s="85" t="s">
        <v>42</v>
      </c>
      <c r="I4" s="85" t="s">
        <v>41</v>
      </c>
      <c r="J4" s="85" t="s">
        <v>42</v>
      </c>
      <c r="K4" s="85" t="s">
        <v>41</v>
      </c>
      <c r="L4" s="85" t="s">
        <v>42</v>
      </c>
      <c r="M4" s="85" t="s">
        <v>41</v>
      </c>
      <c r="N4" s="85" t="s">
        <v>42</v>
      </c>
      <c r="O4" s="85" t="s">
        <v>41</v>
      </c>
      <c r="P4" s="85" t="s">
        <v>42</v>
      </c>
      <c r="Q4" s="85" t="s">
        <v>41</v>
      </c>
      <c r="R4" s="85" t="s">
        <v>42</v>
      </c>
      <c r="S4" s="85" t="s">
        <v>41</v>
      </c>
      <c r="T4" s="85" t="s">
        <v>42</v>
      </c>
      <c r="U4" s="85" t="s">
        <v>41</v>
      </c>
      <c r="V4" s="85" t="s">
        <v>42</v>
      </c>
      <c r="W4" s="85" t="s">
        <v>41</v>
      </c>
      <c r="X4" s="85" t="s">
        <v>42</v>
      </c>
      <c r="Y4" s="85" t="s">
        <v>41</v>
      </c>
      <c r="Z4" s="85" t="s">
        <v>42</v>
      </c>
      <c r="AA4" s="85" t="s">
        <v>41</v>
      </c>
      <c r="AB4" s="85" t="s">
        <v>42</v>
      </c>
      <c r="AC4" s="85" t="s">
        <v>41</v>
      </c>
      <c r="AD4" s="85" t="s">
        <v>42</v>
      </c>
      <c r="AE4" s="85" t="s">
        <v>41</v>
      </c>
      <c r="AF4" s="85" t="s">
        <v>42</v>
      </c>
      <c r="AG4" s="85" t="s">
        <v>41</v>
      </c>
      <c r="AH4" s="85" t="s">
        <v>42</v>
      </c>
      <c r="AI4" s="85" t="s">
        <v>41</v>
      </c>
      <c r="AJ4" s="85" t="s">
        <v>42</v>
      </c>
    </row>
    <row r="5" spans="1:37" ht="45" customHeight="1">
      <c r="A5" s="78">
        <v>513093</v>
      </c>
      <c r="B5" s="78">
        <v>369749</v>
      </c>
      <c r="C5" s="78">
        <v>181937</v>
      </c>
      <c r="D5" s="78">
        <v>74199</v>
      </c>
      <c r="E5" s="78">
        <v>168323</v>
      </c>
      <c r="F5" s="78">
        <v>127959</v>
      </c>
      <c r="G5" s="78">
        <v>1593677</v>
      </c>
      <c r="H5" s="78">
        <v>1448723</v>
      </c>
      <c r="I5" s="78">
        <v>36849</v>
      </c>
      <c r="J5" s="78">
        <v>29472</v>
      </c>
      <c r="K5" s="78">
        <v>27711</v>
      </c>
      <c r="L5" s="78">
        <v>22937</v>
      </c>
      <c r="M5" s="78">
        <v>0</v>
      </c>
      <c r="N5" s="78">
        <v>0</v>
      </c>
      <c r="O5" s="78">
        <v>46</v>
      </c>
      <c r="P5" s="78">
        <v>25</v>
      </c>
      <c r="Q5" s="78">
        <v>44</v>
      </c>
      <c r="R5" s="78">
        <v>34</v>
      </c>
      <c r="S5" s="78">
        <v>33</v>
      </c>
      <c r="T5" s="78">
        <v>27</v>
      </c>
      <c r="U5" s="78">
        <v>1</v>
      </c>
      <c r="V5" s="78">
        <v>1</v>
      </c>
      <c r="W5" s="78">
        <v>12876</v>
      </c>
      <c r="X5" s="78">
        <v>3802</v>
      </c>
      <c r="Y5" s="78">
        <v>36791</v>
      </c>
      <c r="Z5" s="78">
        <v>31928</v>
      </c>
      <c r="AA5" s="78">
        <v>27205</v>
      </c>
      <c r="AB5" s="78">
        <v>23807</v>
      </c>
      <c r="AC5" s="78">
        <v>11920</v>
      </c>
      <c r="AD5" s="78">
        <v>4288</v>
      </c>
      <c r="AE5" s="78">
        <v>9</v>
      </c>
      <c r="AF5" s="78">
        <v>6</v>
      </c>
      <c r="AG5" s="78">
        <v>1716</v>
      </c>
      <c r="AH5" s="78">
        <v>1607</v>
      </c>
      <c r="AI5" s="78">
        <v>0</v>
      </c>
      <c r="AJ5" s="78">
        <v>0</v>
      </c>
      <c r="AK5" s="79"/>
    </row>
    <row r="6" spans="1:36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</row>
    <row r="7" spans="1:7" ht="13.5">
      <c r="A7" s="18" t="s">
        <v>56</v>
      </c>
      <c r="B7" s="18"/>
      <c r="C7" s="18"/>
      <c r="D7" s="18"/>
      <c r="E7" s="18"/>
      <c r="F7" s="18"/>
      <c r="G7" s="19"/>
    </row>
    <row r="8" spans="1:7" ht="15" customHeight="1">
      <c r="A8" s="18" t="s">
        <v>57</v>
      </c>
      <c r="B8" s="18"/>
      <c r="C8" s="18"/>
      <c r="D8" s="18"/>
      <c r="E8" s="18"/>
      <c r="F8" s="18"/>
      <c r="G8" s="19"/>
    </row>
    <row r="9" ht="15" customHeight="1"/>
    <row r="10" ht="15" customHeight="1"/>
    <row r="11" ht="15" customHeight="1"/>
    <row r="12" spans="1:32" ht="1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D12" s="36"/>
      <c r="AE12" s="36"/>
      <c r="AF12" s="36"/>
    </row>
    <row r="13" ht="15" customHeight="1"/>
  </sheetData>
  <sheetProtection/>
  <mergeCells count="18">
    <mergeCell ref="AA3:AB3"/>
    <mergeCell ref="AC3:AD3"/>
    <mergeCell ref="AG3:AH3"/>
    <mergeCell ref="AI3:AJ3"/>
    <mergeCell ref="M3:N3"/>
    <mergeCell ref="A3:B3"/>
    <mergeCell ref="C3:D3"/>
    <mergeCell ref="G3:H3"/>
    <mergeCell ref="I3:J3"/>
    <mergeCell ref="K3:L3"/>
    <mergeCell ref="E3:F3"/>
    <mergeCell ref="O3:P3"/>
    <mergeCell ref="Q3:R3"/>
    <mergeCell ref="S3:T3"/>
    <mergeCell ref="U3:V3"/>
    <mergeCell ref="AE3:AF3"/>
    <mergeCell ref="W3:X3"/>
    <mergeCell ref="Y3:Z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6" sqref="B16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9" t="s">
        <v>69</v>
      </c>
      <c r="B2" s="99"/>
      <c r="C2" s="99"/>
      <c r="D2" s="99"/>
    </row>
    <row r="3" spans="1:5" ht="12.75" customHeight="1">
      <c r="A3" s="99"/>
      <c r="B3" s="99"/>
      <c r="C3" s="99"/>
      <c r="D3" s="99"/>
      <c r="E3" s="10"/>
    </row>
    <row r="4" spans="1:5" ht="12.75">
      <c r="A4" s="99"/>
      <c r="B4" s="99"/>
      <c r="C4" s="99"/>
      <c r="D4" s="99"/>
      <c r="E4" s="10"/>
    </row>
    <row r="6" spans="1:4" ht="43.5" customHeight="1">
      <c r="A6" s="11" t="s">
        <v>0</v>
      </c>
      <c r="B6" s="11" t="s">
        <v>36</v>
      </c>
      <c r="C6" s="12" t="s">
        <v>16</v>
      </c>
      <c r="D6" s="12" t="s">
        <v>37</v>
      </c>
    </row>
    <row r="7" spans="1:4" ht="27" customHeight="1">
      <c r="A7" s="31">
        <v>1</v>
      </c>
      <c r="B7" s="13" t="s">
        <v>15</v>
      </c>
      <c r="C7" s="27">
        <f>HLOOKUP(B7,'პრემიები(მიღებული გადაზღვევა)'!$C$3:$AL$19,17,)</f>
        <v>289.7</v>
      </c>
      <c r="D7" s="28">
        <f>C7/$C$25</f>
        <v>1.5949418758644506E-05</v>
      </c>
    </row>
    <row r="8" spans="1:4" ht="27" customHeight="1">
      <c r="A8" s="31">
        <v>2</v>
      </c>
      <c r="B8" s="13" t="s">
        <v>44</v>
      </c>
      <c r="C8" s="27">
        <f>HLOOKUP(B8,'პრემიები(მიღებული გადაზღვევა)'!$C$3:$AL$19,17,)</f>
        <v>1390</v>
      </c>
      <c r="D8" s="28">
        <f aca="true" t="shared" si="0" ref="D8:D21">C8/$C$25</f>
        <v>7.652637926998917E-05</v>
      </c>
    </row>
    <row r="9" spans="1:4" ht="27" customHeight="1">
      <c r="A9" s="31">
        <v>3</v>
      </c>
      <c r="B9" s="13" t="s">
        <v>52</v>
      </c>
      <c r="C9" s="27">
        <f>HLOOKUP(B9,'პრემიები(მიღებული გადაზღვევა)'!$C$3:$AL$19,17,)</f>
        <v>22661.87</v>
      </c>
      <c r="D9" s="28">
        <f t="shared" si="0"/>
        <v>0.001247648099703014</v>
      </c>
    </row>
    <row r="10" spans="1:4" ht="27" customHeight="1">
      <c r="A10" s="31">
        <v>4</v>
      </c>
      <c r="B10" s="13" t="s">
        <v>18</v>
      </c>
      <c r="C10" s="27">
        <f>HLOOKUP(B10,'პრემიები(მიღებული გადაზღვევა)'!$C$3:$AL$19,17,)</f>
        <v>710204.7260273972</v>
      </c>
      <c r="D10" s="28">
        <f t="shared" si="0"/>
        <v>0.039100285052741976</v>
      </c>
    </row>
    <row r="11" spans="1:4" ht="27" customHeight="1">
      <c r="A11" s="31">
        <v>5</v>
      </c>
      <c r="B11" s="13" t="s">
        <v>71</v>
      </c>
      <c r="C11" s="27">
        <f>HLOOKUP(B11,'პრემიები(მიღებული გადაზღვევა)'!$C$3:$AL$19,17,)</f>
        <v>17972.57</v>
      </c>
      <c r="D11" s="28">
        <f t="shared" si="0"/>
        <v>0.000989478926817575</v>
      </c>
    </row>
    <row r="12" spans="1:4" ht="27" customHeight="1">
      <c r="A12" s="31">
        <v>6</v>
      </c>
      <c r="B12" s="13" t="s">
        <v>19</v>
      </c>
      <c r="C12" s="27">
        <f>HLOOKUP(B12,'პრემიები(მიღებული გადაზღვევა)'!$C$3:$AL$19,17,)</f>
        <v>3039.93</v>
      </c>
      <c r="D12" s="28">
        <f t="shared" si="0"/>
        <v>0.00016736319146346633</v>
      </c>
    </row>
    <row r="13" spans="1:4" ht="27" customHeight="1">
      <c r="A13" s="31">
        <v>7</v>
      </c>
      <c r="B13" s="13" t="s">
        <v>20</v>
      </c>
      <c r="C13" s="27">
        <f>HLOOKUP(B13,'პრემიები(მიღებული გადაზღვევა)'!$C$3:$AL$19,17,)</f>
        <v>0</v>
      </c>
      <c r="D13" s="28">
        <f t="shared" si="0"/>
        <v>0</v>
      </c>
    </row>
    <row r="14" spans="1:4" ht="27" customHeight="1">
      <c r="A14" s="31">
        <v>8</v>
      </c>
      <c r="B14" s="13" t="s">
        <v>45</v>
      </c>
      <c r="C14" s="27">
        <f>HLOOKUP(B14,'პრემიები(მიღებული გადაზღვევა)'!$C$3:$AL$19,17,)</f>
        <v>36317</v>
      </c>
      <c r="D14" s="28">
        <f t="shared" si="0"/>
        <v>0.0019994305870130913</v>
      </c>
    </row>
    <row r="15" spans="1:4" ht="27" customHeight="1">
      <c r="A15" s="31">
        <v>9</v>
      </c>
      <c r="B15" s="13" t="s">
        <v>72</v>
      </c>
      <c r="C15" s="27">
        <f>HLOOKUP(B15,'პრემიები(მიღებული გადაზღვევა)'!$C$3:$AL$19,17,)</f>
        <v>124073.7</v>
      </c>
      <c r="D15" s="28">
        <f t="shared" si="0"/>
        <v>0.006830871240022198</v>
      </c>
    </row>
    <row r="16" spans="1:4" ht="27" customHeight="1">
      <c r="A16" s="31">
        <v>10</v>
      </c>
      <c r="B16" s="13" t="s">
        <v>46</v>
      </c>
      <c r="C16" s="27">
        <f>HLOOKUP(B16,'პრემიები(მიღებული გადაზღვევა)'!$C$3:$AL$19,17,)</f>
        <v>5421471.1892</v>
      </c>
      <c r="D16" s="28">
        <f t="shared" si="0"/>
        <v>0.29847882045038737</v>
      </c>
    </row>
    <row r="17" spans="1:4" ht="27" customHeight="1">
      <c r="A17" s="31">
        <v>11</v>
      </c>
      <c r="B17" s="13" t="s">
        <v>47</v>
      </c>
      <c r="C17" s="27">
        <f>HLOOKUP(B17,'პრემიები(მიღებული გადაზღვევა)'!$C$3:$AL$19,17,)</f>
        <v>915145</v>
      </c>
      <c r="D17" s="28">
        <f t="shared" si="0"/>
        <v>0.05038326140793831</v>
      </c>
    </row>
    <row r="18" spans="1:4" ht="27" customHeight="1">
      <c r="A18" s="31">
        <v>12</v>
      </c>
      <c r="B18" s="13" t="s">
        <v>21</v>
      </c>
      <c r="C18" s="27">
        <f>HLOOKUP(B18,'პრემიები(მიღებული გადაზღვევა)'!$C$3:$AL$19,17,)</f>
        <v>14822.192600999999</v>
      </c>
      <c r="D18" s="28">
        <f t="shared" si="0"/>
        <v>0.0008160350594222685</v>
      </c>
    </row>
    <row r="19" spans="1:4" ht="27" customHeight="1">
      <c r="A19" s="31">
        <v>13</v>
      </c>
      <c r="B19" s="13" t="s">
        <v>51</v>
      </c>
      <c r="C19" s="27">
        <f>HLOOKUP(B19,'პრემიები(მიღებული გადაზღვევა)'!$C$3:$AL$19,17,)</f>
        <v>10028332.843432</v>
      </c>
      <c r="D19" s="28">
        <f t="shared" si="0"/>
        <v>0.5521093544044361</v>
      </c>
    </row>
    <row r="20" spans="1:4" ht="27" customHeight="1">
      <c r="A20" s="31">
        <v>14</v>
      </c>
      <c r="B20" s="13" t="s">
        <v>22</v>
      </c>
      <c r="C20" s="27">
        <f>HLOOKUP(B20,'პრემიები(მიღებული გადაზღვევა)'!$C$3:$AL$19,17,)</f>
        <v>601587.5734750001</v>
      </c>
      <c r="D20" s="28">
        <f t="shared" si="0"/>
        <v>0.03312037324594269</v>
      </c>
    </row>
    <row r="21" spans="1:4" ht="27" customHeight="1">
      <c r="A21" s="31">
        <v>15</v>
      </c>
      <c r="B21" s="13" t="s">
        <v>23</v>
      </c>
      <c r="C21" s="27">
        <f>HLOOKUP(B21,'პრემიები(მიღებული გადაზღვევა)'!$C$3:$AL$19,17,)</f>
        <v>0</v>
      </c>
      <c r="D21" s="28">
        <f t="shared" si="0"/>
        <v>0</v>
      </c>
    </row>
    <row r="22" spans="1:4" ht="27" customHeight="1">
      <c r="A22" s="31">
        <v>16</v>
      </c>
      <c r="B22" s="13" t="s">
        <v>24</v>
      </c>
      <c r="C22" s="27">
        <f>HLOOKUP(B22,'პრემიები(მიღებული გადაზღვევა)'!$C$3:$AL$19,17,)</f>
        <v>0</v>
      </c>
      <c r="D22" s="28">
        <f>C22/$C$25</f>
        <v>0</v>
      </c>
    </row>
    <row r="23" spans="1:4" ht="27" customHeight="1">
      <c r="A23" s="31">
        <v>17</v>
      </c>
      <c r="B23" s="13" t="s">
        <v>50</v>
      </c>
      <c r="C23" s="27">
        <f>HLOOKUP(B23,'პრემიები(მიღებული გადაზღვევა)'!$C$3:$AL$19,17,)</f>
        <v>266363.020433</v>
      </c>
      <c r="D23" s="28">
        <f>C23/$C$25</f>
        <v>0.01466460253608319</v>
      </c>
    </row>
    <row r="24" spans="1:4" ht="27" customHeight="1">
      <c r="A24" s="31">
        <v>18</v>
      </c>
      <c r="B24" s="13" t="s">
        <v>25</v>
      </c>
      <c r="C24" s="27">
        <f>HLOOKUP(B24,'პრემიები(მიღებული გადაზღვევა)'!$C$3:$AL$19,17,)</f>
        <v>0</v>
      </c>
      <c r="D24" s="28">
        <f>C24/$C$25</f>
        <v>0</v>
      </c>
    </row>
    <row r="25" spans="1:4" ht="27" customHeight="1">
      <c r="A25" s="14"/>
      <c r="B25" s="15" t="s">
        <v>26</v>
      </c>
      <c r="C25" s="29">
        <f>SUM(C7:C24)</f>
        <v>18163671.3151684</v>
      </c>
      <c r="D25" s="30">
        <f>SUM(D7:D24)</f>
        <v>0.9999999999999999</v>
      </c>
    </row>
    <row r="26" ht="12.75">
      <c r="C26" s="4"/>
    </row>
    <row r="27" ht="12.75">
      <c r="C27" s="4"/>
    </row>
    <row r="28" ht="12.75">
      <c r="C28" s="4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G7" sqref="G7:G8"/>
    </sheetView>
  </sheetViews>
  <sheetFormatPr defaultColWidth="9.140625" defaultRowHeight="12.75"/>
  <cols>
    <col min="1" max="1" width="18.8515625" style="32" bestFit="1" customWidth="1"/>
    <col min="2" max="2" width="14.421875" style="32" bestFit="1" customWidth="1"/>
    <col min="3" max="3" width="19.8515625" style="32" bestFit="1" customWidth="1"/>
    <col min="4" max="6" width="18.00390625" style="32" bestFit="1" customWidth="1"/>
    <col min="7" max="16384" width="9.140625" style="32" customWidth="1"/>
  </cols>
  <sheetData>
    <row r="2" spans="1:6" ht="29.25" customHeight="1">
      <c r="A2" s="40" t="s">
        <v>58</v>
      </c>
      <c r="B2" s="41"/>
      <c r="C2" s="41"/>
      <c r="D2" s="41"/>
      <c r="E2" s="41"/>
      <c r="F2" s="42"/>
    </row>
    <row r="3" spans="1:6" ht="105">
      <c r="A3" s="33" t="s">
        <v>74</v>
      </c>
      <c r="B3" s="33" t="s">
        <v>43</v>
      </c>
      <c r="C3" s="33" t="s">
        <v>1</v>
      </c>
      <c r="D3" s="34" t="s">
        <v>19</v>
      </c>
      <c r="E3" s="34" t="s">
        <v>45</v>
      </c>
      <c r="F3" s="34" t="s">
        <v>75</v>
      </c>
    </row>
    <row r="4" spans="1:7" ht="39.75" customHeight="1">
      <c r="A4" s="35">
        <v>36835</v>
      </c>
      <c r="B4" s="35">
        <v>0</v>
      </c>
      <c r="C4" s="35">
        <v>0</v>
      </c>
      <c r="D4" s="35">
        <v>27476</v>
      </c>
      <c r="E4" s="35">
        <v>34</v>
      </c>
      <c r="F4" s="35">
        <v>34</v>
      </c>
      <c r="G4" s="37"/>
    </row>
    <row r="5" spans="1:6" ht="15">
      <c r="A5" s="86"/>
      <c r="B5" s="86"/>
      <c r="C5" s="86"/>
      <c r="D5" s="86"/>
      <c r="E5" s="86"/>
      <c r="F5" s="86"/>
    </row>
    <row r="6" spans="3:7" ht="15">
      <c r="C6" s="37"/>
      <c r="G6" s="37"/>
    </row>
    <row r="8" ht="15">
      <c r="D8" s="3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R26"/>
  <sheetViews>
    <sheetView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3" sqref="AM3:AN3"/>
    </sheetView>
  </sheetViews>
  <sheetFormatPr defaultColWidth="9.140625" defaultRowHeight="12.75"/>
  <cols>
    <col min="1" max="1" width="5.8515625" style="55" customWidth="1"/>
    <col min="2" max="2" width="25.28125" style="55" customWidth="1"/>
    <col min="3" max="40" width="12.7109375" style="55" customWidth="1"/>
    <col min="41" max="41" width="14.421875" style="55" customWidth="1"/>
    <col min="42" max="42" width="13.00390625" style="55" customWidth="1"/>
    <col min="43" max="43" width="9.140625" style="55" customWidth="1"/>
    <col min="44" max="44" width="10.140625" style="55" bestFit="1" customWidth="1"/>
    <col min="45" max="16384" width="9.140625" style="55" customWidth="1"/>
  </cols>
  <sheetData>
    <row r="1" spans="1:41" s="49" customFormat="1" ht="39" customHeight="1">
      <c r="A1" s="39" t="s">
        <v>59</v>
      </c>
      <c r="B1" s="38"/>
      <c r="C1" s="38"/>
      <c r="D1" s="38"/>
      <c r="E1" s="38"/>
      <c r="F1" s="38"/>
      <c r="G1" s="38"/>
      <c r="H1" s="38"/>
      <c r="I1" s="48"/>
      <c r="J1" s="48"/>
      <c r="AO1" s="38"/>
    </row>
    <row r="2" spans="1:38" s="51" customFormat="1" ht="25.5" customHeight="1">
      <c r="A2" s="50" t="s">
        <v>54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40" s="51" customFormat="1" ht="89.25" customHeight="1">
      <c r="A3" s="90" t="s">
        <v>0</v>
      </c>
      <c r="B3" s="90" t="s">
        <v>14</v>
      </c>
      <c r="C3" s="92" t="s">
        <v>15</v>
      </c>
      <c r="D3" s="93"/>
      <c r="E3" s="92" t="s">
        <v>44</v>
      </c>
      <c r="F3" s="93"/>
      <c r="G3" s="92" t="s">
        <v>52</v>
      </c>
      <c r="H3" s="93"/>
      <c r="I3" s="92" t="s">
        <v>18</v>
      </c>
      <c r="J3" s="93"/>
      <c r="K3" s="92" t="s">
        <v>71</v>
      </c>
      <c r="L3" s="93"/>
      <c r="M3" s="92" t="s">
        <v>19</v>
      </c>
      <c r="N3" s="93"/>
      <c r="O3" s="92" t="s">
        <v>20</v>
      </c>
      <c r="P3" s="93"/>
      <c r="Q3" s="92" t="s">
        <v>45</v>
      </c>
      <c r="R3" s="93"/>
      <c r="S3" s="92" t="s">
        <v>72</v>
      </c>
      <c r="T3" s="93"/>
      <c r="U3" s="92" t="s">
        <v>46</v>
      </c>
      <c r="V3" s="93"/>
      <c r="W3" s="92" t="s">
        <v>47</v>
      </c>
      <c r="X3" s="93"/>
      <c r="Y3" s="92" t="s">
        <v>21</v>
      </c>
      <c r="Z3" s="93"/>
      <c r="AA3" s="92" t="s">
        <v>51</v>
      </c>
      <c r="AB3" s="93"/>
      <c r="AC3" s="92" t="s">
        <v>22</v>
      </c>
      <c r="AD3" s="93"/>
      <c r="AE3" s="92" t="s">
        <v>23</v>
      </c>
      <c r="AF3" s="93"/>
      <c r="AG3" s="92" t="s">
        <v>24</v>
      </c>
      <c r="AH3" s="93"/>
      <c r="AI3" s="92" t="s">
        <v>50</v>
      </c>
      <c r="AJ3" s="93"/>
      <c r="AK3" s="92" t="s">
        <v>25</v>
      </c>
      <c r="AL3" s="93"/>
      <c r="AM3" s="95" t="s">
        <v>26</v>
      </c>
      <c r="AN3" s="96"/>
    </row>
    <row r="4" spans="1:40" s="51" customFormat="1" ht="25.5">
      <c r="A4" s="91"/>
      <c r="B4" s="91"/>
      <c r="C4" s="52" t="s">
        <v>16</v>
      </c>
      <c r="D4" s="52" t="s">
        <v>17</v>
      </c>
      <c r="E4" s="52" t="s">
        <v>16</v>
      </c>
      <c r="F4" s="52" t="s">
        <v>17</v>
      </c>
      <c r="G4" s="52" t="s">
        <v>16</v>
      </c>
      <c r="H4" s="52" t="s">
        <v>17</v>
      </c>
      <c r="I4" s="52" t="s">
        <v>16</v>
      </c>
      <c r="J4" s="52" t="s">
        <v>17</v>
      </c>
      <c r="K4" s="52" t="s">
        <v>16</v>
      </c>
      <c r="L4" s="52" t="s">
        <v>17</v>
      </c>
      <c r="M4" s="52" t="s">
        <v>16</v>
      </c>
      <c r="N4" s="52" t="s">
        <v>17</v>
      </c>
      <c r="O4" s="52" t="s">
        <v>16</v>
      </c>
      <c r="P4" s="52" t="s">
        <v>17</v>
      </c>
      <c r="Q4" s="52" t="s">
        <v>16</v>
      </c>
      <c r="R4" s="52" t="s">
        <v>17</v>
      </c>
      <c r="S4" s="52" t="s">
        <v>16</v>
      </c>
      <c r="T4" s="52" t="s">
        <v>17</v>
      </c>
      <c r="U4" s="52" t="s">
        <v>16</v>
      </c>
      <c r="V4" s="52" t="s">
        <v>17</v>
      </c>
      <c r="W4" s="52" t="s">
        <v>16</v>
      </c>
      <c r="X4" s="52" t="s">
        <v>17</v>
      </c>
      <c r="Y4" s="52" t="s">
        <v>16</v>
      </c>
      <c r="Z4" s="52" t="s">
        <v>17</v>
      </c>
      <c r="AA4" s="52" t="s">
        <v>16</v>
      </c>
      <c r="AB4" s="52" t="s">
        <v>17</v>
      </c>
      <c r="AC4" s="52" t="s">
        <v>16</v>
      </c>
      <c r="AD4" s="52" t="s">
        <v>17</v>
      </c>
      <c r="AE4" s="52" t="s">
        <v>16</v>
      </c>
      <c r="AF4" s="52" t="s">
        <v>17</v>
      </c>
      <c r="AG4" s="52" t="s">
        <v>16</v>
      </c>
      <c r="AH4" s="52" t="s">
        <v>17</v>
      </c>
      <c r="AI4" s="52" t="s">
        <v>16</v>
      </c>
      <c r="AJ4" s="52" t="s">
        <v>17</v>
      </c>
      <c r="AK4" s="52" t="s">
        <v>16</v>
      </c>
      <c r="AL4" s="52" t="s">
        <v>17</v>
      </c>
      <c r="AM4" s="52" t="s">
        <v>16</v>
      </c>
      <c r="AN4" s="52" t="s">
        <v>17</v>
      </c>
    </row>
    <row r="5" spans="1:40" s="51" customFormat="1" ht="43.5" customHeight="1">
      <c r="A5" s="53">
        <v>1</v>
      </c>
      <c r="B5" s="23" t="s">
        <v>4</v>
      </c>
      <c r="C5" s="80">
        <v>3401514.9194000005</v>
      </c>
      <c r="D5" s="80">
        <v>952.41654825</v>
      </c>
      <c r="E5" s="80">
        <v>505960.73195499997</v>
      </c>
      <c r="F5" s="80">
        <v>0</v>
      </c>
      <c r="G5" s="80">
        <v>585012.9994344399</v>
      </c>
      <c r="H5" s="80">
        <v>5407.47187132</v>
      </c>
      <c r="I5" s="80">
        <v>35250728.851181</v>
      </c>
      <c r="J5" s="80">
        <v>5301.6</v>
      </c>
      <c r="K5" s="80">
        <v>7095340.638885891</v>
      </c>
      <c r="L5" s="80">
        <v>325999.147278</v>
      </c>
      <c r="M5" s="80">
        <v>1004864.7988289101</v>
      </c>
      <c r="N5" s="80">
        <v>38613.895802319996</v>
      </c>
      <c r="O5" s="80">
        <v>0</v>
      </c>
      <c r="P5" s="80">
        <v>0</v>
      </c>
      <c r="Q5" s="80">
        <v>0</v>
      </c>
      <c r="R5" s="80">
        <v>0</v>
      </c>
      <c r="S5" s="80">
        <v>0</v>
      </c>
      <c r="T5" s="80">
        <v>0</v>
      </c>
      <c r="U5" s="80">
        <v>138565.975</v>
      </c>
      <c r="V5" s="80">
        <v>6434.5559933899995</v>
      </c>
      <c r="W5" s="80">
        <v>0</v>
      </c>
      <c r="X5" s="80">
        <v>0</v>
      </c>
      <c r="Y5" s="80">
        <v>543964.386708</v>
      </c>
      <c r="Z5" s="80">
        <v>174882.12493986</v>
      </c>
      <c r="AA5" s="80">
        <v>5950923.5821315</v>
      </c>
      <c r="AB5" s="80">
        <v>4603927.3550429</v>
      </c>
      <c r="AC5" s="80">
        <v>504248.190329</v>
      </c>
      <c r="AD5" s="80">
        <v>454257.671806</v>
      </c>
      <c r="AE5" s="80">
        <v>1740533.1044819998</v>
      </c>
      <c r="AF5" s="80">
        <v>1071056.4649569201</v>
      </c>
      <c r="AG5" s="80">
        <v>0</v>
      </c>
      <c r="AH5" s="80">
        <v>0</v>
      </c>
      <c r="AI5" s="80">
        <v>1330995.672523</v>
      </c>
      <c r="AJ5" s="80">
        <v>874239.09542632</v>
      </c>
      <c r="AK5" s="80">
        <v>0</v>
      </c>
      <c r="AL5" s="80">
        <v>0</v>
      </c>
      <c r="AM5" s="81">
        <f aca="true" t="shared" si="0" ref="AM5:AM18">C5+E5+G5+I5+K5+M5+O5+Q5+S5+U5+W5+Y5+AA5+AC5+AE5+AG5+AI5+AK5</f>
        <v>58052653.85085874</v>
      </c>
      <c r="AN5" s="81">
        <f aca="true" t="shared" si="1" ref="AN5:AN18">D5+F5+H5+J5+L5+N5+P5+R5+T5+V5+X5+Z5+AB5+AD5+AF5+AH5+AJ5+AL5</f>
        <v>7561071.799665281</v>
      </c>
    </row>
    <row r="6" spans="1:42" s="54" customFormat="1" ht="43.5" customHeight="1">
      <c r="A6" s="53">
        <v>2</v>
      </c>
      <c r="B6" s="23" t="s">
        <v>2</v>
      </c>
      <c r="C6" s="80">
        <v>2217332.8557</v>
      </c>
      <c r="D6" s="80">
        <v>282323.05149067054</v>
      </c>
      <c r="E6" s="80">
        <v>1072334.857400077</v>
      </c>
      <c r="F6" s="80">
        <v>0</v>
      </c>
      <c r="G6" s="80">
        <v>1043024.3711000466</v>
      </c>
      <c r="H6" s="80">
        <v>50394.55950000016</v>
      </c>
      <c r="I6" s="80">
        <v>22576086.585195318</v>
      </c>
      <c r="J6" s="80">
        <v>30877.90690000308</v>
      </c>
      <c r="K6" s="80">
        <v>12147925.883999916</v>
      </c>
      <c r="L6" s="80">
        <v>906481.8464577624</v>
      </c>
      <c r="M6" s="80">
        <v>1789958.1241999841</v>
      </c>
      <c r="N6" s="80">
        <v>205112.79806</v>
      </c>
      <c r="O6" s="80">
        <v>0</v>
      </c>
      <c r="P6" s="80">
        <v>0</v>
      </c>
      <c r="Q6" s="80">
        <v>1847085.7165000003</v>
      </c>
      <c r="R6" s="80">
        <v>1760088.0878203309</v>
      </c>
      <c r="S6" s="80">
        <v>0</v>
      </c>
      <c r="T6" s="80">
        <v>0</v>
      </c>
      <c r="U6" s="80">
        <v>98537.6616</v>
      </c>
      <c r="V6" s="80">
        <v>53344.339</v>
      </c>
      <c r="W6" s="80">
        <v>0</v>
      </c>
      <c r="X6" s="80">
        <v>0</v>
      </c>
      <c r="Y6" s="80">
        <v>1178309.6224999998</v>
      </c>
      <c r="Z6" s="80">
        <v>482247.46941499994</v>
      </c>
      <c r="AA6" s="80">
        <v>9331378.526100006</v>
      </c>
      <c r="AB6" s="80">
        <v>4490645.172600039</v>
      </c>
      <c r="AC6" s="80">
        <v>0</v>
      </c>
      <c r="AD6" s="80">
        <v>0</v>
      </c>
      <c r="AE6" s="80">
        <v>1469154.875</v>
      </c>
      <c r="AF6" s="80">
        <v>474505.4836800764</v>
      </c>
      <c r="AG6" s="80">
        <v>0</v>
      </c>
      <c r="AH6" s="80">
        <v>0</v>
      </c>
      <c r="AI6" s="80">
        <v>2685633.692712</v>
      </c>
      <c r="AJ6" s="80">
        <v>2122650.3299172376</v>
      </c>
      <c r="AK6" s="80">
        <v>0</v>
      </c>
      <c r="AL6" s="80">
        <v>0</v>
      </c>
      <c r="AM6" s="81">
        <f t="shared" si="0"/>
        <v>57456762.77200735</v>
      </c>
      <c r="AN6" s="81">
        <f t="shared" si="1"/>
        <v>10858671.04484112</v>
      </c>
      <c r="AO6" s="82"/>
      <c r="AP6" s="82"/>
    </row>
    <row r="7" spans="1:42" ht="45" customHeight="1">
      <c r="A7" s="53">
        <v>3</v>
      </c>
      <c r="B7" s="23" t="s">
        <v>3</v>
      </c>
      <c r="C7" s="80">
        <v>5519725.62</v>
      </c>
      <c r="D7" s="80">
        <v>194905.08</v>
      </c>
      <c r="E7" s="80">
        <v>377240.69</v>
      </c>
      <c r="F7" s="80">
        <v>0</v>
      </c>
      <c r="G7" s="80">
        <v>285431.48</v>
      </c>
      <c r="H7" s="80">
        <v>0</v>
      </c>
      <c r="I7" s="80">
        <v>36189771.83</v>
      </c>
      <c r="J7" s="80">
        <v>0</v>
      </c>
      <c r="K7" s="80">
        <v>1809317.38</v>
      </c>
      <c r="L7" s="80">
        <v>0</v>
      </c>
      <c r="M7" s="80">
        <v>298417.62</v>
      </c>
      <c r="N7" s="80">
        <v>13903.73</v>
      </c>
      <c r="O7" s="80">
        <v>0</v>
      </c>
      <c r="P7" s="80">
        <v>0</v>
      </c>
      <c r="Q7" s="80">
        <v>63033.63</v>
      </c>
      <c r="R7" s="80">
        <v>28615.3</v>
      </c>
      <c r="S7" s="80">
        <v>155646.53</v>
      </c>
      <c r="T7" s="80">
        <v>114784.95</v>
      </c>
      <c r="U7" s="80">
        <v>0</v>
      </c>
      <c r="V7" s="80">
        <v>0</v>
      </c>
      <c r="W7" s="80">
        <v>0</v>
      </c>
      <c r="X7" s="80">
        <v>0</v>
      </c>
      <c r="Y7" s="80">
        <v>412415.6</v>
      </c>
      <c r="Z7" s="80">
        <v>191837.96</v>
      </c>
      <c r="AA7" s="80">
        <v>4915360.050000001</v>
      </c>
      <c r="AB7" s="80">
        <v>987444.5499999999</v>
      </c>
      <c r="AC7" s="80">
        <v>0</v>
      </c>
      <c r="AD7" s="80">
        <v>0</v>
      </c>
      <c r="AE7" s="80">
        <v>507634.99</v>
      </c>
      <c r="AF7" s="80">
        <v>0</v>
      </c>
      <c r="AG7" s="80">
        <v>908726.68</v>
      </c>
      <c r="AH7" s="80">
        <v>0</v>
      </c>
      <c r="AI7" s="80">
        <v>544280.96</v>
      </c>
      <c r="AJ7" s="80">
        <v>88270.40999999999</v>
      </c>
      <c r="AK7" s="80">
        <v>0</v>
      </c>
      <c r="AL7" s="80">
        <v>0</v>
      </c>
      <c r="AM7" s="81">
        <f t="shared" si="0"/>
        <v>51987003.06000001</v>
      </c>
      <c r="AN7" s="81">
        <f t="shared" si="1"/>
        <v>1619761.9799999997</v>
      </c>
      <c r="AO7" s="82"/>
      <c r="AP7" s="82"/>
    </row>
    <row r="8" spans="1:44" ht="45" customHeight="1">
      <c r="A8" s="53">
        <v>4</v>
      </c>
      <c r="B8" s="23" t="s">
        <v>12</v>
      </c>
      <c r="C8" s="80">
        <v>1934432</v>
      </c>
      <c r="D8" s="80">
        <v>0</v>
      </c>
      <c r="E8" s="80">
        <v>53740</v>
      </c>
      <c r="F8" s="80">
        <v>15535</v>
      </c>
      <c r="G8" s="80">
        <v>241536</v>
      </c>
      <c r="H8" s="80">
        <v>0</v>
      </c>
      <c r="I8" s="80">
        <v>39231933</v>
      </c>
      <c r="J8" s="80">
        <v>0</v>
      </c>
      <c r="K8" s="80">
        <v>60173.39</v>
      </c>
      <c r="L8" s="80">
        <v>0</v>
      </c>
      <c r="M8" s="80">
        <v>19880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1">
        <f t="shared" si="0"/>
        <v>41541694.39</v>
      </c>
      <c r="AN8" s="81">
        <f t="shared" si="1"/>
        <v>15535</v>
      </c>
      <c r="AO8" s="82"/>
      <c r="AP8" s="82"/>
      <c r="AR8" s="58"/>
    </row>
    <row r="9" spans="1:44" ht="45" customHeight="1">
      <c r="A9" s="53">
        <v>5</v>
      </c>
      <c r="B9" s="23" t="s">
        <v>8</v>
      </c>
      <c r="C9" s="80">
        <v>414399.2555384298</v>
      </c>
      <c r="D9" s="80">
        <v>0</v>
      </c>
      <c r="E9" s="80">
        <v>129669.72929928254</v>
      </c>
      <c r="F9" s="80">
        <v>0</v>
      </c>
      <c r="G9" s="80">
        <v>219257.49284169878</v>
      </c>
      <c r="H9" s="80">
        <v>48348.811174964634</v>
      </c>
      <c r="I9" s="80">
        <v>22039584.399890546</v>
      </c>
      <c r="J9" s="80">
        <v>43773.58</v>
      </c>
      <c r="K9" s="80">
        <v>2073564.9570219931</v>
      </c>
      <c r="L9" s="80">
        <v>1592984.779217607</v>
      </c>
      <c r="M9" s="80">
        <v>156925.7220449491</v>
      </c>
      <c r="N9" s="80">
        <v>109728.30739302876</v>
      </c>
      <c r="O9" s="80">
        <v>0</v>
      </c>
      <c r="P9" s="80">
        <v>0</v>
      </c>
      <c r="Q9" s="80">
        <v>3208723.7930995864</v>
      </c>
      <c r="R9" s="80">
        <v>2879283.89216</v>
      </c>
      <c r="S9" s="80">
        <v>2397689.6079377593</v>
      </c>
      <c r="T9" s="80">
        <v>2031283.9832000004</v>
      </c>
      <c r="U9" s="80">
        <v>15504.24</v>
      </c>
      <c r="V9" s="80">
        <v>0</v>
      </c>
      <c r="W9" s="80">
        <v>0</v>
      </c>
      <c r="X9" s="80">
        <v>0</v>
      </c>
      <c r="Y9" s="80">
        <v>201537.61902260256</v>
      </c>
      <c r="Z9" s="80">
        <v>131272.11513547992</v>
      </c>
      <c r="AA9" s="80">
        <v>846830.1181798256</v>
      </c>
      <c r="AB9" s="80">
        <v>755646.522010076</v>
      </c>
      <c r="AC9" s="80">
        <v>278422.04015</v>
      </c>
      <c r="AD9" s="80">
        <v>223645.639075</v>
      </c>
      <c r="AE9" s="80">
        <v>241664.11865184235</v>
      </c>
      <c r="AF9" s="80">
        <v>202696.37008614247</v>
      </c>
      <c r="AG9" s="80">
        <v>0</v>
      </c>
      <c r="AH9" s="80">
        <v>0</v>
      </c>
      <c r="AI9" s="80">
        <v>140965.01336177858</v>
      </c>
      <c r="AJ9" s="80">
        <v>64266.2661291009</v>
      </c>
      <c r="AK9" s="80">
        <v>0</v>
      </c>
      <c r="AL9" s="80">
        <v>0</v>
      </c>
      <c r="AM9" s="81">
        <f t="shared" si="0"/>
        <v>32364738.107040294</v>
      </c>
      <c r="AN9" s="81">
        <f t="shared" si="1"/>
        <v>8082930.2655814</v>
      </c>
      <c r="AO9" s="82"/>
      <c r="AP9" s="82"/>
      <c r="AR9" s="58"/>
    </row>
    <row r="10" spans="1:42" ht="45" customHeight="1">
      <c r="A10" s="53">
        <v>6</v>
      </c>
      <c r="B10" s="23" t="s">
        <v>6</v>
      </c>
      <c r="C10" s="80">
        <v>38612.82</v>
      </c>
      <c r="D10" s="80">
        <v>0</v>
      </c>
      <c r="E10" s="80">
        <v>57299.941</v>
      </c>
      <c r="F10" s="80">
        <v>0</v>
      </c>
      <c r="G10" s="80">
        <v>58442.772425</v>
      </c>
      <c r="H10" s="80">
        <v>926.32858</v>
      </c>
      <c r="I10" s="80">
        <v>17941273.9106</v>
      </c>
      <c r="J10" s="80">
        <v>0</v>
      </c>
      <c r="K10" s="80">
        <v>1262503.70157606</v>
      </c>
      <c r="L10" s="80">
        <v>74384.418915</v>
      </c>
      <c r="M10" s="80">
        <v>439654.46374399995</v>
      </c>
      <c r="N10" s="80">
        <v>279158.128054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2449.0377359999998</v>
      </c>
      <c r="V10" s="80">
        <v>5545.8694</v>
      </c>
      <c r="W10" s="80">
        <v>0</v>
      </c>
      <c r="X10" s="80">
        <v>0</v>
      </c>
      <c r="Y10" s="80">
        <v>198647.673828</v>
      </c>
      <c r="Z10" s="80">
        <v>45125.09092729</v>
      </c>
      <c r="AA10" s="80">
        <v>2276835.6142390002</v>
      </c>
      <c r="AB10" s="80">
        <v>2249860.69663576</v>
      </c>
      <c r="AC10" s="80">
        <v>0</v>
      </c>
      <c r="AD10" s="80">
        <v>0</v>
      </c>
      <c r="AE10" s="80">
        <v>172009.9905</v>
      </c>
      <c r="AF10" s="80">
        <v>105645.27427233</v>
      </c>
      <c r="AG10" s="80">
        <v>0</v>
      </c>
      <c r="AH10" s="80">
        <v>0</v>
      </c>
      <c r="AI10" s="80">
        <v>46985.511035</v>
      </c>
      <c r="AJ10" s="80">
        <v>77210.95543655001</v>
      </c>
      <c r="AK10" s="80">
        <v>0</v>
      </c>
      <c r="AL10" s="80">
        <v>0</v>
      </c>
      <c r="AM10" s="81">
        <f t="shared" si="0"/>
        <v>22494715.436683055</v>
      </c>
      <c r="AN10" s="81">
        <f t="shared" si="1"/>
        <v>2837856.7622209303</v>
      </c>
      <c r="AO10" s="82"/>
      <c r="AP10" s="82"/>
    </row>
    <row r="11" spans="1:42" ht="45" customHeight="1">
      <c r="A11" s="53">
        <v>7</v>
      </c>
      <c r="B11" s="23" t="s">
        <v>53</v>
      </c>
      <c r="C11" s="80">
        <v>0</v>
      </c>
      <c r="D11" s="80">
        <v>0</v>
      </c>
      <c r="E11" s="80">
        <v>16291.55</v>
      </c>
      <c r="F11" s="80">
        <v>0</v>
      </c>
      <c r="G11" s="80">
        <v>30392.519999999997</v>
      </c>
      <c r="H11" s="80">
        <v>0</v>
      </c>
      <c r="I11" s="80">
        <v>152895.21</v>
      </c>
      <c r="J11" s="80">
        <v>0</v>
      </c>
      <c r="K11" s="80">
        <v>243684.84</v>
      </c>
      <c r="L11" s="80">
        <v>37009.18356164383</v>
      </c>
      <c r="M11" s="80">
        <v>51351.57</v>
      </c>
      <c r="N11" s="80">
        <v>8082.807089602513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46922.08</v>
      </c>
      <c r="V11" s="80">
        <v>46922.08</v>
      </c>
      <c r="W11" s="80">
        <v>13158.04</v>
      </c>
      <c r="X11" s="80">
        <v>13158.04</v>
      </c>
      <c r="Y11" s="80">
        <v>364333.8</v>
      </c>
      <c r="Z11" s="80">
        <v>169430.39322932737</v>
      </c>
      <c r="AA11" s="80">
        <v>15387507.3</v>
      </c>
      <c r="AB11" s="80">
        <v>14931453.903880082</v>
      </c>
      <c r="AC11" s="80">
        <v>14495.69</v>
      </c>
      <c r="AD11" s="80">
        <v>10362.948362164385</v>
      </c>
      <c r="AE11" s="80">
        <v>562317.53</v>
      </c>
      <c r="AF11" s="80">
        <v>0</v>
      </c>
      <c r="AG11" s="80">
        <v>0</v>
      </c>
      <c r="AH11" s="80">
        <v>0</v>
      </c>
      <c r="AI11" s="80">
        <v>782948.79</v>
      </c>
      <c r="AJ11" s="80">
        <v>616120.7547903283</v>
      </c>
      <c r="AK11" s="80">
        <v>0</v>
      </c>
      <c r="AL11" s="80">
        <v>0</v>
      </c>
      <c r="AM11" s="81">
        <f t="shared" si="0"/>
        <v>17666298.919999998</v>
      </c>
      <c r="AN11" s="81">
        <f t="shared" si="1"/>
        <v>15832540.110913148</v>
      </c>
      <c r="AO11" s="82"/>
      <c r="AP11" s="82"/>
    </row>
    <row r="12" spans="1:42" ht="45" customHeight="1">
      <c r="A12" s="53">
        <v>8</v>
      </c>
      <c r="B12" s="23" t="s">
        <v>11</v>
      </c>
      <c r="C12" s="80">
        <v>506457.88369862933</v>
      </c>
      <c r="D12" s="80">
        <v>0</v>
      </c>
      <c r="E12" s="80">
        <v>179577.36986301356</v>
      </c>
      <c r="F12" s="80">
        <v>0</v>
      </c>
      <c r="G12" s="80">
        <v>149166.1182191777</v>
      </c>
      <c r="H12" s="80">
        <v>0</v>
      </c>
      <c r="I12" s="80">
        <v>9367004.47722382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1">
        <f t="shared" si="0"/>
        <v>10202205.84900464</v>
      </c>
      <c r="AN12" s="81">
        <f t="shared" si="1"/>
        <v>0</v>
      </c>
      <c r="AO12" s="82"/>
      <c r="AP12" s="82"/>
    </row>
    <row r="13" spans="1:42" ht="45" customHeight="1">
      <c r="A13" s="53">
        <v>9</v>
      </c>
      <c r="B13" s="23" t="s">
        <v>5</v>
      </c>
      <c r="C13" s="80">
        <v>647.15</v>
      </c>
      <c r="D13" s="80">
        <v>289.7</v>
      </c>
      <c r="E13" s="80">
        <v>2795</v>
      </c>
      <c r="F13" s="80">
        <v>1397.5</v>
      </c>
      <c r="G13" s="80">
        <v>23111.48</v>
      </c>
      <c r="H13" s="80">
        <v>22299.61</v>
      </c>
      <c r="I13" s="80">
        <v>9411101.56</v>
      </c>
      <c r="J13" s="80">
        <v>0</v>
      </c>
      <c r="K13" s="80">
        <v>23901.2</v>
      </c>
      <c r="L13" s="80">
        <v>17225.03</v>
      </c>
      <c r="M13" s="80">
        <v>2924.22</v>
      </c>
      <c r="N13" s="80">
        <v>2631.84</v>
      </c>
      <c r="O13" s="80">
        <v>0</v>
      </c>
      <c r="P13" s="80">
        <v>0</v>
      </c>
      <c r="Q13" s="80">
        <v>36817</v>
      </c>
      <c r="R13" s="80">
        <v>36317</v>
      </c>
      <c r="S13" s="80">
        <v>125780.34</v>
      </c>
      <c r="T13" s="80">
        <v>124073.7</v>
      </c>
      <c r="U13" s="80">
        <v>0</v>
      </c>
      <c r="V13" s="80">
        <v>0</v>
      </c>
      <c r="W13" s="80">
        <v>0</v>
      </c>
      <c r="X13" s="80">
        <v>0</v>
      </c>
      <c r="Y13" s="80">
        <v>88751</v>
      </c>
      <c r="Z13" s="80">
        <v>10645.13</v>
      </c>
      <c r="AA13" s="80">
        <v>5127.53</v>
      </c>
      <c r="AB13" s="80">
        <v>2453.5</v>
      </c>
      <c r="AC13" s="80">
        <v>38956.62</v>
      </c>
      <c r="AD13" s="80">
        <v>38127.9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1">
        <f t="shared" si="0"/>
        <v>9759913.1</v>
      </c>
      <c r="AN13" s="81">
        <f t="shared" si="1"/>
        <v>255460.91</v>
      </c>
      <c r="AO13" s="82"/>
      <c r="AP13" s="82"/>
    </row>
    <row r="14" spans="1:41" ht="45" customHeight="1">
      <c r="A14" s="53">
        <v>10</v>
      </c>
      <c r="B14" s="23" t="s">
        <v>9</v>
      </c>
      <c r="C14" s="80">
        <v>1902106.67</v>
      </c>
      <c r="D14" s="80">
        <v>0</v>
      </c>
      <c r="E14" s="80">
        <v>1592.47</v>
      </c>
      <c r="F14" s="80">
        <v>0</v>
      </c>
      <c r="G14" s="80">
        <v>1058.03</v>
      </c>
      <c r="H14" s="80">
        <v>0</v>
      </c>
      <c r="I14" s="80">
        <v>3411398.81</v>
      </c>
      <c r="J14" s="80">
        <v>0</v>
      </c>
      <c r="K14" s="80">
        <v>2074479.87</v>
      </c>
      <c r="L14" s="80">
        <v>0</v>
      </c>
      <c r="M14" s="80">
        <v>6531.9400000000005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140465.45</v>
      </c>
      <c r="AB14" s="80">
        <v>0</v>
      </c>
      <c r="AC14" s="80">
        <v>0</v>
      </c>
      <c r="AD14" s="80">
        <v>0</v>
      </c>
      <c r="AE14" s="80">
        <v>88077</v>
      </c>
      <c r="AF14" s="80">
        <v>0</v>
      </c>
      <c r="AG14" s="80">
        <v>0</v>
      </c>
      <c r="AH14" s="80">
        <v>0</v>
      </c>
      <c r="AI14" s="80">
        <v>3240</v>
      </c>
      <c r="AJ14" s="80">
        <v>0</v>
      </c>
      <c r="AK14" s="80">
        <v>0</v>
      </c>
      <c r="AL14" s="80">
        <v>0</v>
      </c>
      <c r="AM14" s="81">
        <f t="shared" si="0"/>
        <v>7628950.240000001</v>
      </c>
      <c r="AN14" s="81">
        <f t="shared" si="1"/>
        <v>0</v>
      </c>
      <c r="AO14" s="82"/>
    </row>
    <row r="15" spans="1:41" ht="45" customHeight="1">
      <c r="A15" s="53">
        <v>11</v>
      </c>
      <c r="B15" s="23" t="s">
        <v>55</v>
      </c>
      <c r="C15" s="80">
        <v>431773.4700000001</v>
      </c>
      <c r="D15" s="80">
        <v>0</v>
      </c>
      <c r="E15" s="80">
        <v>323523.23</v>
      </c>
      <c r="F15" s="80">
        <v>0</v>
      </c>
      <c r="G15" s="80">
        <v>247529.82800000007</v>
      </c>
      <c r="H15" s="80">
        <v>0</v>
      </c>
      <c r="I15" s="80">
        <v>4691823.19</v>
      </c>
      <c r="J15" s="80">
        <v>0</v>
      </c>
      <c r="K15" s="80">
        <v>73164.6313</v>
      </c>
      <c r="L15" s="80">
        <v>0</v>
      </c>
      <c r="M15" s="80">
        <v>12476.179999999997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1">
        <f t="shared" si="0"/>
        <v>5780290.5293</v>
      </c>
      <c r="AN15" s="81">
        <f t="shared" si="1"/>
        <v>0</v>
      </c>
      <c r="AO15" s="82"/>
    </row>
    <row r="16" spans="1:41" ht="45" customHeight="1">
      <c r="A16" s="53">
        <v>12</v>
      </c>
      <c r="B16" s="23" t="s">
        <v>48</v>
      </c>
      <c r="C16" s="80">
        <v>0</v>
      </c>
      <c r="D16" s="80">
        <v>0</v>
      </c>
      <c r="E16" s="80">
        <v>1188</v>
      </c>
      <c r="F16" s="80">
        <v>0</v>
      </c>
      <c r="G16" s="80">
        <v>20474</v>
      </c>
      <c r="H16" s="80">
        <v>0</v>
      </c>
      <c r="I16" s="80">
        <v>83161</v>
      </c>
      <c r="J16" s="80">
        <v>0</v>
      </c>
      <c r="K16" s="80">
        <v>561638.13</v>
      </c>
      <c r="L16" s="80">
        <v>1237</v>
      </c>
      <c r="M16" s="80">
        <v>41937.67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101532.54</v>
      </c>
      <c r="Z16" s="80">
        <v>1992</v>
      </c>
      <c r="AA16" s="80">
        <v>139825.73</v>
      </c>
      <c r="AB16" s="80">
        <v>0</v>
      </c>
      <c r="AC16" s="80">
        <v>0</v>
      </c>
      <c r="AD16" s="80">
        <v>0</v>
      </c>
      <c r="AE16" s="80">
        <v>2223766.76</v>
      </c>
      <c r="AF16" s="80">
        <v>0</v>
      </c>
      <c r="AG16" s="80">
        <v>0</v>
      </c>
      <c r="AH16" s="80">
        <v>0</v>
      </c>
      <c r="AI16" s="80">
        <v>270859.57</v>
      </c>
      <c r="AJ16" s="80">
        <v>0</v>
      </c>
      <c r="AK16" s="80">
        <v>0</v>
      </c>
      <c r="AL16" s="80">
        <v>0</v>
      </c>
      <c r="AM16" s="81">
        <f t="shared" si="0"/>
        <v>3444383.4</v>
      </c>
      <c r="AN16" s="81">
        <f t="shared" si="1"/>
        <v>3229</v>
      </c>
      <c r="AO16" s="82"/>
    </row>
    <row r="17" spans="1:43" ht="45" customHeight="1">
      <c r="A17" s="53">
        <v>13</v>
      </c>
      <c r="B17" s="23" t="s">
        <v>7</v>
      </c>
      <c r="C17" s="80">
        <v>0</v>
      </c>
      <c r="D17" s="80">
        <v>0</v>
      </c>
      <c r="E17" s="80">
        <v>259532.19926600004</v>
      </c>
      <c r="F17" s="80">
        <v>0</v>
      </c>
      <c r="G17" s="80">
        <v>36951.05411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879146.0668319999</v>
      </c>
      <c r="AB17" s="80">
        <v>876648.0668319999</v>
      </c>
      <c r="AC17" s="80">
        <v>577367.927755</v>
      </c>
      <c r="AD17" s="80">
        <v>122100.4343</v>
      </c>
      <c r="AE17" s="80">
        <v>0</v>
      </c>
      <c r="AF17" s="80">
        <v>0</v>
      </c>
      <c r="AG17" s="80">
        <v>0</v>
      </c>
      <c r="AH17" s="80">
        <v>0</v>
      </c>
      <c r="AI17" s="80">
        <v>194993.22308799997</v>
      </c>
      <c r="AJ17" s="80">
        <v>43392.393599999996</v>
      </c>
      <c r="AK17" s="80">
        <v>0</v>
      </c>
      <c r="AL17" s="80">
        <v>0</v>
      </c>
      <c r="AM17" s="81">
        <f t="shared" si="0"/>
        <v>1947990.471051</v>
      </c>
      <c r="AN17" s="81">
        <f t="shared" si="1"/>
        <v>1042140.8947319998</v>
      </c>
      <c r="AO17" s="82"/>
      <c r="AQ17" s="58"/>
    </row>
    <row r="18" spans="1:41" ht="45" customHeight="1">
      <c r="A18" s="53">
        <v>14</v>
      </c>
      <c r="B18" s="23" t="s">
        <v>10</v>
      </c>
      <c r="C18" s="80">
        <v>0</v>
      </c>
      <c r="D18" s="80">
        <v>0</v>
      </c>
      <c r="E18" s="80">
        <v>0</v>
      </c>
      <c r="F18" s="80">
        <v>0</v>
      </c>
      <c r="G18" s="80">
        <v>11117.5</v>
      </c>
      <c r="H18" s="80">
        <v>6597.5</v>
      </c>
      <c r="I18" s="80">
        <v>243820.89</v>
      </c>
      <c r="J18" s="80">
        <v>0</v>
      </c>
      <c r="K18" s="80">
        <v>365258</v>
      </c>
      <c r="L18" s="80">
        <v>196956</v>
      </c>
      <c r="M18" s="80">
        <v>32411</v>
      </c>
      <c r="N18" s="80">
        <v>16205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24869.14</v>
      </c>
      <c r="Z18" s="80">
        <v>2450</v>
      </c>
      <c r="AA18" s="80">
        <v>20780.42</v>
      </c>
      <c r="AB18" s="80">
        <v>18074.32</v>
      </c>
      <c r="AC18" s="80">
        <v>0</v>
      </c>
      <c r="AD18" s="80">
        <v>0</v>
      </c>
      <c r="AE18" s="80">
        <v>22416.04</v>
      </c>
      <c r="AF18" s="80">
        <v>0</v>
      </c>
      <c r="AG18" s="80">
        <v>0</v>
      </c>
      <c r="AH18" s="80">
        <v>0</v>
      </c>
      <c r="AI18" s="80">
        <v>98774.16</v>
      </c>
      <c r="AJ18" s="80">
        <v>92320</v>
      </c>
      <c r="AK18" s="80">
        <v>0</v>
      </c>
      <c r="AL18" s="80">
        <v>0</v>
      </c>
      <c r="AM18" s="81">
        <f t="shared" si="0"/>
        <v>819447.1500000001</v>
      </c>
      <c r="AN18" s="81">
        <f t="shared" si="1"/>
        <v>332602.82</v>
      </c>
      <c r="AO18" s="82"/>
    </row>
    <row r="19" spans="1:42" ht="15">
      <c r="A19" s="56"/>
      <c r="B19" s="21" t="s">
        <v>13</v>
      </c>
      <c r="C19" s="20">
        <f aca="true" t="shared" si="2" ref="C19:AN19">SUM(C5:C18)</f>
        <v>16367002.644337062</v>
      </c>
      <c r="D19" s="20">
        <f t="shared" si="2"/>
        <v>478470.2480389205</v>
      </c>
      <c r="E19" s="20">
        <f t="shared" si="2"/>
        <v>2980745.7687833733</v>
      </c>
      <c r="F19" s="20">
        <f t="shared" si="2"/>
        <v>16932.5</v>
      </c>
      <c r="G19" s="20">
        <f t="shared" si="2"/>
        <v>2952505.646130363</v>
      </c>
      <c r="H19" s="20">
        <f t="shared" si="2"/>
        <v>133974.2811262848</v>
      </c>
      <c r="I19" s="20">
        <f t="shared" si="2"/>
        <v>200590583.71409068</v>
      </c>
      <c r="J19" s="20">
        <f t="shared" si="2"/>
        <v>79953.08690000308</v>
      </c>
      <c r="K19" s="20">
        <f t="shared" si="2"/>
        <v>27790952.62278386</v>
      </c>
      <c r="L19" s="20">
        <f t="shared" si="2"/>
        <v>3152277.4054300133</v>
      </c>
      <c r="M19" s="20">
        <f t="shared" si="2"/>
        <v>3857333.3088178434</v>
      </c>
      <c r="N19" s="20">
        <f t="shared" si="2"/>
        <v>673436.5063989512</v>
      </c>
      <c r="O19" s="20">
        <f t="shared" si="2"/>
        <v>0</v>
      </c>
      <c r="P19" s="20">
        <f t="shared" si="2"/>
        <v>0</v>
      </c>
      <c r="Q19" s="20">
        <f t="shared" si="2"/>
        <v>5155660.139599587</v>
      </c>
      <c r="R19" s="20">
        <f t="shared" si="2"/>
        <v>4704304.279980331</v>
      </c>
      <c r="S19" s="20">
        <f t="shared" si="2"/>
        <v>2679116.477937759</v>
      </c>
      <c r="T19" s="20">
        <f t="shared" si="2"/>
        <v>2270142.6332000005</v>
      </c>
      <c r="U19" s="20">
        <f t="shared" si="2"/>
        <v>301978.994336</v>
      </c>
      <c r="V19" s="20">
        <f t="shared" si="2"/>
        <v>112246.84439339</v>
      </c>
      <c r="W19" s="20">
        <f t="shared" si="2"/>
        <v>13158.04</v>
      </c>
      <c r="X19" s="20">
        <f t="shared" si="2"/>
        <v>13158.04</v>
      </c>
      <c r="Y19" s="20">
        <f t="shared" si="2"/>
        <v>3114361.3820586028</v>
      </c>
      <c r="Z19" s="20">
        <f t="shared" si="2"/>
        <v>1209882.283646957</v>
      </c>
      <c r="AA19" s="20">
        <f t="shared" si="2"/>
        <v>39894180.38748233</v>
      </c>
      <c r="AB19" s="20">
        <f t="shared" si="2"/>
        <v>28916154.087000858</v>
      </c>
      <c r="AC19" s="20">
        <f t="shared" si="2"/>
        <v>1413490.4682339998</v>
      </c>
      <c r="AD19" s="20">
        <f t="shared" si="2"/>
        <v>848494.5935431644</v>
      </c>
      <c r="AE19" s="20">
        <f t="shared" si="2"/>
        <v>7027574.408633842</v>
      </c>
      <c r="AF19" s="20">
        <f t="shared" si="2"/>
        <v>1853903.5929954692</v>
      </c>
      <c r="AG19" s="20">
        <f t="shared" si="2"/>
        <v>908726.68</v>
      </c>
      <c r="AH19" s="20">
        <f t="shared" si="2"/>
        <v>0</v>
      </c>
      <c r="AI19" s="20">
        <f t="shared" si="2"/>
        <v>6099676.592719778</v>
      </c>
      <c r="AJ19" s="20">
        <f t="shared" si="2"/>
        <v>3978470.205299537</v>
      </c>
      <c r="AK19" s="20">
        <f t="shared" si="2"/>
        <v>0</v>
      </c>
      <c r="AL19" s="20">
        <f t="shared" si="2"/>
        <v>0</v>
      </c>
      <c r="AM19" s="20">
        <f t="shared" si="2"/>
        <v>321147047.275945</v>
      </c>
      <c r="AN19" s="20">
        <f t="shared" si="2"/>
        <v>48441800.58795387</v>
      </c>
      <c r="AO19" s="82"/>
      <c r="AP19" s="58"/>
    </row>
    <row r="20" spans="3:40" s="57" customFormat="1" ht="12.75" customHeight="1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</row>
    <row r="21" spans="2:40" ht="13.5">
      <c r="B21" s="59" t="s">
        <v>27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</row>
    <row r="22" spans="2:40" ht="12.75" customHeight="1">
      <c r="B22" s="94" t="s">
        <v>60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AM22" s="58"/>
      <c r="AN22" s="58"/>
    </row>
    <row r="23" spans="2:40" ht="17.25" customHeight="1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7"/>
      <c r="P23" s="17"/>
      <c r="Q23" s="58"/>
      <c r="R23" s="58"/>
      <c r="AN23" s="58"/>
    </row>
    <row r="24" spans="15:16" ht="12.75" customHeight="1">
      <c r="O24" s="17"/>
      <c r="P24" s="17"/>
    </row>
    <row r="26" spans="3:38" ht="12.75"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</row>
  </sheetData>
  <sheetProtection/>
  <mergeCells count="22">
    <mergeCell ref="AM3:AN3"/>
    <mergeCell ref="Y3:Z3"/>
    <mergeCell ref="AA3:AB3"/>
    <mergeCell ref="AC3:AD3"/>
    <mergeCell ref="AE3:AF3"/>
    <mergeCell ref="AG3:AH3"/>
    <mergeCell ref="AK3:AL3"/>
    <mergeCell ref="AI3:AJ3"/>
    <mergeCell ref="B22:N23"/>
    <mergeCell ref="O3:P3"/>
    <mergeCell ref="U3:V3"/>
    <mergeCell ref="W3:X3"/>
    <mergeCell ref="Q3:R3"/>
    <mergeCell ref="S3:T3"/>
    <mergeCell ref="I3:J3"/>
    <mergeCell ref="K3:L3"/>
    <mergeCell ref="M3:N3"/>
    <mergeCell ref="A3:A4"/>
    <mergeCell ref="B3:B4"/>
    <mergeCell ref="C3:D3"/>
    <mergeCell ref="E3:F3"/>
    <mergeCell ref="G3:H3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P25"/>
  <sheetViews>
    <sheetView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3" sqref="AM3:AN3"/>
    </sheetView>
  </sheetViews>
  <sheetFormatPr defaultColWidth="9.140625" defaultRowHeight="12.75"/>
  <cols>
    <col min="1" max="1" width="3.28125" style="61" customWidth="1"/>
    <col min="2" max="2" width="29.8515625" style="61" customWidth="1"/>
    <col min="3" max="3" width="15.57421875" style="61" customWidth="1"/>
    <col min="4" max="4" width="12.7109375" style="61" customWidth="1"/>
    <col min="5" max="5" width="14.7109375" style="61" customWidth="1"/>
    <col min="6" max="6" width="12.7109375" style="61" customWidth="1"/>
    <col min="7" max="8" width="13.421875" style="61" customWidth="1"/>
    <col min="9" max="28" width="12.7109375" style="61" customWidth="1"/>
    <col min="29" max="29" width="14.57421875" style="61" customWidth="1"/>
    <col min="30" max="38" width="12.7109375" style="61" customWidth="1"/>
    <col min="39" max="39" width="15.421875" style="61" customWidth="1"/>
    <col min="40" max="40" width="14.140625" style="61" customWidth="1"/>
    <col min="41" max="41" width="12.00390625" style="61" customWidth="1"/>
    <col min="42" max="42" width="9.7109375" style="61" bestFit="1" customWidth="1"/>
    <col min="43" max="16384" width="9.140625" style="61" customWidth="1"/>
  </cols>
  <sheetData>
    <row r="1" s="45" customFormat="1" ht="17.25" customHeight="1">
      <c r="A1" s="43" t="s">
        <v>70</v>
      </c>
    </row>
    <row r="2" spans="1:38" ht="19.5" customHeight="1">
      <c r="A2" s="50" t="s">
        <v>54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40" ht="82.5" customHeight="1">
      <c r="A3" s="90" t="s">
        <v>0</v>
      </c>
      <c r="B3" s="90" t="s">
        <v>14</v>
      </c>
      <c r="C3" s="92" t="s">
        <v>15</v>
      </c>
      <c r="D3" s="93"/>
      <c r="E3" s="92" t="s">
        <v>44</v>
      </c>
      <c r="F3" s="93"/>
      <c r="G3" s="92" t="s">
        <v>52</v>
      </c>
      <c r="H3" s="93"/>
      <c r="I3" s="92" t="s">
        <v>18</v>
      </c>
      <c r="J3" s="93"/>
      <c r="K3" s="92" t="s">
        <v>71</v>
      </c>
      <c r="L3" s="93"/>
      <c r="M3" s="92" t="s">
        <v>76</v>
      </c>
      <c r="N3" s="93"/>
      <c r="O3" s="92" t="s">
        <v>20</v>
      </c>
      <c r="P3" s="93"/>
      <c r="Q3" s="92" t="s">
        <v>45</v>
      </c>
      <c r="R3" s="93"/>
      <c r="S3" s="92" t="s">
        <v>72</v>
      </c>
      <c r="T3" s="93"/>
      <c r="U3" s="92" t="s">
        <v>46</v>
      </c>
      <c r="V3" s="93"/>
      <c r="W3" s="92" t="s">
        <v>47</v>
      </c>
      <c r="X3" s="93"/>
      <c r="Y3" s="92" t="s">
        <v>21</v>
      </c>
      <c r="Z3" s="93"/>
      <c r="AA3" s="92" t="s">
        <v>49</v>
      </c>
      <c r="AB3" s="93"/>
      <c r="AC3" s="92" t="s">
        <v>22</v>
      </c>
      <c r="AD3" s="93"/>
      <c r="AE3" s="92" t="s">
        <v>23</v>
      </c>
      <c r="AF3" s="93"/>
      <c r="AG3" s="92" t="s">
        <v>24</v>
      </c>
      <c r="AH3" s="93"/>
      <c r="AI3" s="92" t="s">
        <v>50</v>
      </c>
      <c r="AJ3" s="93"/>
      <c r="AK3" s="92" t="s">
        <v>25</v>
      </c>
      <c r="AL3" s="93"/>
      <c r="AM3" s="92" t="s">
        <v>26</v>
      </c>
      <c r="AN3" s="93"/>
    </row>
    <row r="4" spans="1:41" ht="25.5">
      <c r="A4" s="91"/>
      <c r="B4" s="91"/>
      <c r="C4" s="52" t="s">
        <v>28</v>
      </c>
      <c r="D4" s="52" t="s">
        <v>29</v>
      </c>
      <c r="E4" s="52" t="s">
        <v>28</v>
      </c>
      <c r="F4" s="52" t="s">
        <v>29</v>
      </c>
      <c r="G4" s="52" t="s">
        <v>28</v>
      </c>
      <c r="H4" s="52" t="s">
        <v>29</v>
      </c>
      <c r="I4" s="52" t="s">
        <v>28</v>
      </c>
      <c r="J4" s="52" t="s">
        <v>29</v>
      </c>
      <c r="K4" s="52" t="s">
        <v>28</v>
      </c>
      <c r="L4" s="52" t="s">
        <v>29</v>
      </c>
      <c r="M4" s="52" t="s">
        <v>28</v>
      </c>
      <c r="N4" s="52" t="s">
        <v>29</v>
      </c>
      <c r="O4" s="52" t="s">
        <v>28</v>
      </c>
      <c r="P4" s="52" t="s">
        <v>29</v>
      </c>
      <c r="Q4" s="52" t="s">
        <v>28</v>
      </c>
      <c r="R4" s="52" t="s">
        <v>29</v>
      </c>
      <c r="S4" s="52" t="s">
        <v>28</v>
      </c>
      <c r="T4" s="52" t="s">
        <v>29</v>
      </c>
      <c r="U4" s="52" t="s">
        <v>28</v>
      </c>
      <c r="V4" s="52" t="s">
        <v>29</v>
      </c>
      <c r="W4" s="52" t="s">
        <v>28</v>
      </c>
      <c r="X4" s="52" t="s">
        <v>29</v>
      </c>
      <c r="Y4" s="52" t="s">
        <v>28</v>
      </c>
      <c r="Z4" s="52" t="s">
        <v>29</v>
      </c>
      <c r="AA4" s="52" t="s">
        <v>28</v>
      </c>
      <c r="AB4" s="52" t="s">
        <v>29</v>
      </c>
      <c r="AC4" s="52" t="s">
        <v>28</v>
      </c>
      <c r="AD4" s="52" t="s">
        <v>29</v>
      </c>
      <c r="AE4" s="52" t="s">
        <v>28</v>
      </c>
      <c r="AF4" s="52" t="s">
        <v>29</v>
      </c>
      <c r="AG4" s="52" t="s">
        <v>28</v>
      </c>
      <c r="AH4" s="52" t="s">
        <v>29</v>
      </c>
      <c r="AI4" s="52" t="s">
        <v>28</v>
      </c>
      <c r="AJ4" s="52" t="s">
        <v>29</v>
      </c>
      <c r="AK4" s="52" t="s">
        <v>28</v>
      </c>
      <c r="AL4" s="52" t="s">
        <v>29</v>
      </c>
      <c r="AM4" s="52" t="s">
        <v>28</v>
      </c>
      <c r="AN4" s="52" t="s">
        <v>29</v>
      </c>
      <c r="AO4" s="63"/>
    </row>
    <row r="5" spans="1:42" ht="45" customHeight="1">
      <c r="A5" s="53">
        <v>1</v>
      </c>
      <c r="B5" s="23" t="s">
        <v>4</v>
      </c>
      <c r="C5" s="80">
        <v>2666999.4119059555</v>
      </c>
      <c r="D5" s="80">
        <v>3068899.4743304513</v>
      </c>
      <c r="E5" s="80">
        <v>494926.57104729686</v>
      </c>
      <c r="F5" s="80">
        <v>494926.57104729686</v>
      </c>
      <c r="G5" s="80">
        <v>548798.6489565198</v>
      </c>
      <c r="H5" s="80">
        <v>576000.5678577643</v>
      </c>
      <c r="I5" s="80">
        <v>33469363.90932405</v>
      </c>
      <c r="J5" s="80">
        <v>33426313.10576538</v>
      </c>
      <c r="K5" s="80">
        <v>5980757.83572912</v>
      </c>
      <c r="L5" s="80">
        <v>5680471.732031179</v>
      </c>
      <c r="M5" s="80">
        <v>846186.4336503458</v>
      </c>
      <c r="N5" s="80">
        <v>805938.9453388612</v>
      </c>
      <c r="O5" s="80">
        <v>0</v>
      </c>
      <c r="P5" s="80">
        <v>0</v>
      </c>
      <c r="Q5" s="80">
        <v>0</v>
      </c>
      <c r="R5" s="80">
        <v>0</v>
      </c>
      <c r="S5" s="80">
        <v>0</v>
      </c>
      <c r="T5" s="80">
        <v>0</v>
      </c>
      <c r="U5" s="80">
        <v>29191.993447990346</v>
      </c>
      <c r="V5" s="80">
        <v>21946.113415561795</v>
      </c>
      <c r="W5" s="80">
        <v>0</v>
      </c>
      <c r="X5" s="80">
        <v>0</v>
      </c>
      <c r="Y5" s="80">
        <v>750618.1505371672</v>
      </c>
      <c r="Z5" s="80">
        <v>560549.8115227968</v>
      </c>
      <c r="AA5" s="80">
        <v>4664264.569962878</v>
      </c>
      <c r="AB5" s="80">
        <v>1006117.2850017915</v>
      </c>
      <c r="AC5" s="80">
        <v>465124.34836828656</v>
      </c>
      <c r="AD5" s="80">
        <v>92586.09699112352</v>
      </c>
      <c r="AE5" s="80">
        <v>1240248.251330397</v>
      </c>
      <c r="AF5" s="80">
        <v>562737.2371991432</v>
      </c>
      <c r="AG5" s="80">
        <v>0</v>
      </c>
      <c r="AH5" s="80">
        <v>0</v>
      </c>
      <c r="AI5" s="80">
        <v>1021605.9465597859</v>
      </c>
      <c r="AJ5" s="80">
        <v>334727.67156257597</v>
      </c>
      <c r="AK5" s="80">
        <v>0</v>
      </c>
      <c r="AL5" s="80">
        <v>0</v>
      </c>
      <c r="AM5" s="9">
        <f>C5+E5+G5+I5+K5+M5+O5+Q5+S5+U5+W5+Y5+AA5+AC5+AE5+AG5+AI5+AK5</f>
        <v>52178086.0708198</v>
      </c>
      <c r="AN5" s="9">
        <f>D5+F5+H5+J5+L5+N5+P5+R5+T5+V5+X5+Z5+AB5+AD5+AF5+AH5+AJ5+AL5</f>
        <v>46631214.61206392</v>
      </c>
      <c r="AO5" s="64"/>
      <c r="AP5" s="63"/>
    </row>
    <row r="6" spans="1:42" ht="45" customHeight="1">
      <c r="A6" s="53">
        <v>2</v>
      </c>
      <c r="B6" s="23" t="s">
        <v>2</v>
      </c>
      <c r="C6" s="80">
        <v>2280139.747985132</v>
      </c>
      <c r="D6" s="80">
        <v>1981452.2581780518</v>
      </c>
      <c r="E6" s="80">
        <v>1025869.3329234573</v>
      </c>
      <c r="F6" s="80">
        <v>1025063.7668954522</v>
      </c>
      <c r="G6" s="80">
        <v>896120.595470967</v>
      </c>
      <c r="H6" s="80">
        <v>805413.9249516462</v>
      </c>
      <c r="I6" s="80">
        <v>29257008.901677385</v>
      </c>
      <c r="J6" s="80">
        <v>28344531.406445246</v>
      </c>
      <c r="K6" s="80">
        <v>11796311.75715949</v>
      </c>
      <c r="L6" s="80">
        <v>10951616.756360376</v>
      </c>
      <c r="M6" s="80">
        <v>1703731.3049337121</v>
      </c>
      <c r="N6" s="80">
        <v>1505431.776195479</v>
      </c>
      <c r="O6" s="80">
        <v>0</v>
      </c>
      <c r="P6" s="80">
        <v>0</v>
      </c>
      <c r="Q6" s="80">
        <v>1212170.2926510165</v>
      </c>
      <c r="R6" s="80">
        <v>57518.30251344736</v>
      </c>
      <c r="S6" s="80">
        <v>0</v>
      </c>
      <c r="T6" s="80">
        <v>0</v>
      </c>
      <c r="U6" s="80">
        <v>90366.22519139582</v>
      </c>
      <c r="V6" s="80">
        <v>42044.77465534048</v>
      </c>
      <c r="W6" s="80">
        <v>0</v>
      </c>
      <c r="X6" s="80">
        <v>0</v>
      </c>
      <c r="Y6" s="80">
        <v>1189115.8331404303</v>
      </c>
      <c r="Z6" s="80">
        <v>706208.3867887178</v>
      </c>
      <c r="AA6" s="80">
        <v>8183472.019449942</v>
      </c>
      <c r="AB6" s="80">
        <v>3865900.312129522</v>
      </c>
      <c r="AC6" s="80">
        <v>0</v>
      </c>
      <c r="AD6" s="80">
        <v>0</v>
      </c>
      <c r="AE6" s="80">
        <v>1370898.3600365217</v>
      </c>
      <c r="AF6" s="80">
        <v>1080832.1367412517</v>
      </c>
      <c r="AG6" s="80">
        <v>0</v>
      </c>
      <c r="AH6" s="80">
        <v>0</v>
      </c>
      <c r="AI6" s="80">
        <v>2980587.8716087416</v>
      </c>
      <c r="AJ6" s="80">
        <v>757405.3070158788</v>
      </c>
      <c r="AK6" s="80">
        <v>0</v>
      </c>
      <c r="AL6" s="80">
        <v>0</v>
      </c>
      <c r="AM6" s="9">
        <f>C6+E6+G6+I6+K6+M6+O6+Q6+S6+U6+W6+Y6+AA6+AC6+AE6+AG6+AI6+AK6</f>
        <v>61985792.2422282</v>
      </c>
      <c r="AN6" s="9">
        <f>D6+F6+H6+J6+L6+N6+P6+R6+T6+V6+X6+Z6+AB6+AD6+AF6+AH6+AJ6+AL6</f>
        <v>51123419.10887042</v>
      </c>
      <c r="AO6" s="64"/>
      <c r="AP6" s="63"/>
    </row>
    <row r="7" spans="1:42" ht="45" customHeight="1">
      <c r="A7" s="53">
        <v>3</v>
      </c>
      <c r="B7" s="23" t="s">
        <v>3</v>
      </c>
      <c r="C7" s="80">
        <v>2603136.4699999997</v>
      </c>
      <c r="D7" s="80">
        <v>2414765.28</v>
      </c>
      <c r="E7" s="80">
        <v>381146.38999999996</v>
      </c>
      <c r="F7" s="80">
        <v>381146.38999999996</v>
      </c>
      <c r="G7" s="80">
        <v>368756.4</v>
      </c>
      <c r="H7" s="80">
        <v>368756.4</v>
      </c>
      <c r="I7" s="80">
        <v>41180583.16</v>
      </c>
      <c r="J7" s="80">
        <v>41180583.16</v>
      </c>
      <c r="K7" s="80">
        <v>1799922.4599999997</v>
      </c>
      <c r="L7" s="80">
        <v>1799922.4599999997</v>
      </c>
      <c r="M7" s="80">
        <v>272478.54000000004</v>
      </c>
      <c r="N7" s="80">
        <v>260874.26</v>
      </c>
      <c r="O7" s="80">
        <v>0</v>
      </c>
      <c r="P7" s="80">
        <v>0</v>
      </c>
      <c r="Q7" s="80">
        <v>68868.26999999999</v>
      </c>
      <c r="R7" s="80">
        <v>29885.569999999992</v>
      </c>
      <c r="S7" s="80">
        <v>205109.57</v>
      </c>
      <c r="T7" s="80">
        <v>81243.29</v>
      </c>
      <c r="U7" s="80">
        <v>0</v>
      </c>
      <c r="V7" s="80">
        <v>0</v>
      </c>
      <c r="W7" s="80">
        <v>0</v>
      </c>
      <c r="X7" s="80">
        <v>0</v>
      </c>
      <c r="Y7" s="80">
        <v>417440.71</v>
      </c>
      <c r="Z7" s="80">
        <v>230842.24000000005</v>
      </c>
      <c r="AA7" s="80">
        <v>3472566.2000000007</v>
      </c>
      <c r="AB7" s="80">
        <v>2408433.250000001</v>
      </c>
      <c r="AC7" s="80">
        <v>0</v>
      </c>
      <c r="AD7" s="80">
        <v>0</v>
      </c>
      <c r="AE7" s="80">
        <v>434655.79000000004</v>
      </c>
      <c r="AF7" s="80">
        <v>434655.79000000004</v>
      </c>
      <c r="AG7" s="80">
        <v>83316.44</v>
      </c>
      <c r="AH7" s="80">
        <v>83316.44</v>
      </c>
      <c r="AI7" s="80">
        <v>536824.99</v>
      </c>
      <c r="AJ7" s="80">
        <v>422371.86</v>
      </c>
      <c r="AK7" s="80">
        <v>0</v>
      </c>
      <c r="AL7" s="80">
        <v>0</v>
      </c>
      <c r="AM7" s="9">
        <f aca="true" t="shared" si="0" ref="AM7:AN14">C7+E7+G7+I7+K7+M7+O7+Q7+S7+U7+W7+Y7+AA7+AC7+AE7+AG7+AI7+AK7</f>
        <v>51824805.39</v>
      </c>
      <c r="AN7" s="9">
        <f t="shared" si="0"/>
        <v>50096796.38999999</v>
      </c>
      <c r="AO7" s="63"/>
      <c r="AP7" s="63"/>
    </row>
    <row r="8" spans="1:41" ht="45" customHeight="1">
      <c r="A8" s="53">
        <v>4</v>
      </c>
      <c r="B8" s="23" t="s">
        <v>12</v>
      </c>
      <c r="C8" s="80">
        <v>1160676</v>
      </c>
      <c r="D8" s="80">
        <v>1160676</v>
      </c>
      <c r="E8" s="80">
        <v>55126.39</v>
      </c>
      <c r="F8" s="80">
        <v>37097.89</v>
      </c>
      <c r="G8" s="80">
        <v>223498</v>
      </c>
      <c r="H8" s="80">
        <v>223498</v>
      </c>
      <c r="I8" s="80">
        <v>35926361</v>
      </c>
      <c r="J8" s="80">
        <v>35926361</v>
      </c>
      <c r="K8" s="80">
        <v>60173.39</v>
      </c>
      <c r="L8" s="80">
        <v>60173.39</v>
      </c>
      <c r="M8" s="80">
        <v>19880</v>
      </c>
      <c r="N8" s="80">
        <v>19880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9">
        <f>C8+E8+G8+I8+K8+M8+O8+Q8+S8+U8+W8+Y8+AA8+AC8+AE8+AG8+AI8+AK8</f>
        <v>37445714.78</v>
      </c>
      <c r="AN8" s="9">
        <f>D8+F8+H8+J8+L8+N8+P8+R8+T8+V8+X8+Z8+AB8+AD8+AF8+AH8+AJ8+AL8</f>
        <v>37427686.28</v>
      </c>
      <c r="AO8" s="63"/>
    </row>
    <row r="9" spans="1:41" ht="45" customHeight="1">
      <c r="A9" s="53">
        <v>5</v>
      </c>
      <c r="B9" s="23" t="s">
        <v>8</v>
      </c>
      <c r="C9" s="80">
        <v>181331.12000000002</v>
      </c>
      <c r="D9" s="80">
        <v>181331.12000000002</v>
      </c>
      <c r="E9" s="80">
        <v>111936.15511518475</v>
      </c>
      <c r="F9" s="80">
        <v>111936.15511518475</v>
      </c>
      <c r="G9" s="80">
        <v>188779.71336354624</v>
      </c>
      <c r="H9" s="80">
        <v>143022.2952596432</v>
      </c>
      <c r="I9" s="80">
        <v>23033582.189999994</v>
      </c>
      <c r="J9" s="80">
        <v>22989808.609999996</v>
      </c>
      <c r="K9" s="80">
        <v>1314366.910484593</v>
      </c>
      <c r="L9" s="80">
        <v>386401.6657286623</v>
      </c>
      <c r="M9" s="80">
        <v>118547.79251491705</v>
      </c>
      <c r="N9" s="80">
        <v>34077.31577678179</v>
      </c>
      <c r="O9" s="80">
        <v>0</v>
      </c>
      <c r="P9" s="80">
        <v>0</v>
      </c>
      <c r="Q9" s="80">
        <v>3136494.2058827304</v>
      </c>
      <c r="R9" s="80">
        <v>330107.19082464464</v>
      </c>
      <c r="S9" s="80">
        <v>1845332.722960729</v>
      </c>
      <c r="T9" s="80">
        <v>288874.2067424834</v>
      </c>
      <c r="U9" s="80">
        <v>15504.24</v>
      </c>
      <c r="V9" s="80">
        <v>15504.24</v>
      </c>
      <c r="W9" s="80">
        <v>0</v>
      </c>
      <c r="X9" s="80">
        <v>0</v>
      </c>
      <c r="Y9" s="80">
        <v>181616.24349002147</v>
      </c>
      <c r="Z9" s="80">
        <v>63165.936853819236</v>
      </c>
      <c r="AA9" s="80">
        <v>460668.6084604428</v>
      </c>
      <c r="AB9" s="80">
        <v>67113.65717016092</v>
      </c>
      <c r="AC9" s="80">
        <v>263687.63272173185</v>
      </c>
      <c r="AD9" s="80">
        <v>44962.56216470158</v>
      </c>
      <c r="AE9" s="80">
        <v>458083.71</v>
      </c>
      <c r="AF9" s="80">
        <v>230194.53000000003</v>
      </c>
      <c r="AG9" s="80">
        <v>0</v>
      </c>
      <c r="AH9" s="80">
        <v>0</v>
      </c>
      <c r="AI9" s="80">
        <v>178452.11135831982</v>
      </c>
      <c r="AJ9" s="80">
        <v>91280.9911316668</v>
      </c>
      <c r="AK9" s="80">
        <v>0</v>
      </c>
      <c r="AL9" s="80">
        <v>0</v>
      </c>
      <c r="AM9" s="9">
        <f t="shared" si="0"/>
        <v>31488383.35635221</v>
      </c>
      <c r="AN9" s="9">
        <f t="shared" si="0"/>
        <v>24977780.476767745</v>
      </c>
      <c r="AO9" s="63"/>
    </row>
    <row r="10" spans="1:41" ht="45" customHeight="1">
      <c r="A10" s="53">
        <v>6</v>
      </c>
      <c r="B10" s="23" t="s">
        <v>6</v>
      </c>
      <c r="C10" s="80">
        <v>38489.518411886675</v>
      </c>
      <c r="D10" s="80">
        <v>38489.518411886675</v>
      </c>
      <c r="E10" s="80">
        <v>59865.42172546855</v>
      </c>
      <c r="F10" s="80">
        <v>59865.42172546855</v>
      </c>
      <c r="G10" s="80">
        <v>113911.86453529516</v>
      </c>
      <c r="H10" s="80">
        <v>113244.86405118558</v>
      </c>
      <c r="I10" s="80">
        <v>19654913.00077474</v>
      </c>
      <c r="J10" s="80">
        <v>19654913.00077474</v>
      </c>
      <c r="K10" s="80">
        <v>1440256.1381957177</v>
      </c>
      <c r="L10" s="80">
        <v>1401708.7317682419</v>
      </c>
      <c r="M10" s="80">
        <v>395836.5985027213</v>
      </c>
      <c r="N10" s="80">
        <v>157686.1324574601</v>
      </c>
      <c r="O10" s="80">
        <v>0</v>
      </c>
      <c r="P10" s="80">
        <v>0</v>
      </c>
      <c r="Q10" s="80">
        <v>19188.286501377414</v>
      </c>
      <c r="R10" s="80">
        <v>3735.6123255532384</v>
      </c>
      <c r="S10" s="80">
        <v>0</v>
      </c>
      <c r="T10" s="80">
        <v>0</v>
      </c>
      <c r="U10" s="80">
        <v>65437.77107079295</v>
      </c>
      <c r="V10" s="80">
        <v>30726.12159701562</v>
      </c>
      <c r="W10" s="80">
        <v>0</v>
      </c>
      <c r="X10" s="80">
        <v>0</v>
      </c>
      <c r="Y10" s="80">
        <v>227094.97911041387</v>
      </c>
      <c r="Z10" s="80">
        <v>144013.7536021346</v>
      </c>
      <c r="AA10" s="80">
        <v>9441771.502255369</v>
      </c>
      <c r="AB10" s="80">
        <v>143603.07025444135</v>
      </c>
      <c r="AC10" s="80">
        <v>8833.846153846154</v>
      </c>
      <c r="AD10" s="80">
        <v>8833.846153846154</v>
      </c>
      <c r="AE10" s="80">
        <v>684687.4807603225</v>
      </c>
      <c r="AF10" s="80">
        <v>345910.95417566417</v>
      </c>
      <c r="AG10" s="80">
        <v>0</v>
      </c>
      <c r="AH10" s="80">
        <v>0</v>
      </c>
      <c r="AI10" s="80">
        <v>290731.5043044084</v>
      </c>
      <c r="AJ10" s="80">
        <v>46038.66923848624</v>
      </c>
      <c r="AK10" s="80">
        <v>0</v>
      </c>
      <c r="AL10" s="80">
        <v>0</v>
      </c>
      <c r="AM10" s="9">
        <f>C10+E10+G10+I10+K10+M10+O10+Q10+S10+U10+W10+Y10+AA10+AC10+AE10+AG10+AI10+AK10</f>
        <v>32441017.91230236</v>
      </c>
      <c r="AN10" s="9">
        <f>D10+F10+H10+J10+L10+N10+P10+R10+T10+V10+X10+Z10+AB10+AD10+AF10+AH10+AJ10+AL10</f>
        <v>22148769.69653613</v>
      </c>
      <c r="AO10" s="63"/>
    </row>
    <row r="11" spans="1:41" ht="45" customHeight="1">
      <c r="A11" s="53">
        <v>7</v>
      </c>
      <c r="B11" s="23" t="s">
        <v>53</v>
      </c>
      <c r="C11" s="80">
        <v>0</v>
      </c>
      <c r="D11" s="80">
        <v>0</v>
      </c>
      <c r="E11" s="80">
        <v>11995.16</v>
      </c>
      <c r="F11" s="80">
        <v>11995.16</v>
      </c>
      <c r="G11" s="80">
        <v>22699.510000000002</v>
      </c>
      <c r="H11" s="80">
        <v>22699.510000000002</v>
      </c>
      <c r="I11" s="80">
        <v>92921.68</v>
      </c>
      <c r="J11" s="80">
        <v>92921.68</v>
      </c>
      <c r="K11" s="80">
        <v>108627.7</v>
      </c>
      <c r="L11" s="80">
        <v>71618.51643835616</v>
      </c>
      <c r="M11" s="80">
        <v>24262.06</v>
      </c>
      <c r="N11" s="80">
        <v>19254.152381669774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7841.77</v>
      </c>
      <c r="V11" s="80">
        <v>0</v>
      </c>
      <c r="W11" s="80">
        <v>2199.02</v>
      </c>
      <c r="X11" s="80">
        <v>0</v>
      </c>
      <c r="Y11" s="80">
        <v>262459.66</v>
      </c>
      <c r="Z11" s="80">
        <v>140520.40671494172</v>
      </c>
      <c r="AA11" s="80">
        <v>7984480.45</v>
      </c>
      <c r="AB11" s="80">
        <v>157684.83914775468</v>
      </c>
      <c r="AC11" s="80">
        <v>6115.39</v>
      </c>
      <c r="AD11" s="80">
        <v>893.181419379981</v>
      </c>
      <c r="AE11" s="80">
        <v>516696.34</v>
      </c>
      <c r="AF11" s="80">
        <v>516696.34</v>
      </c>
      <c r="AG11" s="80">
        <v>0</v>
      </c>
      <c r="AH11" s="80">
        <v>0</v>
      </c>
      <c r="AI11" s="80">
        <v>352538.26</v>
      </c>
      <c r="AJ11" s="80">
        <v>67925.51916652879</v>
      </c>
      <c r="AK11" s="80">
        <v>0</v>
      </c>
      <c r="AL11" s="80">
        <v>0</v>
      </c>
      <c r="AM11" s="9">
        <f>C11+E11+G11+I11+K11+M11+O11+Q11+S11+U11+W11+Y11+AA11+AC11+AE11+AG11+AI11+AK11</f>
        <v>9392837</v>
      </c>
      <c r="AN11" s="9">
        <f>D11+F11+H11+J11+L11+N11+P11+R11+T11+V11+X11+Z11+AB11+AD11+AF11+AH11+AJ11+AL11</f>
        <v>1102209.305268631</v>
      </c>
      <c r="AO11" s="63"/>
    </row>
    <row r="12" spans="1:41" ht="45" customHeight="1">
      <c r="A12" s="53">
        <v>8</v>
      </c>
      <c r="B12" s="23" t="s">
        <v>11</v>
      </c>
      <c r="C12" s="80">
        <v>442818.8839726223</v>
      </c>
      <c r="D12" s="80">
        <v>442818.8839726223</v>
      </c>
      <c r="E12" s="80">
        <v>231264.03635068488</v>
      </c>
      <c r="F12" s="80">
        <v>231264.03635068488</v>
      </c>
      <c r="G12" s="80">
        <v>89562.58621741038</v>
      </c>
      <c r="H12" s="80">
        <v>89562.58621741038</v>
      </c>
      <c r="I12" s="80">
        <v>7653864.874271896</v>
      </c>
      <c r="J12" s="80">
        <v>7653864.874271896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9">
        <f t="shared" si="0"/>
        <v>8417510.380812613</v>
      </c>
      <c r="AN12" s="9">
        <f t="shared" si="0"/>
        <v>8417510.380812613</v>
      </c>
      <c r="AO12" s="63"/>
    </row>
    <row r="13" spans="1:41" ht="45" customHeight="1">
      <c r="A13" s="53">
        <v>9</v>
      </c>
      <c r="B13" s="23" t="s">
        <v>5</v>
      </c>
      <c r="C13" s="80">
        <v>2514.67</v>
      </c>
      <c r="D13" s="80">
        <v>653.92</v>
      </c>
      <c r="E13" s="80">
        <v>1901.23</v>
      </c>
      <c r="F13" s="80">
        <v>950.61</v>
      </c>
      <c r="G13" s="80">
        <v>15691.87</v>
      </c>
      <c r="H13" s="80">
        <v>619.15</v>
      </c>
      <c r="I13" s="80">
        <v>9674987.33</v>
      </c>
      <c r="J13" s="80">
        <v>9674987.33</v>
      </c>
      <c r="K13" s="80">
        <v>39519.61</v>
      </c>
      <c r="L13" s="80">
        <v>9169.75</v>
      </c>
      <c r="M13" s="80">
        <v>3368.47</v>
      </c>
      <c r="N13" s="80">
        <v>336.24</v>
      </c>
      <c r="O13" s="80">
        <v>49243.92</v>
      </c>
      <c r="P13" s="80">
        <v>8207.33</v>
      </c>
      <c r="Q13" s="80">
        <v>36817</v>
      </c>
      <c r="R13" s="80">
        <v>500</v>
      </c>
      <c r="S13" s="80">
        <v>119184.58</v>
      </c>
      <c r="T13" s="80">
        <v>1044.07</v>
      </c>
      <c r="U13" s="80">
        <v>0</v>
      </c>
      <c r="V13" s="80">
        <v>0</v>
      </c>
      <c r="W13" s="80">
        <v>0</v>
      </c>
      <c r="X13" s="80">
        <v>0</v>
      </c>
      <c r="Y13" s="80">
        <v>90399.63</v>
      </c>
      <c r="Z13" s="80">
        <v>80315.16</v>
      </c>
      <c r="AA13" s="80">
        <v>24113.89</v>
      </c>
      <c r="AB13" s="80">
        <v>6149.28</v>
      </c>
      <c r="AC13" s="80">
        <v>32570.29</v>
      </c>
      <c r="AD13" s="80">
        <v>692.86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9">
        <f t="shared" si="0"/>
        <v>10090312.49</v>
      </c>
      <c r="AN13" s="9">
        <f t="shared" si="0"/>
        <v>9783625.7</v>
      </c>
      <c r="AO13" s="63"/>
    </row>
    <row r="14" spans="1:41" ht="45" customHeight="1">
      <c r="A14" s="53">
        <v>10</v>
      </c>
      <c r="B14" s="23" t="s">
        <v>9</v>
      </c>
      <c r="C14" s="80">
        <v>1080570.44</v>
      </c>
      <c r="D14" s="80">
        <v>1075828.44</v>
      </c>
      <c r="E14" s="80">
        <v>2127.69</v>
      </c>
      <c r="F14" s="80">
        <v>2127.69</v>
      </c>
      <c r="G14" s="80">
        <v>1817.7359999999999</v>
      </c>
      <c r="H14" s="80">
        <v>914.7159999999999</v>
      </c>
      <c r="I14" s="80">
        <v>3537882.9200000004</v>
      </c>
      <c r="J14" s="80">
        <v>2987589.9200000004</v>
      </c>
      <c r="K14" s="80">
        <v>824983.1299999999</v>
      </c>
      <c r="L14" s="80">
        <v>581506.3099999998</v>
      </c>
      <c r="M14" s="80">
        <v>6761.620000000001</v>
      </c>
      <c r="N14" s="80">
        <v>4341.610000000001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41631.229999999996</v>
      </c>
      <c r="AB14" s="80">
        <v>36121.90999999999</v>
      </c>
      <c r="AC14" s="80">
        <v>0</v>
      </c>
      <c r="AD14" s="80">
        <v>0</v>
      </c>
      <c r="AE14" s="80">
        <v>272655.45999999996</v>
      </c>
      <c r="AF14" s="80">
        <v>235470.05000000005</v>
      </c>
      <c r="AG14" s="80">
        <v>0</v>
      </c>
      <c r="AH14" s="80">
        <v>0</v>
      </c>
      <c r="AI14" s="80">
        <v>324.59000000000015</v>
      </c>
      <c r="AJ14" s="80">
        <v>324.59000000000015</v>
      </c>
      <c r="AK14" s="80">
        <v>0</v>
      </c>
      <c r="AL14" s="80">
        <v>0</v>
      </c>
      <c r="AM14" s="9">
        <f t="shared" si="0"/>
        <v>5768754.816000001</v>
      </c>
      <c r="AN14" s="9">
        <f t="shared" si="0"/>
        <v>4924225.2360000005</v>
      </c>
      <c r="AO14" s="63"/>
    </row>
    <row r="15" spans="1:41" ht="45" customHeight="1">
      <c r="A15" s="53">
        <v>11</v>
      </c>
      <c r="B15" s="23" t="s">
        <v>55</v>
      </c>
      <c r="C15" s="80">
        <v>301508.35000000003</v>
      </c>
      <c r="D15" s="80">
        <v>301508.3500000001</v>
      </c>
      <c r="E15" s="80">
        <v>226605.68</v>
      </c>
      <c r="F15" s="80">
        <v>226605.68</v>
      </c>
      <c r="G15" s="80">
        <v>119910.68042591511</v>
      </c>
      <c r="H15" s="80">
        <v>119910.68042591511</v>
      </c>
      <c r="I15" s="80">
        <v>2600765.2300000004</v>
      </c>
      <c r="J15" s="80">
        <v>2600765.2300000004</v>
      </c>
      <c r="K15" s="80">
        <v>42953.121862778986</v>
      </c>
      <c r="L15" s="80">
        <v>42953.121862778986</v>
      </c>
      <c r="M15" s="80">
        <v>7398.928428415079</v>
      </c>
      <c r="N15" s="80">
        <v>7398.928428415079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9">
        <f aca="true" t="shared" si="1" ref="AM15:AN18">C15+E15+G15+I15+K15+M15+O15+Q15+S15+U15+W15+Y15+AA15+AC15+AE15+AG15+AI15+AK15</f>
        <v>3299141.9907171098</v>
      </c>
      <c r="AN15" s="9">
        <f t="shared" si="1"/>
        <v>3299141.9907171098</v>
      </c>
      <c r="AO15" s="63"/>
    </row>
    <row r="16" spans="1:41" ht="45" customHeight="1">
      <c r="A16" s="53">
        <v>12</v>
      </c>
      <c r="B16" s="23" t="s">
        <v>48</v>
      </c>
      <c r="C16" s="80">
        <v>0</v>
      </c>
      <c r="D16" s="80">
        <v>0</v>
      </c>
      <c r="E16" s="80">
        <v>1076.26</v>
      </c>
      <c r="F16" s="80">
        <v>1076.26</v>
      </c>
      <c r="G16" s="80">
        <v>18381</v>
      </c>
      <c r="H16" s="80">
        <v>18381</v>
      </c>
      <c r="I16" s="80">
        <v>17406</v>
      </c>
      <c r="J16" s="80">
        <v>17406</v>
      </c>
      <c r="K16" s="80">
        <v>380924.6</v>
      </c>
      <c r="L16" s="80">
        <v>379687.6</v>
      </c>
      <c r="M16" s="80">
        <v>24636.97</v>
      </c>
      <c r="N16" s="80">
        <v>24636.97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89813.21</v>
      </c>
      <c r="Z16" s="80">
        <v>87821.21</v>
      </c>
      <c r="AA16" s="80">
        <v>110766.46</v>
      </c>
      <c r="AB16" s="80">
        <v>110766.46</v>
      </c>
      <c r="AC16" s="80">
        <v>0</v>
      </c>
      <c r="AD16" s="80">
        <v>0</v>
      </c>
      <c r="AE16" s="80">
        <v>2190682.93</v>
      </c>
      <c r="AF16" s="80">
        <v>2190682.93</v>
      </c>
      <c r="AG16" s="80">
        <v>0</v>
      </c>
      <c r="AH16" s="80">
        <v>0</v>
      </c>
      <c r="AI16" s="80">
        <v>190035.50999999998</v>
      </c>
      <c r="AJ16" s="80">
        <v>190035.50999999998</v>
      </c>
      <c r="AK16" s="80">
        <v>0</v>
      </c>
      <c r="AL16" s="80">
        <v>0</v>
      </c>
      <c r="AM16" s="9">
        <f t="shared" si="1"/>
        <v>3023722.94</v>
      </c>
      <c r="AN16" s="9">
        <f t="shared" si="1"/>
        <v>3020493.94</v>
      </c>
      <c r="AO16" s="63"/>
    </row>
    <row r="17" spans="1:41" ht="45" customHeight="1">
      <c r="A17" s="53">
        <v>13</v>
      </c>
      <c r="B17" s="23" t="s">
        <v>7</v>
      </c>
      <c r="C17" s="80">
        <v>0</v>
      </c>
      <c r="D17" s="80">
        <v>0</v>
      </c>
      <c r="E17" s="80">
        <v>236069.57548692235</v>
      </c>
      <c r="F17" s="80">
        <v>236069.57548692235</v>
      </c>
      <c r="G17" s="80">
        <v>37867.30663893036</v>
      </c>
      <c r="H17" s="80">
        <v>37867.30663893036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206194.54111544657</v>
      </c>
      <c r="AB17" s="80">
        <v>1255.8251366120219</v>
      </c>
      <c r="AC17" s="80">
        <v>498543.7157283173</v>
      </c>
      <c r="AD17" s="80">
        <v>404645.5765102845</v>
      </c>
      <c r="AE17" s="80">
        <v>0</v>
      </c>
      <c r="AF17" s="80">
        <v>0</v>
      </c>
      <c r="AG17" s="80">
        <v>0</v>
      </c>
      <c r="AH17" s="80">
        <v>0</v>
      </c>
      <c r="AI17" s="80">
        <v>206928.70151531306</v>
      </c>
      <c r="AJ17" s="80">
        <v>152524.13295507024</v>
      </c>
      <c r="AK17" s="80">
        <v>0</v>
      </c>
      <c r="AL17" s="80">
        <v>0</v>
      </c>
      <c r="AM17" s="9">
        <f t="shared" si="1"/>
        <v>1185603.8404849295</v>
      </c>
      <c r="AN17" s="9">
        <f t="shared" si="1"/>
        <v>832362.4167278194</v>
      </c>
      <c r="AO17" s="63"/>
    </row>
    <row r="18" spans="1:41" ht="45" customHeight="1">
      <c r="A18" s="53">
        <v>14</v>
      </c>
      <c r="B18" s="23" t="s">
        <v>10</v>
      </c>
      <c r="C18" s="80">
        <v>0</v>
      </c>
      <c r="D18" s="80">
        <v>0</v>
      </c>
      <c r="E18" s="80">
        <v>0</v>
      </c>
      <c r="F18" s="80">
        <v>0</v>
      </c>
      <c r="G18" s="80">
        <v>6898.4</v>
      </c>
      <c r="H18" s="80">
        <v>3019.5</v>
      </c>
      <c r="I18" s="80">
        <v>604267.77</v>
      </c>
      <c r="J18" s="80">
        <v>604267.77</v>
      </c>
      <c r="K18" s="80">
        <v>424990</v>
      </c>
      <c r="L18" s="80">
        <v>199435</v>
      </c>
      <c r="M18" s="80">
        <v>26820</v>
      </c>
      <c r="N18" s="80">
        <v>13198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25919.86</v>
      </c>
      <c r="Z18" s="80">
        <v>23232.85</v>
      </c>
      <c r="AA18" s="80">
        <v>8994.429999999998</v>
      </c>
      <c r="AB18" s="80">
        <v>1521.1099999999983</v>
      </c>
      <c r="AC18" s="80">
        <v>0</v>
      </c>
      <c r="AD18" s="80">
        <v>0</v>
      </c>
      <c r="AE18" s="80">
        <v>6008.24</v>
      </c>
      <c r="AF18" s="80">
        <v>6008.24</v>
      </c>
      <c r="AG18" s="80">
        <v>0</v>
      </c>
      <c r="AH18" s="80">
        <v>0</v>
      </c>
      <c r="AI18" s="80">
        <v>209329.16</v>
      </c>
      <c r="AJ18" s="80">
        <v>42268.16</v>
      </c>
      <c r="AK18" s="80">
        <v>0</v>
      </c>
      <c r="AL18" s="80">
        <v>0</v>
      </c>
      <c r="AM18" s="9">
        <f t="shared" si="1"/>
        <v>1313227.8599999999</v>
      </c>
      <c r="AN18" s="9">
        <f t="shared" si="1"/>
        <v>892950.63</v>
      </c>
      <c r="AO18" s="63"/>
    </row>
    <row r="19" spans="1:40" ht="15">
      <c r="A19" s="56"/>
      <c r="B19" s="21" t="s">
        <v>13</v>
      </c>
      <c r="C19" s="20">
        <f aca="true" t="shared" si="2" ref="C19:AN19">SUM(C5:C18)</f>
        <v>10758184.612275593</v>
      </c>
      <c r="D19" s="20">
        <f t="shared" si="2"/>
        <v>10666423.244893009</v>
      </c>
      <c r="E19" s="20">
        <f t="shared" si="2"/>
        <v>2839909.8926490145</v>
      </c>
      <c r="F19" s="20">
        <f t="shared" si="2"/>
        <v>2820125.206621009</v>
      </c>
      <c r="G19" s="20">
        <f t="shared" si="2"/>
        <v>2652694.3116085837</v>
      </c>
      <c r="H19" s="20">
        <f t="shared" si="2"/>
        <v>2522910.501402495</v>
      </c>
      <c r="I19" s="20">
        <f t="shared" si="2"/>
        <v>206703907.9660481</v>
      </c>
      <c r="J19" s="20">
        <f t="shared" si="2"/>
        <v>205154313.08725727</v>
      </c>
      <c r="K19" s="20">
        <f t="shared" si="2"/>
        <v>24213786.653431702</v>
      </c>
      <c r="L19" s="20">
        <f t="shared" si="2"/>
        <v>21564665.0341896</v>
      </c>
      <c r="M19" s="20">
        <f t="shared" si="2"/>
        <v>3449908.718030112</v>
      </c>
      <c r="N19" s="20">
        <f t="shared" si="2"/>
        <v>2853054.3305786676</v>
      </c>
      <c r="O19" s="20">
        <f t="shared" si="2"/>
        <v>49243.92</v>
      </c>
      <c r="P19" s="20">
        <f t="shared" si="2"/>
        <v>8207.33</v>
      </c>
      <c r="Q19" s="20">
        <f t="shared" si="2"/>
        <v>4473538.0550351245</v>
      </c>
      <c r="R19" s="20">
        <f t="shared" si="2"/>
        <v>421746.67566364526</v>
      </c>
      <c r="S19" s="20">
        <f t="shared" si="2"/>
        <v>2169626.872960729</v>
      </c>
      <c r="T19" s="20">
        <f t="shared" si="2"/>
        <v>371161.5667424834</v>
      </c>
      <c r="U19" s="20">
        <f t="shared" si="2"/>
        <v>208341.9997101791</v>
      </c>
      <c r="V19" s="20">
        <f t="shared" si="2"/>
        <v>110221.2496679179</v>
      </c>
      <c r="W19" s="20">
        <f t="shared" si="2"/>
        <v>2199.02</v>
      </c>
      <c r="X19" s="20">
        <f t="shared" si="2"/>
        <v>0</v>
      </c>
      <c r="Y19" s="20">
        <f t="shared" si="2"/>
        <v>3234478.276278033</v>
      </c>
      <c r="Z19" s="20">
        <f t="shared" si="2"/>
        <v>2036669.7554824103</v>
      </c>
      <c r="AA19" s="20">
        <f t="shared" si="2"/>
        <v>34598923.90124408</v>
      </c>
      <c r="AB19" s="20">
        <f t="shared" si="2"/>
        <v>7804666.9988402845</v>
      </c>
      <c r="AC19" s="20">
        <f t="shared" si="2"/>
        <v>1274875.2229721819</v>
      </c>
      <c r="AD19" s="20">
        <f t="shared" si="2"/>
        <v>552614.1232393357</v>
      </c>
      <c r="AE19" s="20">
        <f t="shared" si="2"/>
        <v>7174616.562127242</v>
      </c>
      <c r="AF19" s="20">
        <f t="shared" si="2"/>
        <v>5603188.208116058</v>
      </c>
      <c r="AG19" s="20">
        <f t="shared" si="2"/>
        <v>83316.44</v>
      </c>
      <c r="AH19" s="20">
        <f t="shared" si="2"/>
        <v>83316.44</v>
      </c>
      <c r="AI19" s="20">
        <f t="shared" si="2"/>
        <v>5967358.645346568</v>
      </c>
      <c r="AJ19" s="20">
        <f t="shared" si="2"/>
        <v>2104902.411070207</v>
      </c>
      <c r="AK19" s="20">
        <f t="shared" si="2"/>
        <v>0</v>
      </c>
      <c r="AL19" s="20">
        <f t="shared" si="2"/>
        <v>0</v>
      </c>
      <c r="AM19" s="20">
        <f t="shared" si="2"/>
        <v>309854911.06971717</v>
      </c>
      <c r="AN19" s="20">
        <f t="shared" si="2"/>
        <v>264678186.16376436</v>
      </c>
    </row>
    <row r="20" spans="1:40" ht="15">
      <c r="A20" s="65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2:40" ht="18">
      <c r="B21" s="44" t="s">
        <v>27</v>
      </c>
      <c r="AM21" s="63"/>
      <c r="AN21" s="66"/>
    </row>
    <row r="22" spans="2:40" ht="12.75">
      <c r="B22" s="94" t="s">
        <v>61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AN22" s="63"/>
    </row>
    <row r="23" spans="2:14" ht="12.75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2:3" ht="13.5">
      <c r="B24" s="44" t="s">
        <v>30</v>
      </c>
      <c r="C24" s="45"/>
    </row>
    <row r="25" ht="13.5">
      <c r="B25" s="44" t="s">
        <v>31</v>
      </c>
    </row>
  </sheetData>
  <sheetProtection/>
  <mergeCells count="22">
    <mergeCell ref="A3:A4"/>
    <mergeCell ref="B3:B4"/>
    <mergeCell ref="C3:D3"/>
    <mergeCell ref="E3:F3"/>
    <mergeCell ref="B22:N23"/>
    <mergeCell ref="G3:H3"/>
    <mergeCell ref="I3:J3"/>
    <mergeCell ref="S3:T3"/>
    <mergeCell ref="O3:P3"/>
    <mergeCell ref="U3:V3"/>
    <mergeCell ref="K3:L3"/>
    <mergeCell ref="M3:N3"/>
    <mergeCell ref="Q3:R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P2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4" sqref="AM4:AN4"/>
    </sheetView>
  </sheetViews>
  <sheetFormatPr defaultColWidth="9.140625" defaultRowHeight="12.75"/>
  <cols>
    <col min="1" max="1" width="3.7109375" style="45" customWidth="1"/>
    <col min="2" max="2" width="28.00390625" style="45" customWidth="1"/>
    <col min="3" max="6" width="11.7109375" style="45" customWidth="1"/>
    <col min="7" max="8" width="12.8515625" style="45" customWidth="1"/>
    <col min="9" max="9" width="12.421875" style="45" bestFit="1" customWidth="1"/>
    <col min="10" max="10" width="12.421875" style="45" customWidth="1"/>
    <col min="11" max="38" width="11.7109375" style="45" customWidth="1"/>
    <col min="39" max="39" width="14.28125" style="45" customWidth="1"/>
    <col min="40" max="40" width="13.8515625" style="45" customWidth="1"/>
    <col min="41" max="16384" width="9.140625" style="45" customWidth="1"/>
  </cols>
  <sheetData>
    <row r="1" spans="1:12" ht="20.25" customHeight="1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77"/>
    </row>
    <row r="2" spans="1:33" s="67" customFormat="1" ht="13.5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77"/>
      <c r="AG2" s="45"/>
    </row>
    <row r="3" spans="1:38" ht="15" customHeight="1">
      <c r="A3" s="50" t="s">
        <v>54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0" ht="93.75" customHeight="1">
      <c r="A4" s="90" t="s">
        <v>0</v>
      </c>
      <c r="B4" s="90" t="s">
        <v>14</v>
      </c>
      <c r="C4" s="92" t="s">
        <v>15</v>
      </c>
      <c r="D4" s="98"/>
      <c r="E4" s="92" t="s">
        <v>44</v>
      </c>
      <c r="F4" s="98"/>
      <c r="G4" s="92" t="s">
        <v>52</v>
      </c>
      <c r="H4" s="98"/>
      <c r="I4" s="92" t="s">
        <v>18</v>
      </c>
      <c r="J4" s="98"/>
      <c r="K4" s="92" t="s">
        <v>71</v>
      </c>
      <c r="L4" s="98"/>
      <c r="M4" s="92" t="s">
        <v>19</v>
      </c>
      <c r="N4" s="98"/>
      <c r="O4" s="92" t="s">
        <v>20</v>
      </c>
      <c r="P4" s="98"/>
      <c r="Q4" s="92" t="s">
        <v>45</v>
      </c>
      <c r="R4" s="98"/>
      <c r="S4" s="92" t="s">
        <v>72</v>
      </c>
      <c r="T4" s="98"/>
      <c r="U4" s="92" t="s">
        <v>46</v>
      </c>
      <c r="V4" s="98"/>
      <c r="W4" s="92" t="s">
        <v>47</v>
      </c>
      <c r="X4" s="98"/>
      <c r="Y4" s="92" t="s">
        <v>21</v>
      </c>
      <c r="Z4" s="98"/>
      <c r="AA4" s="92" t="s">
        <v>49</v>
      </c>
      <c r="AB4" s="98"/>
      <c r="AC4" s="92" t="s">
        <v>22</v>
      </c>
      <c r="AD4" s="98"/>
      <c r="AE4" s="92" t="s">
        <v>23</v>
      </c>
      <c r="AF4" s="98"/>
      <c r="AG4" s="92" t="s">
        <v>24</v>
      </c>
      <c r="AH4" s="98"/>
      <c r="AI4" s="92" t="s">
        <v>50</v>
      </c>
      <c r="AJ4" s="98"/>
      <c r="AK4" s="92" t="s">
        <v>25</v>
      </c>
      <c r="AL4" s="98"/>
      <c r="AM4" s="92" t="s">
        <v>26</v>
      </c>
      <c r="AN4" s="93"/>
    </row>
    <row r="5" spans="1:42" ht="45" customHeight="1">
      <c r="A5" s="91"/>
      <c r="B5" s="91"/>
      <c r="C5" s="52" t="s">
        <v>32</v>
      </c>
      <c r="D5" s="52" t="s">
        <v>33</v>
      </c>
      <c r="E5" s="52" t="s">
        <v>32</v>
      </c>
      <c r="F5" s="52" t="s">
        <v>33</v>
      </c>
      <c r="G5" s="52" t="s">
        <v>32</v>
      </c>
      <c r="H5" s="52" t="s">
        <v>33</v>
      </c>
      <c r="I5" s="52" t="s">
        <v>32</v>
      </c>
      <c r="J5" s="52" t="s">
        <v>33</v>
      </c>
      <c r="K5" s="52" t="s">
        <v>32</v>
      </c>
      <c r="L5" s="52" t="s">
        <v>33</v>
      </c>
      <c r="M5" s="52" t="s">
        <v>32</v>
      </c>
      <c r="N5" s="52" t="s">
        <v>33</v>
      </c>
      <c r="O5" s="52" t="s">
        <v>32</v>
      </c>
      <c r="P5" s="52" t="s">
        <v>33</v>
      </c>
      <c r="Q5" s="52" t="s">
        <v>32</v>
      </c>
      <c r="R5" s="52" t="s">
        <v>33</v>
      </c>
      <c r="S5" s="52" t="s">
        <v>32</v>
      </c>
      <c r="T5" s="52" t="s">
        <v>33</v>
      </c>
      <c r="U5" s="52" t="s">
        <v>32</v>
      </c>
      <c r="V5" s="52" t="s">
        <v>33</v>
      </c>
      <c r="W5" s="52" t="s">
        <v>32</v>
      </c>
      <c r="X5" s="52" t="s">
        <v>33</v>
      </c>
      <c r="Y5" s="52" t="s">
        <v>32</v>
      </c>
      <c r="Z5" s="52" t="s">
        <v>33</v>
      </c>
      <c r="AA5" s="52" t="s">
        <v>32</v>
      </c>
      <c r="AB5" s="52" t="s">
        <v>33</v>
      </c>
      <c r="AC5" s="52" t="s">
        <v>32</v>
      </c>
      <c r="AD5" s="52" t="s">
        <v>33</v>
      </c>
      <c r="AE5" s="52" t="s">
        <v>32</v>
      </c>
      <c r="AF5" s="52" t="s">
        <v>33</v>
      </c>
      <c r="AG5" s="52" t="s">
        <v>32</v>
      </c>
      <c r="AH5" s="52" t="s">
        <v>33</v>
      </c>
      <c r="AI5" s="52" t="s">
        <v>32</v>
      </c>
      <c r="AJ5" s="52" t="s">
        <v>33</v>
      </c>
      <c r="AK5" s="52" t="s">
        <v>32</v>
      </c>
      <c r="AL5" s="52" t="s">
        <v>33</v>
      </c>
      <c r="AM5" s="52" t="s">
        <v>32</v>
      </c>
      <c r="AN5" s="52" t="s">
        <v>33</v>
      </c>
      <c r="AP5" s="68"/>
    </row>
    <row r="6" spans="1:42" ht="45" customHeight="1">
      <c r="A6" s="53">
        <v>1</v>
      </c>
      <c r="B6" s="23" t="s">
        <v>4</v>
      </c>
      <c r="C6" s="80">
        <v>631661.4000000001</v>
      </c>
      <c r="D6" s="80">
        <v>585199.9900000001</v>
      </c>
      <c r="E6" s="80">
        <v>148476.92</v>
      </c>
      <c r="F6" s="80">
        <v>148476.92</v>
      </c>
      <c r="G6" s="80">
        <v>47685.24</v>
      </c>
      <c r="H6" s="80">
        <v>31935.239999999998</v>
      </c>
      <c r="I6" s="80">
        <v>28201791.990000002</v>
      </c>
      <c r="J6" s="80">
        <v>28201791.990000002</v>
      </c>
      <c r="K6" s="80">
        <v>3905876.85</v>
      </c>
      <c r="L6" s="80">
        <v>3905876.85</v>
      </c>
      <c r="M6" s="80">
        <v>643060.58</v>
      </c>
      <c r="N6" s="80">
        <v>630866.73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64303.759999999995</v>
      </c>
      <c r="V6" s="80">
        <v>53762.81</v>
      </c>
      <c r="W6" s="80">
        <v>0</v>
      </c>
      <c r="X6" s="80">
        <v>0</v>
      </c>
      <c r="Y6" s="80">
        <v>118031.41</v>
      </c>
      <c r="Z6" s="80">
        <v>101561.14</v>
      </c>
      <c r="AA6" s="80">
        <v>510229.6099999998</v>
      </c>
      <c r="AB6" s="80">
        <v>184634.19999999978</v>
      </c>
      <c r="AC6" s="80">
        <v>22983.73999999999</v>
      </c>
      <c r="AD6" s="80">
        <v>55.329999999987194</v>
      </c>
      <c r="AE6" s="80">
        <v>3788160.0199999996</v>
      </c>
      <c r="AF6" s="80">
        <v>2458025.7399999993</v>
      </c>
      <c r="AG6" s="80">
        <v>0</v>
      </c>
      <c r="AH6" s="80">
        <v>0</v>
      </c>
      <c r="AI6" s="80">
        <v>18698.139999999985</v>
      </c>
      <c r="AJ6" s="80">
        <v>11943.509999999995</v>
      </c>
      <c r="AK6" s="80">
        <v>0</v>
      </c>
      <c r="AL6" s="80">
        <v>0</v>
      </c>
      <c r="AM6" s="9">
        <f aca="true" t="shared" si="0" ref="AM6:AM19">C6+E6+G6+I6+K6+M6+O6+Q6+S6+U6+W6+Y6+AA6+AC6+AE6+AG6+AI6+AK6</f>
        <v>38100959.66</v>
      </c>
      <c r="AN6" s="9">
        <f aca="true" t="shared" si="1" ref="AN6:AN19">D6+F6+H6+J6+L6+N6+P6+R6+T6+V6+X6+Z6+AB6+AD6+AF6+AH6+AJ6+AL6</f>
        <v>36314130.45</v>
      </c>
      <c r="AP6" s="69"/>
    </row>
    <row r="7" spans="1:42" ht="45" customHeight="1">
      <c r="A7" s="53">
        <v>2</v>
      </c>
      <c r="B7" s="23" t="s">
        <v>2</v>
      </c>
      <c r="C7" s="80">
        <v>1103757.18</v>
      </c>
      <c r="D7" s="80">
        <v>302353.68999999994</v>
      </c>
      <c r="E7" s="80">
        <v>92872.16</v>
      </c>
      <c r="F7" s="80">
        <v>92872.16</v>
      </c>
      <c r="G7" s="80">
        <v>79704.07</v>
      </c>
      <c r="H7" s="80">
        <v>56166.79000000001</v>
      </c>
      <c r="I7" s="80">
        <v>28296241.238982305</v>
      </c>
      <c r="J7" s="80">
        <v>27894388.848982304</v>
      </c>
      <c r="K7" s="80">
        <v>5345631.824200002</v>
      </c>
      <c r="L7" s="80">
        <v>4760458.695802001</v>
      </c>
      <c r="M7" s="80">
        <v>726311.04</v>
      </c>
      <c r="N7" s="80">
        <v>658285.3083980001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137694.88999999998</v>
      </c>
      <c r="Z7" s="80">
        <v>137694.88999999998</v>
      </c>
      <c r="AA7" s="80">
        <v>68067.4</v>
      </c>
      <c r="AB7" s="80">
        <v>58303.92</v>
      </c>
      <c r="AC7" s="80">
        <v>0</v>
      </c>
      <c r="AD7" s="80">
        <v>0</v>
      </c>
      <c r="AE7" s="80">
        <v>378525.11</v>
      </c>
      <c r="AF7" s="80">
        <v>275961.30000000005</v>
      </c>
      <c r="AG7" s="80">
        <v>0</v>
      </c>
      <c r="AH7" s="80">
        <v>0</v>
      </c>
      <c r="AI7" s="80">
        <v>3083.3099999999995</v>
      </c>
      <c r="AJ7" s="80">
        <v>3083.3099999999995</v>
      </c>
      <c r="AK7" s="80">
        <v>0</v>
      </c>
      <c r="AL7" s="80">
        <v>0</v>
      </c>
      <c r="AM7" s="9">
        <f t="shared" si="0"/>
        <v>36231888.223182306</v>
      </c>
      <c r="AN7" s="9">
        <f t="shared" si="1"/>
        <v>34239568.91318231</v>
      </c>
      <c r="AP7" s="69"/>
    </row>
    <row r="8" spans="1:42" ht="45" customHeight="1">
      <c r="A8" s="53">
        <v>3</v>
      </c>
      <c r="B8" s="23" t="s">
        <v>3</v>
      </c>
      <c r="C8" s="80">
        <v>501239.79</v>
      </c>
      <c r="D8" s="80">
        <v>439832.13</v>
      </c>
      <c r="E8" s="80">
        <v>96327.54999999999</v>
      </c>
      <c r="F8" s="80">
        <v>96327.54999999999</v>
      </c>
      <c r="G8" s="80">
        <v>73767.64</v>
      </c>
      <c r="H8" s="80">
        <v>73767.64</v>
      </c>
      <c r="I8" s="80">
        <v>28797923.189999998</v>
      </c>
      <c r="J8" s="80">
        <v>28797923.189999998</v>
      </c>
      <c r="K8" s="80">
        <v>896804.1274139066</v>
      </c>
      <c r="L8" s="80">
        <v>896804.1274139066</v>
      </c>
      <c r="M8" s="80">
        <v>135397.3</v>
      </c>
      <c r="N8" s="80">
        <v>129148.54999999999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19943.48</v>
      </c>
      <c r="Z8" s="80">
        <v>10408.35</v>
      </c>
      <c r="AA8" s="80">
        <v>806428.1100000001</v>
      </c>
      <c r="AB8" s="80">
        <v>408576.7100000001</v>
      </c>
      <c r="AC8" s="80">
        <v>0</v>
      </c>
      <c r="AD8" s="80">
        <v>0</v>
      </c>
      <c r="AE8" s="80">
        <v>112707.08</v>
      </c>
      <c r="AF8" s="80">
        <v>112707.08</v>
      </c>
      <c r="AG8" s="80">
        <v>0</v>
      </c>
      <c r="AH8" s="80">
        <v>0</v>
      </c>
      <c r="AI8" s="80">
        <v>884.95</v>
      </c>
      <c r="AJ8" s="80">
        <v>884.95</v>
      </c>
      <c r="AK8" s="80">
        <v>0</v>
      </c>
      <c r="AL8" s="80">
        <v>0</v>
      </c>
      <c r="AM8" s="9">
        <f t="shared" si="0"/>
        <v>31441423.217413902</v>
      </c>
      <c r="AN8" s="9">
        <f t="shared" si="1"/>
        <v>30966380.277413905</v>
      </c>
      <c r="AP8" s="70"/>
    </row>
    <row r="9" spans="1:42" ht="45" customHeight="1">
      <c r="A9" s="53">
        <v>4</v>
      </c>
      <c r="B9" s="23" t="s">
        <v>12</v>
      </c>
      <c r="C9" s="80">
        <v>88000</v>
      </c>
      <c r="D9" s="80">
        <v>88000</v>
      </c>
      <c r="E9" s="80">
        <v>0</v>
      </c>
      <c r="F9" s="80">
        <v>0</v>
      </c>
      <c r="G9" s="80">
        <v>14722</v>
      </c>
      <c r="H9" s="80">
        <v>14722</v>
      </c>
      <c r="I9" s="80">
        <v>38326759</v>
      </c>
      <c r="J9" s="80">
        <v>38326759</v>
      </c>
      <c r="K9" s="80">
        <v>335281</v>
      </c>
      <c r="L9" s="80">
        <v>338903.83</v>
      </c>
      <c r="M9" s="80">
        <v>13665.17</v>
      </c>
      <c r="N9" s="80">
        <v>13665.17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9">
        <f t="shared" si="0"/>
        <v>38778427.17</v>
      </c>
      <c r="AN9" s="9">
        <f t="shared" si="1"/>
        <v>38782050</v>
      </c>
      <c r="AP9" s="70"/>
    </row>
    <row r="10" spans="1:42" ht="45" customHeight="1">
      <c r="A10" s="53">
        <v>5</v>
      </c>
      <c r="B10" s="23" t="s">
        <v>8</v>
      </c>
      <c r="C10" s="80">
        <v>14000</v>
      </c>
      <c r="D10" s="80">
        <v>14000</v>
      </c>
      <c r="E10" s="80">
        <v>8436.45</v>
      </c>
      <c r="F10" s="80">
        <v>8436.45</v>
      </c>
      <c r="G10" s="80">
        <v>252013</v>
      </c>
      <c r="H10" s="80">
        <v>186249</v>
      </c>
      <c r="I10" s="80">
        <v>15277410.650000002</v>
      </c>
      <c r="J10" s="80">
        <v>15277410.650000002</v>
      </c>
      <c r="K10" s="80">
        <v>767430.7300000008</v>
      </c>
      <c r="L10" s="80">
        <v>231046.09700000088</v>
      </c>
      <c r="M10" s="80">
        <v>74375.95</v>
      </c>
      <c r="N10" s="80">
        <v>28228.849333333324</v>
      </c>
      <c r="O10" s="80">
        <v>0</v>
      </c>
      <c r="P10" s="80">
        <v>0</v>
      </c>
      <c r="Q10" s="80">
        <v>15814365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1634.01</v>
      </c>
      <c r="Z10" s="80">
        <v>800.6352956712162</v>
      </c>
      <c r="AA10" s="80">
        <v>31793.92</v>
      </c>
      <c r="AB10" s="80">
        <v>7914.66080805819</v>
      </c>
      <c r="AC10" s="80">
        <v>6803.15</v>
      </c>
      <c r="AD10" s="80">
        <v>6803.15</v>
      </c>
      <c r="AE10" s="80">
        <v>1239284.07</v>
      </c>
      <c r="AF10" s="80">
        <v>1235984.07</v>
      </c>
      <c r="AG10" s="80">
        <v>0</v>
      </c>
      <c r="AH10" s="80">
        <v>0</v>
      </c>
      <c r="AI10" s="80">
        <v>14056.9</v>
      </c>
      <c r="AJ10" s="80">
        <v>14056.9</v>
      </c>
      <c r="AK10" s="80">
        <v>0</v>
      </c>
      <c r="AL10" s="80">
        <v>0</v>
      </c>
      <c r="AM10" s="9">
        <f t="shared" si="0"/>
        <v>33501603.830000002</v>
      </c>
      <c r="AN10" s="9">
        <f t="shared" si="1"/>
        <v>17010930.462437063</v>
      </c>
      <c r="AP10" s="70"/>
    </row>
    <row r="11" spans="1:42" ht="45" customHeight="1">
      <c r="A11" s="53">
        <v>6</v>
      </c>
      <c r="B11" s="23" t="s">
        <v>6</v>
      </c>
      <c r="C11" s="80">
        <v>10000</v>
      </c>
      <c r="D11" s="80">
        <v>10000</v>
      </c>
      <c r="E11" s="80">
        <v>11667.579999999998</v>
      </c>
      <c r="F11" s="80">
        <v>11667.579999999998</v>
      </c>
      <c r="G11" s="80">
        <v>2956.600000000002</v>
      </c>
      <c r="H11" s="80">
        <v>2956.600000000002</v>
      </c>
      <c r="I11" s="80">
        <v>15428753.67</v>
      </c>
      <c r="J11" s="80">
        <v>15428753.67</v>
      </c>
      <c r="K11" s="80">
        <v>972312.84</v>
      </c>
      <c r="L11" s="80">
        <v>972312.84</v>
      </c>
      <c r="M11" s="80">
        <v>209207.99000000002</v>
      </c>
      <c r="N11" s="80">
        <v>209207.99000000002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3116.220000000001</v>
      </c>
      <c r="Z11" s="80">
        <v>3116.220000000001</v>
      </c>
      <c r="AA11" s="80">
        <v>796975.5500000024</v>
      </c>
      <c r="AB11" s="80">
        <v>44099.79000000225</v>
      </c>
      <c r="AC11" s="80">
        <v>3314</v>
      </c>
      <c r="AD11" s="80">
        <v>3314</v>
      </c>
      <c r="AE11" s="80">
        <v>1533877.01</v>
      </c>
      <c r="AF11" s="80">
        <v>659134.88</v>
      </c>
      <c r="AG11" s="80">
        <v>0</v>
      </c>
      <c r="AH11" s="80">
        <v>0</v>
      </c>
      <c r="AI11" s="80">
        <v>4119.299999999879</v>
      </c>
      <c r="AJ11" s="80">
        <v>2251.9799999998795</v>
      </c>
      <c r="AK11" s="80">
        <v>0</v>
      </c>
      <c r="AL11" s="80">
        <v>0</v>
      </c>
      <c r="AM11" s="9">
        <f t="shared" si="0"/>
        <v>18976300.760000005</v>
      </c>
      <c r="AN11" s="9">
        <f t="shared" si="1"/>
        <v>17346815.550000004</v>
      </c>
      <c r="AP11" s="70"/>
    </row>
    <row r="12" spans="1:42" ht="45" customHeight="1">
      <c r="A12" s="53">
        <v>7</v>
      </c>
      <c r="B12" s="23" t="s">
        <v>53</v>
      </c>
      <c r="C12" s="80">
        <v>0</v>
      </c>
      <c r="D12" s="80">
        <v>0</v>
      </c>
      <c r="E12" s="80">
        <v>68.9</v>
      </c>
      <c r="F12" s="80">
        <v>68.9</v>
      </c>
      <c r="G12" s="80">
        <v>0</v>
      </c>
      <c r="H12" s="80">
        <v>0</v>
      </c>
      <c r="I12" s="80">
        <v>52179.52</v>
      </c>
      <c r="J12" s="80">
        <v>52179.52</v>
      </c>
      <c r="K12" s="80">
        <v>23487.8</v>
      </c>
      <c r="L12" s="80">
        <v>23487.8</v>
      </c>
      <c r="M12" s="80">
        <v>9556.34</v>
      </c>
      <c r="N12" s="80">
        <v>9556.34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1070.65</v>
      </c>
      <c r="Z12" s="80">
        <v>1070.65</v>
      </c>
      <c r="AA12" s="80">
        <v>0</v>
      </c>
      <c r="AB12" s="80">
        <v>0</v>
      </c>
      <c r="AC12" s="80">
        <v>0</v>
      </c>
      <c r="AD12" s="80">
        <v>0</v>
      </c>
      <c r="AE12" s="80">
        <v>4700.7</v>
      </c>
      <c r="AF12" s="80">
        <v>4700.7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9">
        <f t="shared" si="0"/>
        <v>91063.90999999999</v>
      </c>
      <c r="AN12" s="9">
        <f t="shared" si="1"/>
        <v>91063.90999999999</v>
      </c>
      <c r="AP12" s="70"/>
    </row>
    <row r="13" spans="1:42" ht="45" customHeight="1">
      <c r="A13" s="53">
        <v>8</v>
      </c>
      <c r="B13" s="23" t="s">
        <v>11</v>
      </c>
      <c r="C13" s="80">
        <v>26000</v>
      </c>
      <c r="D13" s="80">
        <v>26000</v>
      </c>
      <c r="E13" s="80">
        <v>3669.6250000000005</v>
      </c>
      <c r="F13" s="80">
        <v>3669.6250000000005</v>
      </c>
      <c r="G13" s="80">
        <v>1000</v>
      </c>
      <c r="H13" s="80">
        <v>1000</v>
      </c>
      <c r="I13" s="80">
        <v>5732257.534999999</v>
      </c>
      <c r="J13" s="80">
        <v>5732257.534999999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9">
        <f t="shared" si="0"/>
        <v>5762927.159999999</v>
      </c>
      <c r="AN13" s="9">
        <f t="shared" si="1"/>
        <v>5762927.159999999</v>
      </c>
      <c r="AP13" s="70"/>
    </row>
    <row r="14" spans="1:42" ht="45" customHeight="1">
      <c r="A14" s="53">
        <v>9</v>
      </c>
      <c r="B14" s="23" t="s">
        <v>5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7926991.949500001</v>
      </c>
      <c r="J14" s="80">
        <v>7926991.949500001</v>
      </c>
      <c r="K14" s="80">
        <v>7932.86</v>
      </c>
      <c r="L14" s="80">
        <v>3199.3599999999997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9">
        <f t="shared" si="0"/>
        <v>7934924.809500001</v>
      </c>
      <c r="AN14" s="9">
        <f t="shared" si="1"/>
        <v>7930191.309500001</v>
      </c>
      <c r="AP14" s="70"/>
    </row>
    <row r="15" spans="1:42" ht="45" customHeight="1">
      <c r="A15" s="53">
        <v>10</v>
      </c>
      <c r="B15" s="23" t="s">
        <v>9</v>
      </c>
      <c r="C15" s="80">
        <v>4669.45</v>
      </c>
      <c r="D15" s="80">
        <v>4669.45</v>
      </c>
      <c r="E15" s="80">
        <v>0</v>
      </c>
      <c r="F15" s="80">
        <v>0</v>
      </c>
      <c r="G15" s="80">
        <v>0</v>
      </c>
      <c r="H15" s="80">
        <v>0</v>
      </c>
      <c r="I15" s="80">
        <v>2202330.0700000003</v>
      </c>
      <c r="J15" s="80">
        <v>1809224.3400000003</v>
      </c>
      <c r="K15" s="80">
        <v>184781.89</v>
      </c>
      <c r="L15" s="80">
        <v>129932.56000000001</v>
      </c>
      <c r="M15" s="80">
        <v>372.93</v>
      </c>
      <c r="N15" s="80">
        <v>93.23000000000002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149.94</v>
      </c>
      <c r="AB15" s="80">
        <v>149.94</v>
      </c>
      <c r="AC15" s="80">
        <v>0</v>
      </c>
      <c r="AD15" s="80">
        <v>0</v>
      </c>
      <c r="AE15" s="80">
        <v>1791675.16</v>
      </c>
      <c r="AF15" s="80">
        <v>1791675.16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9">
        <f t="shared" si="0"/>
        <v>4183979.4400000004</v>
      </c>
      <c r="AN15" s="9">
        <f t="shared" si="1"/>
        <v>3735744.68</v>
      </c>
      <c r="AP15" s="70"/>
    </row>
    <row r="16" spans="1:42" ht="45" customHeight="1">
      <c r="A16" s="53">
        <v>11</v>
      </c>
      <c r="B16" s="23" t="s">
        <v>55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3778030.0500000007</v>
      </c>
      <c r="J16" s="80">
        <v>3778030.0500000007</v>
      </c>
      <c r="K16" s="80">
        <v>1090</v>
      </c>
      <c r="L16" s="80">
        <v>1090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9">
        <f t="shared" si="0"/>
        <v>3779120.0500000007</v>
      </c>
      <c r="AN16" s="9">
        <f t="shared" si="1"/>
        <v>3779120.0500000007</v>
      </c>
      <c r="AP16" s="70"/>
    </row>
    <row r="17" spans="1:42" ht="45" customHeight="1">
      <c r="A17" s="53">
        <v>12</v>
      </c>
      <c r="B17" s="23" t="s">
        <v>48</v>
      </c>
      <c r="C17" s="80">
        <v>0</v>
      </c>
      <c r="D17" s="80">
        <v>0</v>
      </c>
      <c r="E17" s="80">
        <v>0</v>
      </c>
      <c r="F17" s="80">
        <v>0</v>
      </c>
      <c r="G17" s="80">
        <v>2190</v>
      </c>
      <c r="H17" s="80">
        <v>2190</v>
      </c>
      <c r="I17" s="80">
        <v>13886</v>
      </c>
      <c r="J17" s="80">
        <v>13886</v>
      </c>
      <c r="K17" s="80">
        <v>195669</v>
      </c>
      <c r="L17" s="80">
        <v>195669</v>
      </c>
      <c r="M17" s="80">
        <v>29406</v>
      </c>
      <c r="N17" s="80">
        <v>29406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3234</v>
      </c>
      <c r="AB17" s="80">
        <v>3234</v>
      </c>
      <c r="AC17" s="80">
        <v>0</v>
      </c>
      <c r="AD17" s="80">
        <v>0</v>
      </c>
      <c r="AE17" s="80">
        <v>972383</v>
      </c>
      <c r="AF17" s="80">
        <v>972383</v>
      </c>
      <c r="AG17" s="80">
        <v>0</v>
      </c>
      <c r="AH17" s="80">
        <v>0</v>
      </c>
      <c r="AI17" s="80">
        <v>3642</v>
      </c>
      <c r="AJ17" s="80">
        <v>3642</v>
      </c>
      <c r="AK17" s="80">
        <v>0</v>
      </c>
      <c r="AL17" s="80">
        <v>0</v>
      </c>
      <c r="AM17" s="9">
        <f t="shared" si="0"/>
        <v>1220410</v>
      </c>
      <c r="AN17" s="9">
        <f t="shared" si="1"/>
        <v>1220410</v>
      </c>
      <c r="AP17" s="70"/>
    </row>
    <row r="18" spans="1:42" ht="45" customHeight="1">
      <c r="A18" s="53">
        <v>13</v>
      </c>
      <c r="B18" s="23" t="s">
        <v>7</v>
      </c>
      <c r="C18" s="80">
        <v>0</v>
      </c>
      <c r="D18" s="80">
        <v>0</v>
      </c>
      <c r="E18" s="80">
        <v>134335.871024</v>
      </c>
      <c r="F18" s="80">
        <v>134335.871024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1352.7</v>
      </c>
      <c r="AD18" s="80">
        <v>1352.7</v>
      </c>
      <c r="AE18" s="80">
        <v>0</v>
      </c>
      <c r="AF18" s="80">
        <v>0</v>
      </c>
      <c r="AG18" s="80">
        <v>0</v>
      </c>
      <c r="AH18" s="80">
        <v>0</v>
      </c>
      <c r="AI18" s="80">
        <v>57680.89</v>
      </c>
      <c r="AJ18" s="80">
        <v>57680.89</v>
      </c>
      <c r="AK18" s="80">
        <v>0</v>
      </c>
      <c r="AL18" s="80">
        <v>0</v>
      </c>
      <c r="AM18" s="9">
        <f t="shared" si="0"/>
        <v>193369.46102400002</v>
      </c>
      <c r="AN18" s="9">
        <f t="shared" si="1"/>
        <v>193369.46102400002</v>
      </c>
      <c r="AP18" s="70"/>
    </row>
    <row r="19" spans="1:42" ht="45" customHeight="1">
      <c r="A19" s="53">
        <v>14</v>
      </c>
      <c r="B19" s="23" t="s">
        <v>10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1377916.16</v>
      </c>
      <c r="J19" s="80">
        <v>1377916.16</v>
      </c>
      <c r="K19" s="80">
        <v>333719</v>
      </c>
      <c r="L19" s="80">
        <v>166859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9">
        <f t="shared" si="0"/>
        <v>1711635.16</v>
      </c>
      <c r="AN19" s="9">
        <f t="shared" si="1"/>
        <v>1544775.16</v>
      </c>
      <c r="AP19" s="70"/>
    </row>
    <row r="20" spans="1:40" ht="15">
      <c r="A20" s="56"/>
      <c r="B20" s="21" t="s">
        <v>13</v>
      </c>
      <c r="C20" s="20">
        <f aca="true" t="shared" si="2" ref="C20:AL20">SUM(C6:C19)</f>
        <v>2379327.8200000003</v>
      </c>
      <c r="D20" s="20">
        <f t="shared" si="2"/>
        <v>1470055.26</v>
      </c>
      <c r="E20" s="20">
        <f t="shared" si="2"/>
        <v>495855.05602400005</v>
      </c>
      <c r="F20" s="20">
        <f t="shared" si="2"/>
        <v>495855.05602400005</v>
      </c>
      <c r="G20" s="20">
        <f t="shared" si="2"/>
        <v>474038.55</v>
      </c>
      <c r="H20" s="20">
        <f t="shared" si="2"/>
        <v>368987.26999999996</v>
      </c>
      <c r="I20" s="20">
        <f t="shared" si="2"/>
        <v>175412471.0234823</v>
      </c>
      <c r="J20" s="20">
        <f t="shared" si="2"/>
        <v>174617512.90348232</v>
      </c>
      <c r="K20" s="20">
        <f t="shared" si="2"/>
        <v>12970017.92161391</v>
      </c>
      <c r="L20" s="20">
        <f t="shared" si="2"/>
        <v>11625640.160215909</v>
      </c>
      <c r="M20" s="20">
        <f t="shared" si="2"/>
        <v>1841353.3</v>
      </c>
      <c r="N20" s="20">
        <f t="shared" si="2"/>
        <v>1708458.1677313333</v>
      </c>
      <c r="O20" s="20">
        <f t="shared" si="2"/>
        <v>0</v>
      </c>
      <c r="P20" s="20">
        <f t="shared" si="2"/>
        <v>0</v>
      </c>
      <c r="Q20" s="20">
        <f t="shared" si="2"/>
        <v>15814365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64303.759999999995</v>
      </c>
      <c r="V20" s="20">
        <f t="shared" si="2"/>
        <v>53762.81</v>
      </c>
      <c r="W20" s="20">
        <f t="shared" si="2"/>
        <v>0</v>
      </c>
      <c r="X20" s="20">
        <f t="shared" si="2"/>
        <v>0</v>
      </c>
      <c r="Y20" s="20">
        <f t="shared" si="2"/>
        <v>281490.66000000003</v>
      </c>
      <c r="Z20" s="20">
        <f t="shared" si="2"/>
        <v>254651.88529567118</v>
      </c>
      <c r="AA20" s="20">
        <f t="shared" si="2"/>
        <v>2216878.530000002</v>
      </c>
      <c r="AB20" s="20">
        <f t="shared" si="2"/>
        <v>706913.2208080603</v>
      </c>
      <c r="AC20" s="20">
        <f t="shared" si="2"/>
        <v>34453.58999999999</v>
      </c>
      <c r="AD20" s="20">
        <f t="shared" si="2"/>
        <v>11525.179999999988</v>
      </c>
      <c r="AE20" s="20">
        <f t="shared" si="2"/>
        <v>9821312.149999999</v>
      </c>
      <c r="AF20" s="20">
        <f t="shared" si="2"/>
        <v>7510571.93</v>
      </c>
      <c r="AG20" s="20">
        <f t="shared" si="2"/>
        <v>0</v>
      </c>
      <c r="AH20" s="20">
        <f t="shared" si="2"/>
        <v>0</v>
      </c>
      <c r="AI20" s="20">
        <f t="shared" si="2"/>
        <v>102165.48999999986</v>
      </c>
      <c r="AJ20" s="20">
        <f t="shared" si="2"/>
        <v>93543.53999999988</v>
      </c>
      <c r="AK20" s="20">
        <f t="shared" si="2"/>
        <v>0</v>
      </c>
      <c r="AL20" s="20">
        <f t="shared" si="2"/>
        <v>0</v>
      </c>
      <c r="AM20" s="20">
        <f>SUM(AM6:AM19)</f>
        <v>221908032.85112023</v>
      </c>
      <c r="AN20" s="20">
        <f>SUM(AN6:AN19)</f>
        <v>198917477.3835573</v>
      </c>
    </row>
    <row r="21" spans="1:40" ht="15">
      <c r="A21" s="65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5">
      <c r="A22" s="71"/>
      <c r="B22" s="44" t="s">
        <v>27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1"/>
      <c r="P22" s="1"/>
      <c r="Q22" s="1"/>
      <c r="R22" s="1"/>
      <c r="S22" s="1"/>
      <c r="T22" s="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0"/>
      <c r="AN22" s="68"/>
    </row>
    <row r="23" spans="1:41" ht="13.5">
      <c r="A23" s="71"/>
      <c r="B23" s="94" t="s">
        <v>63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72"/>
      <c r="P23" s="72"/>
      <c r="Q23" s="72"/>
      <c r="R23" s="72"/>
      <c r="S23" s="72"/>
      <c r="T23" s="72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68"/>
      <c r="AN23" s="68"/>
      <c r="AO23" s="68"/>
    </row>
    <row r="24" spans="1:40" ht="15">
      <c r="A24" s="71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N24" s="60"/>
    </row>
    <row r="25" spans="2:40" ht="13.5">
      <c r="B25" s="44" t="s">
        <v>34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AN25" s="68"/>
    </row>
    <row r="26" spans="2:40" ht="13.5">
      <c r="B26" s="44" t="s">
        <v>35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AN26" s="68"/>
    </row>
    <row r="27" ht="13.5">
      <c r="AN27" s="68"/>
    </row>
  </sheetData>
  <sheetProtection/>
  <mergeCells count="24">
    <mergeCell ref="B23:N24"/>
    <mergeCell ref="W4:X4"/>
    <mergeCell ref="U4:V4"/>
    <mergeCell ref="G4:H4"/>
    <mergeCell ref="M4:N4"/>
    <mergeCell ref="O4:P4"/>
    <mergeCell ref="Q4:R4"/>
    <mergeCell ref="S4:T4"/>
    <mergeCell ref="AM4:AN4"/>
    <mergeCell ref="Y4:Z4"/>
    <mergeCell ref="AA4:AB4"/>
    <mergeCell ref="AC4:AD4"/>
    <mergeCell ref="AE4:AF4"/>
    <mergeCell ref="AG4:AH4"/>
    <mergeCell ref="AI4:AJ4"/>
    <mergeCell ref="AK4:AL4"/>
    <mergeCell ref="A1:K1"/>
    <mergeCell ref="A2:K2"/>
    <mergeCell ref="A4:A5"/>
    <mergeCell ref="B4:B5"/>
    <mergeCell ref="C4:D4"/>
    <mergeCell ref="E4:F4"/>
    <mergeCell ref="I4:J4"/>
    <mergeCell ref="K4:L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  <ignoredErrors>
    <ignoredError sqref="AM6:AN13 AM14:AN15 AM16:AN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2:E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5" sqref="B1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9" t="s">
        <v>64</v>
      </c>
      <c r="B2" s="99"/>
      <c r="C2" s="99"/>
      <c r="D2" s="99"/>
    </row>
    <row r="3" spans="1:5" ht="12.75" customHeight="1">
      <c r="A3" s="99"/>
      <c r="B3" s="99"/>
      <c r="C3" s="99"/>
      <c r="D3" s="99"/>
      <c r="E3" s="10"/>
    </row>
    <row r="4" spans="1:5" ht="12.75">
      <c r="A4" s="99"/>
      <c r="B4" s="99"/>
      <c r="C4" s="99"/>
      <c r="D4" s="99"/>
      <c r="E4" s="10"/>
    </row>
    <row r="6" spans="1:4" ht="43.5" customHeight="1">
      <c r="A6" s="11" t="s">
        <v>0</v>
      </c>
      <c r="B6" s="11" t="s">
        <v>36</v>
      </c>
      <c r="C6" s="12" t="s">
        <v>16</v>
      </c>
      <c r="D6" s="12" t="s">
        <v>37</v>
      </c>
    </row>
    <row r="7" spans="1:4" ht="27" customHeight="1">
      <c r="A7" s="31">
        <v>1</v>
      </c>
      <c r="B7" s="13" t="s">
        <v>15</v>
      </c>
      <c r="C7" s="46">
        <f>HLOOKUP(B7,'პრემიები(დაზღვევა)'!$C$3:$AL$19,17,)</f>
        <v>16367002.644337062</v>
      </c>
      <c r="D7" s="47">
        <f>C7/$C$25</f>
        <v>0.05096420092654236</v>
      </c>
    </row>
    <row r="8" spans="1:4" ht="27" customHeight="1">
      <c r="A8" s="31">
        <v>2</v>
      </c>
      <c r="B8" s="13" t="s">
        <v>44</v>
      </c>
      <c r="C8" s="46">
        <f>HLOOKUP(B8,'პრემიები(დაზღვევა)'!$C$3:$AL$19,17,)</f>
        <v>2980745.7687833733</v>
      </c>
      <c r="D8" s="47">
        <f aca="true" t="shared" si="0" ref="D8:D21">C8/$C$25</f>
        <v>0.009281560562573607</v>
      </c>
    </row>
    <row r="9" spans="1:4" ht="27" customHeight="1">
      <c r="A9" s="31">
        <v>3</v>
      </c>
      <c r="B9" s="13" t="s">
        <v>52</v>
      </c>
      <c r="C9" s="46">
        <f>HLOOKUP(B9,'პრემიები(დაზღვევა)'!$C$3:$AL$19,17,)</f>
        <v>2952505.646130363</v>
      </c>
      <c r="D9" s="47">
        <f t="shared" si="0"/>
        <v>0.009193625384926636</v>
      </c>
    </row>
    <row r="10" spans="1:4" ht="27" customHeight="1">
      <c r="A10" s="31">
        <v>4</v>
      </c>
      <c r="B10" s="13" t="s">
        <v>18</v>
      </c>
      <c r="C10" s="46">
        <f>HLOOKUP(B10,'პრემიები(დაზღვევა)'!$C$3:$AL$19,17,)</f>
        <v>200590583.71409068</v>
      </c>
      <c r="D10" s="47">
        <f t="shared" si="0"/>
        <v>0.6246066573414064</v>
      </c>
    </row>
    <row r="11" spans="1:4" ht="38.25" customHeight="1">
      <c r="A11" s="31">
        <v>5</v>
      </c>
      <c r="B11" s="13" t="s">
        <v>71</v>
      </c>
      <c r="C11" s="46">
        <f>HLOOKUP(B11,'პრემიები(დაზღვევა)'!$C$3:$AL$19,17,)</f>
        <v>27790952.62278386</v>
      </c>
      <c r="D11" s="47">
        <f t="shared" si="0"/>
        <v>0.08653653476970793</v>
      </c>
    </row>
    <row r="12" spans="1:4" ht="27" customHeight="1">
      <c r="A12" s="31">
        <v>6</v>
      </c>
      <c r="B12" s="13" t="s">
        <v>19</v>
      </c>
      <c r="C12" s="46">
        <f>HLOOKUP(B12,'პრემიები(დაზღვევა)'!$C$3:$AL$19,17,)</f>
        <v>3857333.3088178434</v>
      </c>
      <c r="D12" s="47">
        <f t="shared" si="0"/>
        <v>0.01201111248425534</v>
      </c>
    </row>
    <row r="13" spans="1:4" ht="27" customHeight="1">
      <c r="A13" s="31">
        <v>7</v>
      </c>
      <c r="B13" s="13" t="s">
        <v>20</v>
      </c>
      <c r="C13" s="46">
        <f>HLOOKUP(B13,'პრემიები(დაზღვევა)'!$C$3:$AL$19,17,)</f>
        <v>0</v>
      </c>
      <c r="D13" s="47">
        <f t="shared" si="0"/>
        <v>0</v>
      </c>
    </row>
    <row r="14" spans="1:4" ht="27" customHeight="1">
      <c r="A14" s="31">
        <v>8</v>
      </c>
      <c r="B14" s="13" t="s">
        <v>45</v>
      </c>
      <c r="C14" s="46">
        <f>HLOOKUP(B14,'პრემიები(დაზღვევა)'!$C$3:$AL$19,17,)</f>
        <v>5155660.139599587</v>
      </c>
      <c r="D14" s="47">
        <f t="shared" si="0"/>
        <v>0.01605389239394001</v>
      </c>
    </row>
    <row r="15" spans="1:4" ht="27" customHeight="1">
      <c r="A15" s="31">
        <v>9</v>
      </c>
      <c r="B15" s="13" t="s">
        <v>72</v>
      </c>
      <c r="C15" s="46">
        <f>HLOOKUP(B15,'პრემიები(დაზღვევა)'!$C$3:$AL$19,17,)</f>
        <v>2679116.477937759</v>
      </c>
      <c r="D15" s="47">
        <f t="shared" si="0"/>
        <v>0.008342335701550862</v>
      </c>
    </row>
    <row r="16" spans="1:4" ht="27" customHeight="1">
      <c r="A16" s="31">
        <v>10</v>
      </c>
      <c r="B16" s="13" t="s">
        <v>46</v>
      </c>
      <c r="C16" s="46">
        <f>HLOOKUP(B16,'პრემიები(დაზღვევა)'!$C$3:$AL$19,17,)</f>
        <v>301978.994336</v>
      </c>
      <c r="D16" s="47">
        <f t="shared" si="0"/>
        <v>0.0009403137811711688</v>
      </c>
    </row>
    <row r="17" spans="1:4" ht="27" customHeight="1">
      <c r="A17" s="31">
        <v>11</v>
      </c>
      <c r="B17" s="13" t="s">
        <v>47</v>
      </c>
      <c r="C17" s="46">
        <f>HLOOKUP(B17,'პრემიები(დაზღვევა)'!$C$3:$AL$19,17,)</f>
        <v>13158.04</v>
      </c>
      <c r="D17" s="47">
        <f t="shared" si="0"/>
        <v>4.097200989892327E-05</v>
      </c>
    </row>
    <row r="18" spans="1:4" ht="27" customHeight="1">
      <c r="A18" s="31">
        <v>12</v>
      </c>
      <c r="B18" s="13" t="s">
        <v>21</v>
      </c>
      <c r="C18" s="46">
        <f>HLOOKUP(B18,'პრემიები(დაზღვევა)'!$C$3:$AL$19,17,)</f>
        <v>3114361.3820586028</v>
      </c>
      <c r="D18" s="47">
        <f t="shared" si="0"/>
        <v>0.009697617986761662</v>
      </c>
    </row>
    <row r="19" spans="1:4" ht="27" customHeight="1">
      <c r="A19" s="31">
        <v>13</v>
      </c>
      <c r="B19" s="13" t="s">
        <v>51</v>
      </c>
      <c r="C19" s="46">
        <f>HLOOKUP(B19,'პრემიები(დაზღვევა)'!$C$3:$AL$19,17,)</f>
        <v>39894180.38748233</v>
      </c>
      <c r="D19" s="47">
        <f t="shared" si="0"/>
        <v>0.12422402985135754</v>
      </c>
    </row>
    <row r="20" spans="1:4" ht="27" customHeight="1">
      <c r="A20" s="31">
        <v>14</v>
      </c>
      <c r="B20" s="13" t="s">
        <v>22</v>
      </c>
      <c r="C20" s="46">
        <f>HLOOKUP(B20,'პრემიები(დაზღვევა)'!$C$3:$AL$19,17,)</f>
        <v>1413490.4682339998</v>
      </c>
      <c r="D20" s="47">
        <f t="shared" si="0"/>
        <v>0.004401380863450569</v>
      </c>
    </row>
    <row r="21" spans="1:4" ht="27" customHeight="1">
      <c r="A21" s="31">
        <v>15</v>
      </c>
      <c r="B21" s="13" t="s">
        <v>23</v>
      </c>
      <c r="C21" s="46">
        <f>HLOOKUP(B21,'პრემიები(დაზღვევა)'!$C$3:$AL$19,17,)</f>
        <v>7027574.408633842</v>
      </c>
      <c r="D21" s="47">
        <f t="shared" si="0"/>
        <v>0.021882730880584466</v>
      </c>
    </row>
    <row r="22" spans="1:4" ht="27" customHeight="1">
      <c r="A22" s="31">
        <v>16</v>
      </c>
      <c r="B22" s="13" t="s">
        <v>24</v>
      </c>
      <c r="C22" s="46">
        <f>HLOOKUP(B22,'პრემიები(დაზღვევა)'!$C$3:$AL$19,17,)</f>
        <v>908726.68</v>
      </c>
      <c r="D22" s="47">
        <f>C22/$C$25</f>
        <v>0.0028296280090633315</v>
      </c>
    </row>
    <row r="23" spans="1:4" ht="27" customHeight="1">
      <c r="A23" s="31">
        <v>17</v>
      </c>
      <c r="B23" s="13" t="s">
        <v>50</v>
      </c>
      <c r="C23" s="46">
        <f>HLOOKUP(B23,'პრემიები(დაზღვევა)'!$C$3:$AL$19,17,)</f>
        <v>6099676.592719778</v>
      </c>
      <c r="D23" s="47">
        <f>C23/$C$25</f>
        <v>0.01899340705280918</v>
      </c>
    </row>
    <row r="24" spans="1:4" ht="27" customHeight="1">
      <c r="A24" s="31">
        <v>18</v>
      </c>
      <c r="B24" s="13" t="s">
        <v>25</v>
      </c>
      <c r="C24" s="46">
        <f>HLOOKUP(B24,'პრემიები(დაზღვევა)'!$C$3:$AL$19,17,)</f>
        <v>0</v>
      </c>
      <c r="D24" s="47">
        <f>C24/$C$25</f>
        <v>0</v>
      </c>
    </row>
    <row r="25" spans="1:4" ht="27" customHeight="1">
      <c r="A25" s="14"/>
      <c r="B25" s="15" t="s">
        <v>26</v>
      </c>
      <c r="C25" s="29">
        <f>SUM(C7:C24)</f>
        <v>321147047.27594507</v>
      </c>
      <c r="D25" s="30">
        <f>SUM(D7:D24)</f>
        <v>0.9999999999999999</v>
      </c>
    </row>
    <row r="27" ht="12.75">
      <c r="C27" s="4"/>
    </row>
    <row r="28" ht="12.75">
      <c r="C28" s="4"/>
    </row>
    <row r="34" ht="12.75">
      <c r="C34" s="16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3" sqref="AM3:AN3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45" customFormat="1" ht="27.75" customHeight="1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</row>
    <row r="2" spans="1:37" s="5" customFormat="1" ht="12.75">
      <c r="A2" s="50" t="s">
        <v>54</v>
      </c>
      <c r="C2" s="6"/>
      <c r="E2" s="6"/>
      <c r="G2" s="6"/>
      <c r="I2" s="6"/>
      <c r="K2" s="6"/>
      <c r="M2" s="6"/>
      <c r="O2" s="6"/>
      <c r="Q2" s="6"/>
      <c r="S2" s="6"/>
      <c r="U2" s="6"/>
      <c r="W2" s="6"/>
      <c r="Y2" s="6"/>
      <c r="AA2" s="6"/>
      <c r="AC2" s="6"/>
      <c r="AE2" s="6"/>
      <c r="AG2" s="6"/>
      <c r="AI2" s="6"/>
      <c r="AK2" s="6"/>
    </row>
    <row r="3" spans="1:40" ht="83.25" customHeight="1">
      <c r="A3" s="90" t="s">
        <v>0</v>
      </c>
      <c r="B3" s="90" t="s">
        <v>14</v>
      </c>
      <c r="C3" s="92" t="s">
        <v>15</v>
      </c>
      <c r="D3" s="93"/>
      <c r="E3" s="92" t="s">
        <v>44</v>
      </c>
      <c r="F3" s="93"/>
      <c r="G3" s="92" t="s">
        <v>52</v>
      </c>
      <c r="H3" s="93"/>
      <c r="I3" s="92" t="s">
        <v>18</v>
      </c>
      <c r="J3" s="93"/>
      <c r="K3" s="92" t="s">
        <v>71</v>
      </c>
      <c r="L3" s="93"/>
      <c r="M3" s="92" t="s">
        <v>19</v>
      </c>
      <c r="N3" s="93"/>
      <c r="O3" s="92" t="s">
        <v>20</v>
      </c>
      <c r="P3" s="93"/>
      <c r="Q3" s="92" t="s">
        <v>45</v>
      </c>
      <c r="R3" s="93"/>
      <c r="S3" s="92" t="s">
        <v>72</v>
      </c>
      <c r="T3" s="93"/>
      <c r="U3" s="92" t="s">
        <v>46</v>
      </c>
      <c r="V3" s="93"/>
      <c r="W3" s="92" t="s">
        <v>47</v>
      </c>
      <c r="X3" s="93"/>
      <c r="Y3" s="92" t="s">
        <v>21</v>
      </c>
      <c r="Z3" s="93"/>
      <c r="AA3" s="92" t="s">
        <v>51</v>
      </c>
      <c r="AB3" s="93"/>
      <c r="AC3" s="92" t="s">
        <v>22</v>
      </c>
      <c r="AD3" s="93"/>
      <c r="AE3" s="92" t="s">
        <v>23</v>
      </c>
      <c r="AF3" s="93"/>
      <c r="AG3" s="92" t="s">
        <v>24</v>
      </c>
      <c r="AH3" s="93"/>
      <c r="AI3" s="92" t="s">
        <v>50</v>
      </c>
      <c r="AJ3" s="93"/>
      <c r="AK3" s="92" t="s">
        <v>25</v>
      </c>
      <c r="AL3" s="93"/>
      <c r="AM3" s="95" t="s">
        <v>26</v>
      </c>
      <c r="AN3" s="96"/>
    </row>
    <row r="4" spans="1:40" ht="31.5" customHeight="1">
      <c r="A4" s="91"/>
      <c r="B4" s="91"/>
      <c r="C4" s="7" t="s">
        <v>16</v>
      </c>
      <c r="D4" s="7" t="s">
        <v>17</v>
      </c>
      <c r="E4" s="7" t="s">
        <v>16</v>
      </c>
      <c r="F4" s="7" t="s">
        <v>17</v>
      </c>
      <c r="G4" s="7" t="s">
        <v>16</v>
      </c>
      <c r="H4" s="7" t="s">
        <v>17</v>
      </c>
      <c r="I4" s="7" t="s">
        <v>16</v>
      </c>
      <c r="J4" s="7" t="s">
        <v>17</v>
      </c>
      <c r="K4" s="7" t="s">
        <v>16</v>
      </c>
      <c r="L4" s="7" t="s">
        <v>17</v>
      </c>
      <c r="M4" s="7" t="s">
        <v>16</v>
      </c>
      <c r="N4" s="7" t="s">
        <v>17</v>
      </c>
      <c r="O4" s="7" t="s">
        <v>16</v>
      </c>
      <c r="P4" s="7" t="s">
        <v>17</v>
      </c>
      <c r="Q4" s="7" t="s">
        <v>16</v>
      </c>
      <c r="R4" s="7" t="s">
        <v>17</v>
      </c>
      <c r="S4" s="7" t="s">
        <v>16</v>
      </c>
      <c r="T4" s="7" t="s">
        <v>17</v>
      </c>
      <c r="U4" s="7" t="s">
        <v>16</v>
      </c>
      <c r="V4" s="7" t="s">
        <v>17</v>
      </c>
      <c r="W4" s="7" t="s">
        <v>16</v>
      </c>
      <c r="X4" s="7" t="s">
        <v>17</v>
      </c>
      <c r="Y4" s="7" t="s">
        <v>16</v>
      </c>
      <c r="Z4" s="7" t="s">
        <v>17</v>
      </c>
      <c r="AA4" s="7" t="s">
        <v>16</v>
      </c>
      <c r="AB4" s="7" t="s">
        <v>17</v>
      </c>
      <c r="AC4" s="7" t="s">
        <v>16</v>
      </c>
      <c r="AD4" s="7" t="s">
        <v>17</v>
      </c>
      <c r="AE4" s="7" t="s">
        <v>16</v>
      </c>
      <c r="AF4" s="7" t="s">
        <v>17</v>
      </c>
      <c r="AG4" s="7" t="s">
        <v>16</v>
      </c>
      <c r="AH4" s="7" t="s">
        <v>17</v>
      </c>
      <c r="AI4" s="7" t="s">
        <v>16</v>
      </c>
      <c r="AJ4" s="7" t="s">
        <v>17</v>
      </c>
      <c r="AK4" s="7" t="s">
        <v>16</v>
      </c>
      <c r="AL4" s="7" t="s">
        <v>17</v>
      </c>
      <c r="AM4" s="7" t="s">
        <v>16</v>
      </c>
      <c r="AN4" s="7" t="s">
        <v>17</v>
      </c>
    </row>
    <row r="5" spans="1:40" ht="43.5" customHeight="1">
      <c r="A5" s="8">
        <v>1</v>
      </c>
      <c r="B5" s="23" t="s">
        <v>53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5190080.14</v>
      </c>
      <c r="V5" s="83">
        <v>5190080.1414</v>
      </c>
      <c r="W5" s="83">
        <v>915145</v>
      </c>
      <c r="X5" s="83">
        <v>915145</v>
      </c>
      <c r="Y5" s="83">
        <v>0</v>
      </c>
      <c r="Z5" s="83">
        <v>0</v>
      </c>
      <c r="AA5" s="83">
        <v>9786363.05</v>
      </c>
      <c r="AB5" s="83">
        <v>9786363.06104</v>
      </c>
      <c r="AC5" s="83">
        <v>0</v>
      </c>
      <c r="AD5" s="83">
        <v>0</v>
      </c>
      <c r="AE5" s="83">
        <v>0</v>
      </c>
      <c r="AF5" s="83">
        <v>0</v>
      </c>
      <c r="AG5" s="83">
        <v>0</v>
      </c>
      <c r="AH5" s="83">
        <v>0</v>
      </c>
      <c r="AI5" s="83">
        <v>59663.18</v>
      </c>
      <c r="AJ5" s="83">
        <v>59663.175</v>
      </c>
      <c r="AK5" s="83">
        <v>0</v>
      </c>
      <c r="AL5" s="83">
        <v>0</v>
      </c>
      <c r="AM5" s="9">
        <f>C5+E5+G5+I5+K5+M5+O5+Q5+S5+U5+W5+Y5+AA5+AC5+AE5+AG5+AI5+AK5</f>
        <v>15951251.370000001</v>
      </c>
      <c r="AN5" s="9">
        <f>D5+F5+H5+J5+L5+N5+P5+R5+T5+V5+X5+Z5+AB5+AD5+AF5+AH5+AJ5+AL5</f>
        <v>15951251.37744</v>
      </c>
    </row>
    <row r="6" spans="1:40" ht="43.5" customHeight="1">
      <c r="A6" s="8">
        <v>2</v>
      </c>
      <c r="B6" s="23" t="s">
        <v>7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163016.50343199997</v>
      </c>
      <c r="AB6" s="83">
        <v>163016.50343199997</v>
      </c>
      <c r="AC6" s="83">
        <v>601587.5734750001</v>
      </c>
      <c r="AD6" s="83">
        <v>476692.43298000004</v>
      </c>
      <c r="AE6" s="83">
        <v>0</v>
      </c>
      <c r="AF6" s="83">
        <v>0</v>
      </c>
      <c r="AG6" s="83">
        <v>0</v>
      </c>
      <c r="AH6" s="83">
        <v>0</v>
      </c>
      <c r="AI6" s="83">
        <v>146328.593643</v>
      </c>
      <c r="AJ6" s="83">
        <v>0</v>
      </c>
      <c r="AK6" s="83">
        <v>0</v>
      </c>
      <c r="AL6" s="83">
        <v>0</v>
      </c>
      <c r="AM6" s="9">
        <f aca="true" t="shared" si="0" ref="AM6:AM18">C6+E6+G6+I6+K6+M6+O6+Q6+S6+U6+W6+Y6+AA6+AC6+AE6+AG6+AI6+AK6</f>
        <v>910932.67055</v>
      </c>
      <c r="AN6" s="9">
        <f>D6+F6+H6+J6+L6+N6+P6+R6+T6+V6+X6+Z6+AB6+AD6+AF6+AH6+AJ6+AL6</f>
        <v>639708.936412</v>
      </c>
    </row>
    <row r="7" spans="1:40" ht="43.5" customHeight="1">
      <c r="A7" s="8">
        <v>3</v>
      </c>
      <c r="B7" s="23" t="s">
        <v>6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295720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231391.0492</v>
      </c>
      <c r="V7" s="83">
        <v>231391.0492</v>
      </c>
      <c r="W7" s="83">
        <v>0</v>
      </c>
      <c r="X7" s="83">
        <v>0</v>
      </c>
      <c r="Y7" s="83">
        <v>4177.062601</v>
      </c>
      <c r="Z7" s="83">
        <v>779.0221668300001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9">
        <f t="shared" si="0"/>
        <v>531288.111801</v>
      </c>
      <c r="AN7" s="9">
        <f aca="true" t="shared" si="1" ref="AN7:AN15">D7+F7+H7+J7+L7+N7+P7+R7+T7+V7+X7+Z7+AB7+AD7+AF7+AH7+AJ7+AL7</f>
        <v>232170.07136683</v>
      </c>
    </row>
    <row r="8" spans="1:40" ht="43.5" customHeight="1">
      <c r="A8" s="8">
        <v>4</v>
      </c>
      <c r="B8" s="23" t="s">
        <v>4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413205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36516</v>
      </c>
      <c r="AB8" s="83">
        <v>19104.95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60371.24679</v>
      </c>
      <c r="AJ8" s="83">
        <v>43084.0127086</v>
      </c>
      <c r="AK8" s="83">
        <v>0</v>
      </c>
      <c r="AL8" s="83">
        <v>0</v>
      </c>
      <c r="AM8" s="9">
        <f t="shared" si="0"/>
        <v>510092.24679</v>
      </c>
      <c r="AN8" s="9">
        <f>D8+F8+H8+J8+L8+N8+P8+R8+T8+V8+X8+Z8+AB8+AD8+AF8+AH8+AJ8+AL8</f>
        <v>62188.9627086</v>
      </c>
    </row>
    <row r="9" spans="1:40" ht="43.5" customHeight="1">
      <c r="A9" s="8">
        <v>5</v>
      </c>
      <c r="B9" s="23" t="s">
        <v>3</v>
      </c>
      <c r="C9" s="83">
        <v>289.7</v>
      </c>
      <c r="D9" s="83">
        <v>0</v>
      </c>
      <c r="E9" s="83">
        <v>1390</v>
      </c>
      <c r="F9" s="83">
        <v>0</v>
      </c>
      <c r="G9" s="83">
        <v>22661.87</v>
      </c>
      <c r="H9" s="83">
        <v>0</v>
      </c>
      <c r="I9" s="83">
        <v>0</v>
      </c>
      <c r="J9" s="83">
        <v>0</v>
      </c>
      <c r="K9" s="83">
        <v>17972.57</v>
      </c>
      <c r="L9" s="83">
        <v>0</v>
      </c>
      <c r="M9" s="83">
        <v>3039.93</v>
      </c>
      <c r="N9" s="83">
        <v>0</v>
      </c>
      <c r="O9" s="83">
        <v>0</v>
      </c>
      <c r="P9" s="83">
        <v>0</v>
      </c>
      <c r="Q9" s="83">
        <v>36317</v>
      </c>
      <c r="R9" s="83">
        <v>28927.99</v>
      </c>
      <c r="S9" s="83">
        <v>124073.7</v>
      </c>
      <c r="T9" s="83">
        <v>100724.67</v>
      </c>
      <c r="U9" s="83">
        <v>0</v>
      </c>
      <c r="V9" s="83">
        <v>0</v>
      </c>
      <c r="W9" s="83">
        <v>0</v>
      </c>
      <c r="X9" s="83">
        <v>0</v>
      </c>
      <c r="Y9" s="83">
        <v>10645.13</v>
      </c>
      <c r="Z9" s="83">
        <v>4575.81</v>
      </c>
      <c r="AA9" s="83">
        <v>42437.29</v>
      </c>
      <c r="AB9" s="83">
        <v>29957.05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9">
        <f t="shared" si="0"/>
        <v>258827.19000000003</v>
      </c>
      <c r="AN9" s="9">
        <f t="shared" si="1"/>
        <v>164185.52</v>
      </c>
    </row>
    <row r="10" spans="1:40" ht="43.5" customHeight="1">
      <c r="A10" s="8">
        <v>6</v>
      </c>
      <c r="B10" s="23" t="s">
        <v>11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1279.7260273972604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9">
        <f t="shared" si="0"/>
        <v>1279.7260273972604</v>
      </c>
      <c r="AN10" s="9">
        <f t="shared" si="1"/>
        <v>0</v>
      </c>
    </row>
    <row r="11" spans="1:40" ht="43.5" customHeight="1">
      <c r="A11" s="8">
        <v>7</v>
      </c>
      <c r="B11" s="23" t="s">
        <v>5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9">
        <f t="shared" si="0"/>
        <v>0</v>
      </c>
      <c r="AN11" s="9">
        <f t="shared" si="1"/>
        <v>0</v>
      </c>
    </row>
    <row r="12" spans="1:40" ht="43.5" customHeight="1">
      <c r="A12" s="8">
        <v>8</v>
      </c>
      <c r="B12" s="23" t="s">
        <v>12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9">
        <f t="shared" si="0"/>
        <v>0</v>
      </c>
      <c r="AN12" s="9">
        <f t="shared" si="1"/>
        <v>0</v>
      </c>
    </row>
    <row r="13" spans="1:40" ht="43.5" customHeight="1">
      <c r="A13" s="8">
        <v>9</v>
      </c>
      <c r="B13" s="23" t="s">
        <v>8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9">
        <f t="shared" si="0"/>
        <v>0</v>
      </c>
      <c r="AN13" s="9">
        <f t="shared" si="1"/>
        <v>0</v>
      </c>
    </row>
    <row r="14" spans="1:40" ht="43.5" customHeight="1">
      <c r="A14" s="8">
        <v>10</v>
      </c>
      <c r="B14" s="23" t="s">
        <v>2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9">
        <f t="shared" si="0"/>
        <v>0</v>
      </c>
      <c r="AN14" s="9">
        <f t="shared" si="1"/>
        <v>0</v>
      </c>
    </row>
    <row r="15" spans="1:40" ht="43.5" customHeight="1">
      <c r="A15" s="8">
        <v>11</v>
      </c>
      <c r="B15" s="23" t="s">
        <v>9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9">
        <f t="shared" si="0"/>
        <v>0</v>
      </c>
      <c r="AN15" s="9">
        <f t="shared" si="1"/>
        <v>0</v>
      </c>
    </row>
    <row r="16" spans="1:40" ht="43.5" customHeight="1">
      <c r="A16" s="8">
        <v>12</v>
      </c>
      <c r="B16" s="23" t="s">
        <v>10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9">
        <f t="shared" si="0"/>
        <v>0</v>
      </c>
      <c r="AN16" s="9">
        <f>D16+F16+H16+J16+L16+N16+P16+R16+T16+V16+X16+Z16+AB16+AD16+AF16+AH16+AJ16+AL16</f>
        <v>0</v>
      </c>
    </row>
    <row r="17" spans="1:40" ht="43.5" customHeight="1">
      <c r="A17" s="8">
        <v>13</v>
      </c>
      <c r="B17" s="23" t="s">
        <v>48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9">
        <f t="shared" si="0"/>
        <v>0</v>
      </c>
      <c r="AN17" s="9">
        <f>D17+F17+H17+J17+L17+N17+P17+R17+T17+V17+X17+Z17+AB17+AD17+AF17+AH17+AJ17+AL17</f>
        <v>0</v>
      </c>
    </row>
    <row r="18" spans="1:40" ht="43.5" customHeight="1">
      <c r="A18" s="8">
        <v>14</v>
      </c>
      <c r="B18" s="23" t="s">
        <v>55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9">
        <f t="shared" si="0"/>
        <v>0</v>
      </c>
      <c r="AN18" s="9">
        <f>D18+F18+H18+J18+L18+N18+P18+R18+T18+V18+X18+Z18+AB18+AD18+AF18+AH18+AJ18+AL18</f>
        <v>0</v>
      </c>
    </row>
    <row r="19" spans="1:40" ht="16.5" customHeight="1">
      <c r="A19" s="22"/>
      <c r="B19" s="21" t="s">
        <v>13</v>
      </c>
      <c r="C19" s="20">
        <f aca="true" t="shared" si="2" ref="C19:AN19">SUM(C5:C18)</f>
        <v>289.7</v>
      </c>
      <c r="D19" s="20">
        <f t="shared" si="2"/>
        <v>0</v>
      </c>
      <c r="E19" s="20">
        <f t="shared" si="2"/>
        <v>1390</v>
      </c>
      <c r="F19" s="20">
        <f t="shared" si="2"/>
        <v>0</v>
      </c>
      <c r="G19" s="20">
        <f t="shared" si="2"/>
        <v>22661.87</v>
      </c>
      <c r="H19" s="20">
        <f t="shared" si="2"/>
        <v>0</v>
      </c>
      <c r="I19" s="20">
        <f t="shared" si="2"/>
        <v>710204.7260273972</v>
      </c>
      <c r="J19" s="20">
        <f t="shared" si="2"/>
        <v>0</v>
      </c>
      <c r="K19" s="20">
        <f t="shared" si="2"/>
        <v>17972.57</v>
      </c>
      <c r="L19" s="20">
        <f t="shared" si="2"/>
        <v>0</v>
      </c>
      <c r="M19" s="20">
        <f t="shared" si="2"/>
        <v>3039.93</v>
      </c>
      <c r="N19" s="20">
        <f t="shared" si="2"/>
        <v>0</v>
      </c>
      <c r="O19" s="20">
        <f t="shared" si="2"/>
        <v>0</v>
      </c>
      <c r="P19" s="20">
        <f t="shared" si="2"/>
        <v>0</v>
      </c>
      <c r="Q19" s="20">
        <f t="shared" si="2"/>
        <v>36317</v>
      </c>
      <c r="R19" s="20">
        <f t="shared" si="2"/>
        <v>28927.99</v>
      </c>
      <c r="S19" s="20">
        <f t="shared" si="2"/>
        <v>124073.7</v>
      </c>
      <c r="T19" s="20">
        <f t="shared" si="2"/>
        <v>100724.67</v>
      </c>
      <c r="U19" s="20">
        <f t="shared" si="2"/>
        <v>5421471.1892</v>
      </c>
      <c r="V19" s="20">
        <f t="shared" si="2"/>
        <v>5421471.1906</v>
      </c>
      <c r="W19" s="20">
        <f t="shared" si="2"/>
        <v>915145</v>
      </c>
      <c r="X19" s="20">
        <f t="shared" si="2"/>
        <v>915145</v>
      </c>
      <c r="Y19" s="20">
        <f t="shared" si="2"/>
        <v>14822.192600999999</v>
      </c>
      <c r="Z19" s="20">
        <f t="shared" si="2"/>
        <v>5354.8321668300005</v>
      </c>
      <c r="AA19" s="20">
        <f t="shared" si="2"/>
        <v>10028332.843432</v>
      </c>
      <c r="AB19" s="20">
        <f t="shared" si="2"/>
        <v>9998441.564472</v>
      </c>
      <c r="AC19" s="20">
        <f t="shared" si="2"/>
        <v>601587.5734750001</v>
      </c>
      <c r="AD19" s="20">
        <f t="shared" si="2"/>
        <v>476692.43298000004</v>
      </c>
      <c r="AE19" s="20">
        <f t="shared" si="2"/>
        <v>0</v>
      </c>
      <c r="AF19" s="20">
        <f t="shared" si="2"/>
        <v>0</v>
      </c>
      <c r="AG19" s="20">
        <f t="shared" si="2"/>
        <v>0</v>
      </c>
      <c r="AH19" s="20">
        <f t="shared" si="2"/>
        <v>0</v>
      </c>
      <c r="AI19" s="20">
        <f t="shared" si="2"/>
        <v>266363.020433</v>
      </c>
      <c r="AJ19" s="20">
        <f t="shared" si="2"/>
        <v>102747.1877086</v>
      </c>
      <c r="AK19" s="20">
        <f t="shared" si="2"/>
        <v>0</v>
      </c>
      <c r="AL19" s="20">
        <f t="shared" si="2"/>
        <v>0</v>
      </c>
      <c r="AM19" s="20">
        <f t="shared" si="2"/>
        <v>18163671.315168396</v>
      </c>
      <c r="AN19" s="20">
        <f t="shared" si="2"/>
        <v>17049504.86792743</v>
      </c>
    </row>
    <row r="20" spans="1:40" ht="14.25" customHeight="1">
      <c r="A20" s="24"/>
      <c r="B20" s="2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</row>
    <row r="21" spans="2:40" ht="13.5">
      <c r="B21" s="18" t="s">
        <v>27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:40" ht="12.75">
      <c r="B22" s="94" t="s">
        <v>66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AM22" s="4"/>
      <c r="AN22" s="4"/>
    </row>
    <row r="23" spans="2:40" ht="12.75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AM23" s="4"/>
      <c r="AN23" s="4"/>
    </row>
    <row r="24" spans="39:40" ht="12.75">
      <c r="AM24" s="4"/>
      <c r="AN24" s="4"/>
    </row>
    <row r="25" spans="39:40" ht="12.75">
      <c r="AM25" s="4"/>
      <c r="AN25" s="4"/>
    </row>
    <row r="26" spans="3:40" ht="12.7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4"/>
      <c r="AN26" s="4"/>
    </row>
    <row r="27" spans="3:40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4"/>
      <c r="AN27" s="4"/>
    </row>
    <row r="28" spans="39:40" ht="12.75">
      <c r="AM28" s="4"/>
      <c r="AN28" s="4"/>
    </row>
  </sheetData>
  <sheetProtection/>
  <mergeCells count="22">
    <mergeCell ref="I3:J3"/>
    <mergeCell ref="A3:A4"/>
    <mergeCell ref="B3:B4"/>
    <mergeCell ref="C3:D3"/>
    <mergeCell ref="E3:F3"/>
    <mergeCell ref="G3:H3"/>
    <mergeCell ref="B22:N23"/>
    <mergeCell ref="AM3:AN3"/>
    <mergeCell ref="S3:T3"/>
    <mergeCell ref="U3:V3"/>
    <mergeCell ref="W3:X3"/>
    <mergeCell ref="Y3:Z3"/>
    <mergeCell ref="M3:N3"/>
    <mergeCell ref="AA3:AB3"/>
    <mergeCell ref="AC3:AD3"/>
    <mergeCell ref="AE3:AF3"/>
    <mergeCell ref="AG3:AH3"/>
    <mergeCell ref="AI3:AJ3"/>
    <mergeCell ref="AK3:AL3"/>
    <mergeCell ref="O3:P3"/>
    <mergeCell ref="Q3:R3"/>
    <mergeCell ref="K3:L3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O2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A4"/>
    </sheetView>
  </sheetViews>
  <sheetFormatPr defaultColWidth="9.140625" defaultRowHeight="12.75"/>
  <cols>
    <col min="1" max="1" width="4.00390625" style="55" customWidth="1"/>
    <col min="2" max="2" width="23.7109375" style="55" customWidth="1"/>
    <col min="3" max="6" width="9.7109375" style="55" customWidth="1"/>
    <col min="7" max="7" width="12.00390625" style="55" customWidth="1"/>
    <col min="8" max="8" width="11.8515625" style="55" customWidth="1"/>
    <col min="9" max="10" width="10.140625" style="55" bestFit="1" customWidth="1"/>
    <col min="11" max="20" width="9.7109375" style="55" customWidth="1"/>
    <col min="21" max="21" width="11.00390625" style="55" customWidth="1"/>
    <col min="22" max="26" width="9.7109375" style="55" customWidth="1"/>
    <col min="27" max="27" width="11.00390625" style="55" customWidth="1"/>
    <col min="28" max="28" width="10.421875" style="55" customWidth="1"/>
    <col min="29" max="38" width="9.7109375" style="55" customWidth="1"/>
    <col min="39" max="39" width="12.7109375" style="55" customWidth="1"/>
    <col min="40" max="40" width="11.8515625" style="55" customWidth="1"/>
    <col min="41" max="41" width="9.140625" style="55" customWidth="1"/>
    <col min="42" max="42" width="10.140625" style="55" bestFit="1" customWidth="1"/>
    <col min="43" max="16384" width="9.140625" style="55" customWidth="1"/>
  </cols>
  <sheetData>
    <row r="1" spans="1:23" s="45" customFormat="1" ht="16.5" customHeight="1">
      <c r="A1" s="100" t="s">
        <v>67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W1" s="68"/>
    </row>
    <row r="2" spans="1:38" ht="18.75" customHeight="1">
      <c r="A2" s="50" t="s">
        <v>54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40" ht="94.5" customHeight="1">
      <c r="A3" s="90" t="s">
        <v>0</v>
      </c>
      <c r="B3" s="90" t="s">
        <v>14</v>
      </c>
      <c r="C3" s="92" t="s">
        <v>15</v>
      </c>
      <c r="D3" s="93"/>
      <c r="E3" s="92" t="s">
        <v>44</v>
      </c>
      <c r="F3" s="93"/>
      <c r="G3" s="92" t="s">
        <v>52</v>
      </c>
      <c r="H3" s="93"/>
      <c r="I3" s="92" t="s">
        <v>18</v>
      </c>
      <c r="J3" s="93"/>
      <c r="K3" s="92" t="s">
        <v>71</v>
      </c>
      <c r="L3" s="93"/>
      <c r="M3" s="92" t="s">
        <v>19</v>
      </c>
      <c r="N3" s="93"/>
      <c r="O3" s="92" t="s">
        <v>20</v>
      </c>
      <c r="P3" s="93"/>
      <c r="Q3" s="92" t="s">
        <v>45</v>
      </c>
      <c r="R3" s="93"/>
      <c r="S3" s="92" t="s">
        <v>72</v>
      </c>
      <c r="T3" s="93"/>
      <c r="U3" s="92" t="s">
        <v>46</v>
      </c>
      <c r="V3" s="93"/>
      <c r="W3" s="92" t="s">
        <v>47</v>
      </c>
      <c r="X3" s="93"/>
      <c r="Y3" s="92" t="s">
        <v>21</v>
      </c>
      <c r="Z3" s="93"/>
      <c r="AA3" s="92" t="s">
        <v>49</v>
      </c>
      <c r="AB3" s="93"/>
      <c r="AC3" s="92" t="s">
        <v>22</v>
      </c>
      <c r="AD3" s="93"/>
      <c r="AE3" s="92" t="s">
        <v>23</v>
      </c>
      <c r="AF3" s="93"/>
      <c r="AG3" s="92" t="s">
        <v>24</v>
      </c>
      <c r="AH3" s="93"/>
      <c r="AI3" s="92" t="s">
        <v>50</v>
      </c>
      <c r="AJ3" s="93"/>
      <c r="AK3" s="92" t="s">
        <v>25</v>
      </c>
      <c r="AL3" s="93"/>
      <c r="AM3" s="92" t="s">
        <v>26</v>
      </c>
      <c r="AN3" s="93"/>
    </row>
    <row r="4" spans="1:40" ht="39.75" customHeight="1">
      <c r="A4" s="91"/>
      <c r="B4" s="91"/>
      <c r="C4" s="52" t="s">
        <v>28</v>
      </c>
      <c r="D4" s="52" t="s">
        <v>29</v>
      </c>
      <c r="E4" s="52" t="s">
        <v>28</v>
      </c>
      <c r="F4" s="52" t="s">
        <v>29</v>
      </c>
      <c r="G4" s="52" t="s">
        <v>28</v>
      </c>
      <c r="H4" s="52" t="s">
        <v>29</v>
      </c>
      <c r="I4" s="52" t="s">
        <v>28</v>
      </c>
      <c r="J4" s="52" t="s">
        <v>29</v>
      </c>
      <c r="K4" s="52" t="s">
        <v>28</v>
      </c>
      <c r="L4" s="52" t="s">
        <v>29</v>
      </c>
      <c r="M4" s="52" t="s">
        <v>28</v>
      </c>
      <c r="N4" s="52" t="s">
        <v>29</v>
      </c>
      <c r="O4" s="52" t="s">
        <v>28</v>
      </c>
      <c r="P4" s="52" t="s">
        <v>29</v>
      </c>
      <c r="Q4" s="52" t="s">
        <v>28</v>
      </c>
      <c r="R4" s="52" t="s">
        <v>29</v>
      </c>
      <c r="S4" s="52" t="s">
        <v>28</v>
      </c>
      <c r="T4" s="52" t="s">
        <v>29</v>
      </c>
      <c r="U4" s="52" t="s">
        <v>28</v>
      </c>
      <c r="V4" s="52" t="s">
        <v>29</v>
      </c>
      <c r="W4" s="52" t="s">
        <v>28</v>
      </c>
      <c r="X4" s="52" t="s">
        <v>29</v>
      </c>
      <c r="Y4" s="52" t="s">
        <v>28</v>
      </c>
      <c r="Z4" s="52" t="s">
        <v>29</v>
      </c>
      <c r="AA4" s="52" t="s">
        <v>28</v>
      </c>
      <c r="AB4" s="52" t="s">
        <v>29</v>
      </c>
      <c r="AC4" s="52" t="s">
        <v>28</v>
      </c>
      <c r="AD4" s="52" t="s">
        <v>29</v>
      </c>
      <c r="AE4" s="52" t="s">
        <v>28</v>
      </c>
      <c r="AF4" s="52" t="s">
        <v>29</v>
      </c>
      <c r="AG4" s="52" t="s">
        <v>28</v>
      </c>
      <c r="AH4" s="52" t="s">
        <v>29</v>
      </c>
      <c r="AI4" s="52" t="s">
        <v>28</v>
      </c>
      <c r="AJ4" s="52" t="s">
        <v>29</v>
      </c>
      <c r="AK4" s="52" t="s">
        <v>28</v>
      </c>
      <c r="AL4" s="52" t="s">
        <v>29</v>
      </c>
      <c r="AM4" s="52" t="s">
        <v>28</v>
      </c>
      <c r="AN4" s="52" t="s">
        <v>29</v>
      </c>
    </row>
    <row r="5" spans="1:40" ht="43.5" customHeight="1">
      <c r="A5" s="8">
        <v>1</v>
      </c>
      <c r="B5" s="23" t="s">
        <v>53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1531499.06</v>
      </c>
      <c r="V5" s="83">
        <v>0</v>
      </c>
      <c r="W5" s="83">
        <v>270042.79</v>
      </c>
      <c r="X5" s="83">
        <v>0</v>
      </c>
      <c r="Y5" s="83">
        <v>0</v>
      </c>
      <c r="Z5" s="83">
        <v>0</v>
      </c>
      <c r="AA5" s="83">
        <v>5159085.72</v>
      </c>
      <c r="AB5" s="83">
        <v>0</v>
      </c>
      <c r="AC5" s="83">
        <v>0</v>
      </c>
      <c r="AD5" s="83">
        <v>0</v>
      </c>
      <c r="AE5" s="83">
        <v>0</v>
      </c>
      <c r="AF5" s="83">
        <v>0</v>
      </c>
      <c r="AG5" s="83">
        <v>0</v>
      </c>
      <c r="AH5" s="83">
        <v>0</v>
      </c>
      <c r="AI5" s="83">
        <v>14997.3</v>
      </c>
      <c r="AJ5" s="83">
        <v>0</v>
      </c>
      <c r="AK5" s="83">
        <v>0</v>
      </c>
      <c r="AL5" s="83">
        <v>0</v>
      </c>
      <c r="AM5" s="9">
        <f>C5+E5+G5+I5+K5+M5+O5+Q5+S5+U5+W5+Y5+AA5+AC5+AE5+AG5+AI5+AK5</f>
        <v>6975624.87</v>
      </c>
      <c r="AN5" s="9">
        <f>D5+F5+H5+J5+L5+N5+P5+R5+T5+V5+X5+Z5+AB5+AD5+AF5+AH5+AJ5+AL5</f>
        <v>0</v>
      </c>
    </row>
    <row r="6" spans="1:41" ht="43.5" customHeight="1">
      <c r="A6" s="8">
        <v>2</v>
      </c>
      <c r="B6" s="23" t="s">
        <v>7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11649.57817863014</v>
      </c>
      <c r="Z6" s="83">
        <v>0</v>
      </c>
      <c r="AA6" s="83">
        <v>190040.492598091</v>
      </c>
      <c r="AB6" s="83">
        <v>0</v>
      </c>
      <c r="AC6" s="83">
        <v>547972.3068748928</v>
      </c>
      <c r="AD6" s="83">
        <v>118848.52845465751</v>
      </c>
      <c r="AE6" s="83">
        <v>0</v>
      </c>
      <c r="AF6" s="83">
        <v>0</v>
      </c>
      <c r="AG6" s="83">
        <v>0</v>
      </c>
      <c r="AH6" s="83">
        <v>0</v>
      </c>
      <c r="AI6" s="83">
        <v>125886.78499044882</v>
      </c>
      <c r="AJ6" s="83">
        <v>125737.24229939745</v>
      </c>
      <c r="AK6" s="83">
        <v>0</v>
      </c>
      <c r="AL6" s="83">
        <v>0</v>
      </c>
      <c r="AM6" s="9">
        <f>C6+E6+G6+I6+K6+M6+O6+Q6+S6+U6+W6+Y6+AA6+AC6+AE6+AG6+AI6+AK6</f>
        <v>875549.1626420628</v>
      </c>
      <c r="AN6" s="9">
        <f>D6+F6+H6+J6+L6+N6+P6+R6+T6+V6+X6+Z6+AB6+AD6+AF6+AH6+AJ6+AL6</f>
        <v>244585.77075405495</v>
      </c>
      <c r="AO6" s="55"/>
    </row>
    <row r="7" spans="1:40" ht="43.5" customHeight="1">
      <c r="A7" s="8">
        <v>3</v>
      </c>
      <c r="B7" s="23" t="s">
        <v>6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296586.50159744406</v>
      </c>
      <c r="J7" s="83">
        <v>296586.50159744406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947337.8017396803</v>
      </c>
      <c r="V7" s="83">
        <v>4237.270558375865</v>
      </c>
      <c r="W7" s="83">
        <v>0</v>
      </c>
      <c r="X7" s="83">
        <v>0</v>
      </c>
      <c r="Y7" s="83">
        <v>4177.062601</v>
      </c>
      <c r="Z7" s="83">
        <v>3398.0404341699996</v>
      </c>
      <c r="AA7" s="83">
        <v>2051834.866483517</v>
      </c>
      <c r="AB7" s="83">
        <v>54686.22402307717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9">
        <f aca="true" t="shared" si="0" ref="AM7:AN16">C7+E7+G7+I7+K7+M7+O7+Q7+S7+U7+W7+Y7+AA7+AC7+AE7+AG7+AI7+AK7</f>
        <v>3299936.2324216412</v>
      </c>
      <c r="AN7" s="9">
        <f t="shared" si="0"/>
        <v>358908.0366130671</v>
      </c>
    </row>
    <row r="8" spans="1:40" ht="43.5" customHeight="1">
      <c r="A8" s="8">
        <v>4</v>
      </c>
      <c r="B8" s="23" t="s">
        <v>4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879296.9175824174</v>
      </c>
      <c r="J8" s="83">
        <v>879296.9175824174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11194.567354396397</v>
      </c>
      <c r="AB8" s="83">
        <v>6088.934164741224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60371.24679</v>
      </c>
      <c r="AJ8" s="83">
        <v>17287.234081399998</v>
      </c>
      <c r="AK8" s="83">
        <v>0</v>
      </c>
      <c r="AL8" s="83">
        <v>0</v>
      </c>
      <c r="AM8" s="9">
        <f>C8+E8+G8+I8+K8+M8+O8+Q8+S8+U8+W8+Y8+AA8+AC8+AE8+AG8+AI8+AK8</f>
        <v>950862.7317268138</v>
      </c>
      <c r="AN8" s="9">
        <f>D8+F8+H8+J8+L8+N8+P8+R8+T8+V8+X8+Z8+AB8+AD8+AF8+AH8+AJ8+AL8</f>
        <v>902673.0858285585</v>
      </c>
    </row>
    <row r="9" spans="1:40" ht="43.5" customHeight="1">
      <c r="A9" s="8">
        <v>5</v>
      </c>
      <c r="B9" s="23" t="s">
        <v>3</v>
      </c>
      <c r="C9" s="83">
        <v>1861.62</v>
      </c>
      <c r="D9" s="83">
        <v>1861.62</v>
      </c>
      <c r="E9" s="83">
        <v>945.39</v>
      </c>
      <c r="F9" s="83">
        <v>945.39</v>
      </c>
      <c r="G9" s="83">
        <v>10684.28</v>
      </c>
      <c r="H9" s="83">
        <v>10684.28</v>
      </c>
      <c r="I9" s="83">
        <v>0</v>
      </c>
      <c r="J9" s="83">
        <v>0</v>
      </c>
      <c r="K9" s="83">
        <v>31243.4</v>
      </c>
      <c r="L9" s="83">
        <v>31243.4</v>
      </c>
      <c r="M9" s="83">
        <v>3437.2999999999997</v>
      </c>
      <c r="N9" s="83">
        <v>3437.2999999999997</v>
      </c>
      <c r="O9" s="83">
        <v>41036.59</v>
      </c>
      <c r="P9" s="83">
        <v>28873.35</v>
      </c>
      <c r="Q9" s="83">
        <v>36317</v>
      </c>
      <c r="R9" s="83">
        <v>7389.009999999998</v>
      </c>
      <c r="S9" s="83">
        <v>121173.09000000001</v>
      </c>
      <c r="T9" s="83">
        <v>31491.590000000026</v>
      </c>
      <c r="U9" s="83">
        <v>0</v>
      </c>
      <c r="V9" s="83">
        <v>0</v>
      </c>
      <c r="W9" s="83">
        <v>0</v>
      </c>
      <c r="X9" s="83">
        <v>0</v>
      </c>
      <c r="Y9" s="83">
        <v>10102.77</v>
      </c>
      <c r="Z9" s="83">
        <v>5703.68</v>
      </c>
      <c r="AA9" s="83">
        <v>51748.049999999996</v>
      </c>
      <c r="AB9" s="83">
        <v>18563.07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9">
        <f t="shared" si="0"/>
        <v>308549.49</v>
      </c>
      <c r="AN9" s="9">
        <f t="shared" si="0"/>
        <v>140192.69000000003</v>
      </c>
    </row>
    <row r="10" spans="1:40" ht="43.5" customHeight="1">
      <c r="A10" s="8">
        <v>6</v>
      </c>
      <c r="B10" s="23" t="s">
        <v>11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244075.62328767206</v>
      </c>
      <c r="J10" s="83">
        <v>244075.62328767206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9">
        <f t="shared" si="0"/>
        <v>244075.62328767206</v>
      </c>
      <c r="AN10" s="9">
        <f t="shared" si="0"/>
        <v>244075.62328767206</v>
      </c>
    </row>
    <row r="11" spans="1:40" ht="43.5" customHeight="1">
      <c r="A11" s="8">
        <v>7</v>
      </c>
      <c r="B11" s="23" t="s">
        <v>5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9">
        <f t="shared" si="0"/>
        <v>0</v>
      </c>
      <c r="AN11" s="9">
        <f t="shared" si="0"/>
        <v>0</v>
      </c>
    </row>
    <row r="12" spans="1:40" ht="43.5" customHeight="1">
      <c r="A12" s="8">
        <v>8</v>
      </c>
      <c r="B12" s="23" t="s">
        <v>12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9">
        <f t="shared" si="0"/>
        <v>0</v>
      </c>
      <c r="AN12" s="9">
        <f t="shared" si="0"/>
        <v>0</v>
      </c>
    </row>
    <row r="13" spans="1:40" ht="43.5" customHeight="1">
      <c r="A13" s="8">
        <v>9</v>
      </c>
      <c r="B13" s="23" t="s">
        <v>8</v>
      </c>
      <c r="C13" s="83">
        <v>0</v>
      </c>
      <c r="D13" s="83">
        <v>0</v>
      </c>
      <c r="E13" s="83">
        <v>0</v>
      </c>
      <c r="F13" s="83">
        <v>0</v>
      </c>
      <c r="G13" s="83">
        <v>76.91714950684933</v>
      </c>
      <c r="H13" s="83">
        <v>40.54970293150686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4804.467550643836</v>
      </c>
      <c r="R13" s="83">
        <v>2531.502139684932</v>
      </c>
      <c r="S13" s="83">
        <v>1363.531286712329</v>
      </c>
      <c r="T13" s="83">
        <v>718.8356428767123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9">
        <f t="shared" si="0"/>
        <v>6244.915986863014</v>
      </c>
      <c r="AN13" s="9">
        <f t="shared" si="0"/>
        <v>3290.8874854931514</v>
      </c>
    </row>
    <row r="14" spans="1:40" ht="43.5" customHeight="1">
      <c r="A14" s="8">
        <v>10</v>
      </c>
      <c r="B14" s="23" t="s">
        <v>2</v>
      </c>
      <c r="C14" s="83">
        <v>0</v>
      </c>
      <c r="D14" s="83">
        <v>0</v>
      </c>
      <c r="E14" s="83">
        <v>104.47904758816128</v>
      </c>
      <c r="F14" s="83">
        <v>63.01042176278318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9">
        <f t="shared" si="0"/>
        <v>104.47904758816128</v>
      </c>
      <c r="AN14" s="9">
        <f t="shared" si="0"/>
        <v>63.01042176278318</v>
      </c>
    </row>
    <row r="15" spans="1:40" ht="43.5" customHeight="1">
      <c r="A15" s="8">
        <v>11</v>
      </c>
      <c r="B15" s="23" t="s">
        <v>9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9">
        <f t="shared" si="0"/>
        <v>0</v>
      </c>
      <c r="AN15" s="9">
        <f t="shared" si="0"/>
        <v>0</v>
      </c>
    </row>
    <row r="16" spans="1:40" ht="43.5" customHeight="1">
      <c r="A16" s="8">
        <v>12</v>
      </c>
      <c r="B16" s="23" t="s">
        <v>10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9">
        <f t="shared" si="0"/>
        <v>0</v>
      </c>
      <c r="AN16" s="9">
        <f t="shared" si="0"/>
        <v>0</v>
      </c>
    </row>
    <row r="17" spans="1:40" ht="43.5" customHeight="1">
      <c r="A17" s="8">
        <v>13</v>
      </c>
      <c r="B17" s="23" t="s">
        <v>48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9">
        <f>C17+E17+G17+I17+K17+M17+O17+Q17+S17+U17+W17+Y17+AA17+AC17+AE17+AG17+AI17+AK17</f>
        <v>0</v>
      </c>
      <c r="AN17" s="9">
        <f>D17+F17+H17+J17+L17+N17+P17+R17+T17+V17+X17+Z17+AB17+AD17+AF17+AH17+AJ17+AL17</f>
        <v>0</v>
      </c>
    </row>
    <row r="18" spans="1:40" ht="43.5" customHeight="1">
      <c r="A18" s="8">
        <v>14</v>
      </c>
      <c r="B18" s="23" t="s">
        <v>55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9">
        <f>C18+E18+G18+I18+K18+M18+O18+Q18+S18+U18+W18+Y18+AA18+AC18+AE18+AG18+AI18+AK18</f>
        <v>0</v>
      </c>
      <c r="AN18" s="9">
        <f>D18+F18+H18+J18+L18+N18+P18+R18+T18+V18+X18+Z18+AB18+AD18+AF18+AH18+AJ18+AL18</f>
        <v>0</v>
      </c>
    </row>
    <row r="19" spans="1:40" ht="15">
      <c r="A19" s="56"/>
      <c r="B19" s="21" t="s">
        <v>13</v>
      </c>
      <c r="C19" s="20">
        <f aca="true" t="shared" si="1" ref="C19:AN19">SUM(C5:C18)</f>
        <v>1861.62</v>
      </c>
      <c r="D19" s="20">
        <f t="shared" si="1"/>
        <v>1861.62</v>
      </c>
      <c r="E19" s="20">
        <f t="shared" si="1"/>
        <v>1049.8690475881613</v>
      </c>
      <c r="F19" s="20">
        <f t="shared" si="1"/>
        <v>1008.4004217627831</v>
      </c>
      <c r="G19" s="20">
        <f t="shared" si="1"/>
        <v>10761.19714950685</v>
      </c>
      <c r="H19" s="20">
        <f t="shared" si="1"/>
        <v>10724.829702931507</v>
      </c>
      <c r="I19" s="20">
        <f t="shared" si="1"/>
        <v>1419959.0424675336</v>
      </c>
      <c r="J19" s="20">
        <f t="shared" si="1"/>
        <v>1419959.0424675336</v>
      </c>
      <c r="K19" s="20">
        <f t="shared" si="1"/>
        <v>31243.4</v>
      </c>
      <c r="L19" s="20">
        <f t="shared" si="1"/>
        <v>31243.4</v>
      </c>
      <c r="M19" s="20">
        <f t="shared" si="1"/>
        <v>3437.2999999999997</v>
      </c>
      <c r="N19" s="20">
        <f t="shared" si="1"/>
        <v>3437.2999999999997</v>
      </c>
      <c r="O19" s="20">
        <f t="shared" si="1"/>
        <v>41036.59</v>
      </c>
      <c r="P19" s="20">
        <f t="shared" si="1"/>
        <v>28873.35</v>
      </c>
      <c r="Q19" s="20">
        <f t="shared" si="1"/>
        <v>41121.467550643836</v>
      </c>
      <c r="R19" s="20">
        <f t="shared" si="1"/>
        <v>9920.51213968493</v>
      </c>
      <c r="S19" s="20">
        <f t="shared" si="1"/>
        <v>122536.62128671234</v>
      </c>
      <c r="T19" s="20">
        <f t="shared" si="1"/>
        <v>32210.425642876737</v>
      </c>
      <c r="U19" s="20">
        <f t="shared" si="1"/>
        <v>2478836.86173968</v>
      </c>
      <c r="V19" s="20">
        <f t="shared" si="1"/>
        <v>4237.270558375865</v>
      </c>
      <c r="W19" s="20">
        <f t="shared" si="1"/>
        <v>270042.79</v>
      </c>
      <c r="X19" s="20">
        <f t="shared" si="1"/>
        <v>0</v>
      </c>
      <c r="Y19" s="20">
        <f t="shared" si="1"/>
        <v>25929.41077963014</v>
      </c>
      <c r="Z19" s="20">
        <f t="shared" si="1"/>
        <v>9101.72043417</v>
      </c>
      <c r="AA19" s="20">
        <f t="shared" si="1"/>
        <v>7463903.696436004</v>
      </c>
      <c r="AB19" s="20">
        <f t="shared" si="1"/>
        <v>79338.2281878184</v>
      </c>
      <c r="AC19" s="20">
        <f t="shared" si="1"/>
        <v>547972.3068748928</v>
      </c>
      <c r="AD19" s="20">
        <f t="shared" si="1"/>
        <v>118848.52845465751</v>
      </c>
      <c r="AE19" s="20">
        <f t="shared" si="1"/>
        <v>0</v>
      </c>
      <c r="AF19" s="20">
        <f t="shared" si="1"/>
        <v>0</v>
      </c>
      <c r="AG19" s="20">
        <f t="shared" si="1"/>
        <v>0</v>
      </c>
      <c r="AH19" s="20">
        <f t="shared" si="1"/>
        <v>0</v>
      </c>
      <c r="AI19" s="20">
        <f t="shared" si="1"/>
        <v>201255.33178044882</v>
      </c>
      <c r="AJ19" s="20">
        <f t="shared" si="1"/>
        <v>143024.47638079745</v>
      </c>
      <c r="AK19" s="20">
        <f t="shared" si="1"/>
        <v>0</v>
      </c>
      <c r="AL19" s="20">
        <f t="shared" si="1"/>
        <v>0</v>
      </c>
      <c r="AM19" s="20">
        <f t="shared" si="1"/>
        <v>12660947.505112642</v>
      </c>
      <c r="AN19" s="20">
        <f t="shared" si="1"/>
        <v>1893789.1043906084</v>
      </c>
    </row>
    <row r="20" spans="1:40" ht="15">
      <c r="A20" s="65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2:40" ht="13.5">
      <c r="B21" s="44" t="s">
        <v>27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AM21" s="58"/>
      <c r="AN21" s="58"/>
    </row>
    <row r="22" spans="2:14" ht="12.75">
      <c r="B22" s="94" t="s">
        <v>68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  <row r="23" spans="2:40" ht="12.75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AM23" s="58"/>
      <c r="AN23" s="58"/>
    </row>
    <row r="24" spans="2:14" ht="13.5">
      <c r="B24" s="44" t="s">
        <v>30</v>
      </c>
      <c r="C24" s="45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2:14" ht="13.5">
      <c r="B25" s="44" t="s">
        <v>31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</sheetData>
  <sheetProtection/>
  <mergeCells count="23">
    <mergeCell ref="B22:N23"/>
    <mergeCell ref="AM3:AN3"/>
    <mergeCell ref="U3:V3"/>
    <mergeCell ref="W3:X3"/>
    <mergeCell ref="Y3:Z3"/>
    <mergeCell ref="AA3:AB3"/>
    <mergeCell ref="AK3:AL3"/>
    <mergeCell ref="A1:N1"/>
    <mergeCell ref="AC3:AD3"/>
    <mergeCell ref="AE3:AF3"/>
    <mergeCell ref="M3:N3"/>
    <mergeCell ref="O3:P3"/>
    <mergeCell ref="Q3:R3"/>
    <mergeCell ref="S3:T3"/>
    <mergeCell ref="A3:A4"/>
    <mergeCell ref="B3:B4"/>
    <mergeCell ref="K3:L3"/>
    <mergeCell ref="C3:D3"/>
    <mergeCell ref="E3:F3"/>
    <mergeCell ref="G3:H3"/>
    <mergeCell ref="I3:J3"/>
    <mergeCell ref="AG3:AH3"/>
    <mergeCell ref="AI3:AJ3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N2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A5"/>
    </sheetView>
  </sheetViews>
  <sheetFormatPr defaultColWidth="9.140625" defaultRowHeight="12.75"/>
  <cols>
    <col min="1" max="1" width="4.421875" style="55" customWidth="1"/>
    <col min="2" max="2" width="29.28125" style="55" customWidth="1"/>
    <col min="3" max="6" width="9.7109375" style="55" customWidth="1"/>
    <col min="7" max="7" width="11.28125" style="55" customWidth="1"/>
    <col min="8" max="8" width="10.421875" style="55" customWidth="1"/>
    <col min="9" max="38" width="9.7109375" style="55" customWidth="1"/>
    <col min="39" max="39" width="12.00390625" style="55" customWidth="1"/>
    <col min="40" max="40" width="10.140625" style="55" customWidth="1"/>
    <col min="41" max="16384" width="9.140625" style="55" customWidth="1"/>
  </cols>
  <sheetData>
    <row r="1" spans="1:19" s="45" customFormat="1" ht="13.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3"/>
      <c r="N1" s="43"/>
      <c r="O1" s="43"/>
      <c r="P1" s="43"/>
      <c r="Q1" s="43"/>
      <c r="R1" s="43"/>
      <c r="S1" s="43"/>
    </row>
    <row r="2" spans="1:12" ht="12.75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38" ht="19.5" customHeight="1">
      <c r="A3" s="50" t="s">
        <v>54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0" ht="90" customHeight="1">
      <c r="A4" s="90" t="s">
        <v>0</v>
      </c>
      <c r="B4" s="90" t="s">
        <v>14</v>
      </c>
      <c r="C4" s="92" t="s">
        <v>15</v>
      </c>
      <c r="D4" s="93"/>
      <c r="E4" s="92" t="s">
        <v>44</v>
      </c>
      <c r="F4" s="93"/>
      <c r="G4" s="92" t="s">
        <v>52</v>
      </c>
      <c r="H4" s="93"/>
      <c r="I4" s="92" t="s">
        <v>18</v>
      </c>
      <c r="J4" s="93"/>
      <c r="K4" s="92" t="s">
        <v>71</v>
      </c>
      <c r="L4" s="93"/>
      <c r="M4" s="92" t="s">
        <v>19</v>
      </c>
      <c r="N4" s="93"/>
      <c r="O4" s="92" t="s">
        <v>20</v>
      </c>
      <c r="P4" s="93"/>
      <c r="Q4" s="92" t="s">
        <v>45</v>
      </c>
      <c r="R4" s="93"/>
      <c r="S4" s="92" t="s">
        <v>72</v>
      </c>
      <c r="T4" s="93"/>
      <c r="U4" s="92" t="s">
        <v>46</v>
      </c>
      <c r="V4" s="93"/>
      <c r="W4" s="92" t="s">
        <v>47</v>
      </c>
      <c r="X4" s="93"/>
      <c r="Y4" s="92" t="s">
        <v>21</v>
      </c>
      <c r="Z4" s="93"/>
      <c r="AA4" s="92" t="s">
        <v>49</v>
      </c>
      <c r="AB4" s="93"/>
      <c r="AC4" s="92" t="s">
        <v>22</v>
      </c>
      <c r="AD4" s="93"/>
      <c r="AE4" s="92" t="s">
        <v>23</v>
      </c>
      <c r="AF4" s="93"/>
      <c r="AG4" s="92" t="s">
        <v>24</v>
      </c>
      <c r="AH4" s="93"/>
      <c r="AI4" s="92" t="s">
        <v>50</v>
      </c>
      <c r="AJ4" s="93"/>
      <c r="AK4" s="92" t="s">
        <v>25</v>
      </c>
      <c r="AL4" s="93"/>
      <c r="AM4" s="92" t="s">
        <v>26</v>
      </c>
      <c r="AN4" s="93"/>
    </row>
    <row r="5" spans="1:40" ht="45" customHeight="1">
      <c r="A5" s="91"/>
      <c r="B5" s="91"/>
      <c r="C5" s="52" t="s">
        <v>32</v>
      </c>
      <c r="D5" s="52" t="s">
        <v>33</v>
      </c>
      <c r="E5" s="52" t="s">
        <v>32</v>
      </c>
      <c r="F5" s="52" t="s">
        <v>33</v>
      </c>
      <c r="G5" s="52" t="s">
        <v>32</v>
      </c>
      <c r="H5" s="52" t="s">
        <v>33</v>
      </c>
      <c r="I5" s="52" t="s">
        <v>32</v>
      </c>
      <c r="J5" s="52" t="s">
        <v>33</v>
      </c>
      <c r="K5" s="52" t="s">
        <v>32</v>
      </c>
      <c r="L5" s="52" t="s">
        <v>33</v>
      </c>
      <c r="M5" s="52" t="s">
        <v>32</v>
      </c>
      <c r="N5" s="52" t="s">
        <v>33</v>
      </c>
      <c r="O5" s="52" t="s">
        <v>32</v>
      </c>
      <c r="P5" s="52" t="s">
        <v>33</v>
      </c>
      <c r="Q5" s="52" t="s">
        <v>32</v>
      </c>
      <c r="R5" s="52" t="s">
        <v>33</v>
      </c>
      <c r="S5" s="52" t="s">
        <v>32</v>
      </c>
      <c r="T5" s="52" t="s">
        <v>33</v>
      </c>
      <c r="U5" s="52" t="s">
        <v>32</v>
      </c>
      <c r="V5" s="52" t="s">
        <v>33</v>
      </c>
      <c r="W5" s="52" t="s">
        <v>32</v>
      </c>
      <c r="X5" s="52" t="s">
        <v>33</v>
      </c>
      <c r="Y5" s="52" t="s">
        <v>32</v>
      </c>
      <c r="Z5" s="52" t="s">
        <v>33</v>
      </c>
      <c r="AA5" s="52" t="s">
        <v>32</v>
      </c>
      <c r="AB5" s="52" t="s">
        <v>33</v>
      </c>
      <c r="AC5" s="52" t="s">
        <v>32</v>
      </c>
      <c r="AD5" s="52" t="s">
        <v>33</v>
      </c>
      <c r="AE5" s="52" t="s">
        <v>32</v>
      </c>
      <c r="AF5" s="52" t="s">
        <v>33</v>
      </c>
      <c r="AG5" s="52" t="s">
        <v>32</v>
      </c>
      <c r="AH5" s="52" t="s">
        <v>33</v>
      </c>
      <c r="AI5" s="52" t="s">
        <v>32</v>
      </c>
      <c r="AJ5" s="52" t="s">
        <v>33</v>
      </c>
      <c r="AK5" s="52" t="s">
        <v>32</v>
      </c>
      <c r="AL5" s="52" t="s">
        <v>33</v>
      </c>
      <c r="AM5" s="52" t="s">
        <v>32</v>
      </c>
      <c r="AN5" s="52" t="s">
        <v>33</v>
      </c>
    </row>
    <row r="6" spans="1:40" ht="42" customHeight="1">
      <c r="A6" s="8">
        <v>1</v>
      </c>
      <c r="B6" s="23" t="s">
        <v>53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9">
        <f aca="true" t="shared" si="0" ref="AM6:AM19">C6+E6+G6+I6+K6+M6+O6+Q6+S6+U6+W6+Y6+AA6+AC6+AE6+AG6+AI6+AK6</f>
        <v>0</v>
      </c>
      <c r="AN6" s="9">
        <f aca="true" t="shared" si="1" ref="AN6:AN19">D6+F6+H6+J6+L6+N6+P6+R6+T6+V6+X6+Z6+AB6+AD6+AF6+AH6+AJ6+AL6</f>
        <v>0</v>
      </c>
    </row>
    <row r="7" spans="1:40" ht="42" customHeight="1">
      <c r="A7" s="8">
        <v>2</v>
      </c>
      <c r="B7" s="23" t="s">
        <v>7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9">
        <f t="shared" si="0"/>
        <v>0</v>
      </c>
      <c r="AN7" s="9">
        <f t="shared" si="1"/>
        <v>0</v>
      </c>
    </row>
    <row r="8" spans="1:40" ht="42" customHeight="1">
      <c r="A8" s="8">
        <v>3</v>
      </c>
      <c r="B8" s="23" t="s">
        <v>6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250995.09999999995</v>
      </c>
      <c r="J8" s="83">
        <v>250995.09999999995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9">
        <f t="shared" si="0"/>
        <v>250995.09999999995</v>
      </c>
      <c r="AN8" s="9">
        <f t="shared" si="1"/>
        <v>250995.09999999995</v>
      </c>
    </row>
    <row r="9" spans="1:40" ht="42" customHeight="1">
      <c r="A9" s="8">
        <v>4</v>
      </c>
      <c r="B9" s="23" t="s">
        <v>4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457698</v>
      </c>
      <c r="J9" s="83">
        <v>457698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9">
        <f t="shared" si="0"/>
        <v>457698</v>
      </c>
      <c r="AN9" s="9">
        <f t="shared" si="1"/>
        <v>457698</v>
      </c>
    </row>
    <row r="10" spans="1:40" ht="42" customHeight="1">
      <c r="A10" s="8">
        <v>5</v>
      </c>
      <c r="B10" s="23" t="s">
        <v>3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18324.55</v>
      </c>
      <c r="J10" s="83">
        <v>18324.55</v>
      </c>
      <c r="K10" s="83">
        <v>4733.5</v>
      </c>
      <c r="L10" s="83">
        <v>4733.5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1789.436522</v>
      </c>
      <c r="AB10" s="83">
        <v>1789.436522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9">
        <f t="shared" si="0"/>
        <v>24847.486522</v>
      </c>
      <c r="AN10" s="9">
        <f t="shared" si="1"/>
        <v>24847.486522</v>
      </c>
    </row>
    <row r="11" spans="1:40" ht="42" customHeight="1">
      <c r="A11" s="8">
        <v>6</v>
      </c>
      <c r="B11" s="23" t="s">
        <v>11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128028.82</v>
      </c>
      <c r="J11" s="83">
        <v>128028.82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9">
        <f t="shared" si="0"/>
        <v>128028.82</v>
      </c>
      <c r="AN11" s="9">
        <f t="shared" si="1"/>
        <v>128028.82</v>
      </c>
    </row>
    <row r="12" spans="1:40" ht="42" customHeight="1">
      <c r="A12" s="8">
        <v>7</v>
      </c>
      <c r="B12" s="23" t="s">
        <v>5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9">
        <f t="shared" si="0"/>
        <v>0</v>
      </c>
      <c r="AN12" s="9">
        <f t="shared" si="1"/>
        <v>0</v>
      </c>
    </row>
    <row r="13" spans="1:40" ht="42" customHeight="1">
      <c r="A13" s="8">
        <v>8</v>
      </c>
      <c r="B13" s="23" t="s">
        <v>12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9">
        <f t="shared" si="0"/>
        <v>0</v>
      </c>
      <c r="AN13" s="9">
        <f t="shared" si="1"/>
        <v>0</v>
      </c>
    </row>
    <row r="14" spans="1:40" ht="42" customHeight="1">
      <c r="A14" s="8">
        <v>9</v>
      </c>
      <c r="B14" s="23" t="s">
        <v>8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9">
        <f t="shared" si="0"/>
        <v>0</v>
      </c>
      <c r="AN14" s="9">
        <f t="shared" si="1"/>
        <v>0</v>
      </c>
    </row>
    <row r="15" spans="1:40" ht="42" customHeight="1">
      <c r="A15" s="8">
        <v>10</v>
      </c>
      <c r="B15" s="23" t="s">
        <v>2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9">
        <f t="shared" si="0"/>
        <v>0</v>
      </c>
      <c r="AN15" s="9">
        <f t="shared" si="1"/>
        <v>0</v>
      </c>
    </row>
    <row r="16" spans="1:40" ht="42" customHeight="1">
      <c r="A16" s="8">
        <v>11</v>
      </c>
      <c r="B16" s="23" t="s">
        <v>9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9">
        <f t="shared" si="0"/>
        <v>0</v>
      </c>
      <c r="AN16" s="9">
        <f t="shared" si="1"/>
        <v>0</v>
      </c>
    </row>
    <row r="17" spans="1:40" ht="42" customHeight="1">
      <c r="A17" s="8">
        <v>12</v>
      </c>
      <c r="B17" s="23" t="s">
        <v>10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9">
        <f t="shared" si="0"/>
        <v>0</v>
      </c>
      <c r="AN17" s="9">
        <f t="shared" si="1"/>
        <v>0</v>
      </c>
    </row>
    <row r="18" spans="1:40" ht="42" customHeight="1">
      <c r="A18" s="8">
        <v>13</v>
      </c>
      <c r="B18" s="23" t="s">
        <v>48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9">
        <f t="shared" si="0"/>
        <v>0</v>
      </c>
      <c r="AN18" s="9">
        <f t="shared" si="1"/>
        <v>0</v>
      </c>
    </row>
    <row r="19" spans="1:40" ht="42" customHeight="1">
      <c r="A19" s="8">
        <v>14</v>
      </c>
      <c r="B19" s="23" t="s">
        <v>55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9">
        <f t="shared" si="0"/>
        <v>0</v>
      </c>
      <c r="AN19" s="9">
        <f t="shared" si="1"/>
        <v>0</v>
      </c>
    </row>
    <row r="20" spans="1:40" ht="15">
      <c r="A20" s="56"/>
      <c r="B20" s="21" t="s">
        <v>13</v>
      </c>
      <c r="C20" s="20">
        <f aca="true" t="shared" si="2" ref="C20:AN20">SUM(C6:C19)</f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855046.47</v>
      </c>
      <c r="J20" s="20">
        <f t="shared" si="2"/>
        <v>855046.47</v>
      </c>
      <c r="K20" s="20">
        <f t="shared" si="2"/>
        <v>4733.5</v>
      </c>
      <c r="L20" s="20">
        <f t="shared" si="2"/>
        <v>4733.5</v>
      </c>
      <c r="M20" s="20">
        <f t="shared" si="2"/>
        <v>0</v>
      </c>
      <c r="N20" s="20">
        <f t="shared" si="2"/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1789.436522</v>
      </c>
      <c r="AB20" s="20">
        <f t="shared" si="2"/>
        <v>1789.436522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>
        <f t="shared" si="2"/>
        <v>0</v>
      </c>
      <c r="AL20" s="20">
        <f t="shared" si="2"/>
        <v>0</v>
      </c>
      <c r="AM20" s="20">
        <f t="shared" si="2"/>
        <v>861569.406522</v>
      </c>
      <c r="AN20" s="20">
        <f t="shared" si="2"/>
        <v>861569.406522</v>
      </c>
    </row>
    <row r="21" spans="1:40" ht="15">
      <c r="A21" s="65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2:40" ht="17.25" customHeight="1">
      <c r="B22" s="44" t="s">
        <v>27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AM22" s="75"/>
      <c r="AN22" s="75"/>
    </row>
    <row r="23" spans="2:14" ht="17.25" customHeight="1">
      <c r="B23" s="94" t="s">
        <v>63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2:40" ht="17.25" customHeight="1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AM24" s="76"/>
      <c r="AN24" s="76"/>
    </row>
    <row r="25" spans="2:39" ht="17.25" customHeight="1">
      <c r="B25" s="44" t="s">
        <v>34</v>
      </c>
      <c r="C25" s="45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AM25" s="58"/>
    </row>
    <row r="26" spans="2:14" ht="17.25" customHeight="1">
      <c r="B26" s="44" t="s">
        <v>35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24">
    <mergeCell ref="B23:N24"/>
    <mergeCell ref="A1:L1"/>
    <mergeCell ref="A2:L2"/>
    <mergeCell ref="A4:A5"/>
    <mergeCell ref="B4:B5"/>
    <mergeCell ref="C4:D4"/>
    <mergeCell ref="E4:F4"/>
    <mergeCell ref="G4:H4"/>
    <mergeCell ref="I4:J4"/>
    <mergeCell ref="AM4:AN4"/>
    <mergeCell ref="U4:V4"/>
    <mergeCell ref="W4:X4"/>
    <mergeCell ref="Y4:Z4"/>
    <mergeCell ref="AA4:AB4"/>
    <mergeCell ref="AC4:AD4"/>
    <mergeCell ref="K4:L4"/>
    <mergeCell ref="Q4:R4"/>
    <mergeCell ref="S4:T4"/>
    <mergeCell ref="O4:P4"/>
    <mergeCell ref="AE4:AF4"/>
    <mergeCell ref="AK4:AL4"/>
    <mergeCell ref="AG4:AH4"/>
    <mergeCell ref="AI4:AJ4"/>
    <mergeCell ref="M4:N4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Paata Chikhladze</cp:lastModifiedBy>
  <cp:lastPrinted>2010-06-15T13:01:33Z</cp:lastPrinted>
  <dcterms:created xsi:type="dcterms:W3CDTF">1996-10-14T23:33:28Z</dcterms:created>
  <dcterms:modified xsi:type="dcterms:W3CDTF">2012-05-17T06:18:17Z</dcterms:modified>
  <cp:category/>
  <cp:version/>
  <cp:contentType/>
  <cp:contentStatus/>
</cp:coreProperties>
</file>