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915" activeTab="4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<sst xmlns="http://schemas.openxmlformats.org/spreadsheetml/2006/main" count="602" uniqueCount="81">
  <si>
    <t>#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</si>
  <si>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</si>
  <si>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</si>
  <si>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</si>
  <si>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</si>
  <si>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</si>
  <si>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სადაზღვევო  კომპანია "ვესტი"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</si>
  <si>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</si>
  <si>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</si>
  <si>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</si>
  <si>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</si>
  <si>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შპს სადაზღვევო კომპანია "პარტნიორი"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</si>
  <si>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</si>
  <si>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</si>
  <si>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</si>
  <si>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შპს დაზღვევის კომპანია „მობიუსი“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</si>
  <si>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</si>
  <si>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</si>
  <si>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</si>
  <si>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</si>
  <si>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</si>
  <si>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</si>
  <si>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</si>
  <si>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</si>
  <si>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</si>
  <si>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</si>
  <si>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</si>
  <si>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</si>
  <si>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</si>
  <si>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</si>
  <si>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</si>
  <si>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</si>
  <si>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</si>
  <si>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</si>
  <si>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</si>
  <si>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</si>
  <si>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</si>
  <si>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</si>
  <si>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</si>
  <si>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</si>
  <si>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</si>
  <si>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</si>
  <si>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(გადაზღვევის საქმიანობა, სახეობების მიხედვით)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</si>
  <si>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</si>
  <si>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</si>
  <si>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</si>
  <si>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</si>
  <si>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</si>
  <si>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საჰაერო სატრანსპორტო საშუალებათა დაზღვევა (Hull)</t>
  </si>
  <si>
    <t>მცურავ სატრანსპორტო საშუალებათა დაზღვევა (Hull)</t>
  </si>
  <si>
    <t>საანგარიშო თარიღი: 2010 წლის 30 ივნისი</t>
  </si>
  <si>
    <t>საანგარიშო პერიოდი: 2010 წლის 1 იანვარი - 2010 წლის 30 ივნისი</t>
  </si>
  <si>
    <t>2010 წლის 6 თვის განმავლობაში დაზღვეულ სატრანსპორტო საშუალებათა რაოდენობა</t>
  </si>
  <si>
    <t>2010 წლის 6 თვის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</si>
  <si>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t>2010 წლის 6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</si>
  <si>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2010 წლის 6 თვის განმავლობაში სადაზღვევო კომპანიების მიერ ანაზღაურებული ზარალების ოდენობა</t>
  </si>
  <si>
    <t xml:space="preserve">2010 წლის 6 თვის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</si>
  <si>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t>2010 წლის 6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</si>
  <si>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2010 წლის 6 თვის მონაცემებით (გადაზღვევის საქმიანობა)</t>
  </si>
  <si>
    <t>სადაზღვევო ბაზრის სტრუქტურა დაზღვევის სახეობების მიხედვით 2010 წლის 6 თვის მონაცემებით (პირდაპირი დაზღვევის საქმიანობა)</t>
  </si>
  <si>
    <t>სამოგზაურო დაზღვევა</t>
  </si>
  <si>
    <t>უბედური შემთხვევის დაზღვევა: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</si>
  <si>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</si>
  <si>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</si>
  <si>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</si>
  <si>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</si>
  <si>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</si>
  <si>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</si>
  <si>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ქონების დაზღვევა (გარდა პპ. (5), (7), (8), (10), და (12)-ში ჩამოთვლილი ქონებისა):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</si>
  <si>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</si>
  <si>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(01.01.2010 - 30.06.2010)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</si>
  <si>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(01.01.2010 - 30.06.2010)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</si>
  <si>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(01.01.2010 - 30.06.2010)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</si>
  <si>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(01.01.2010 - 30.06.2010)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</si>
  <si>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(01.01.2010 - 30.06.2010)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</si>
  <si>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შპს სადაზღვევო კომპანია „არდი ჯგუფი“</t>
  </si>
  <si>
    <t>შპს „ პსპ სამედიცინო დაზღვევა”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</si>
  <si>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</si>
  <si>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</si>
  <si>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</si>
  <si>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* შესაძლებელია მონაცემები მცირედით შეიცვალოს, რადგან რამოდენიმე კომპანიაში მომდინარეობს ინფორმაციის დაზუსტება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</si>
</sst>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_-* #,##0.0_-;\-* #,##0.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b/>
      <sz val="10"/>
      <name val="Arial"/>
      <family val="2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3" fontId="13" fillId="0" borderId="10" xfId="0" applyNumberFormat="1" applyFont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/>
    </xf>
    <xf numFmtId="10" fontId="16" fillId="0" borderId="10" xfId="61" applyNumberFormat="1" applyFont="1" applyBorder="1" applyAlignment="1">
      <alignment horizontal="center"/>
    </xf>
    <xf numFmtId="3" fontId="15" fillId="33" borderId="10" xfId="44" applyNumberFormat="1" applyFont="1" applyFill="1" applyBorder="1" applyAlignment="1">
      <alignment horizontal="center" vertical="center" wrapText="1"/>
    </xf>
    <xf numFmtId="9" fontId="15" fillId="33" borderId="10" xfId="6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3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10" fontId="16" fillId="0" borderId="10" xfId="61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3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72" fontId="0" fillId="0" borderId="0" xfId="42" applyNumberFormat="1" applyFont="1" applyAlignment="1">
      <alignment vertical="center"/>
    </xf>
    <xf numFmtId="172" fontId="0" fillId="0" borderId="0" xfId="0" applyNumberFormat="1" applyAlignment="1">
      <alignment vertical="center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3"/>
  <sheetViews>
    <sheetView zoomScalePageLayoutView="0" workbookViewId="0" topLeftCell="A1">
      <selection activeCell="AB6" sqref="AB6"/>
    </sheetView>
  </sheetViews>
  <sheetFormatPr defaultColWidth="9.140625" defaultRowHeight="12.75"/>
  <cols>
    <col min="1" max="1" width="10.57421875" style="20" bestFit="1" customWidth="1"/>
    <col min="2" max="2" width="10.8515625" style="20" bestFit="1" customWidth="1"/>
    <col min="3" max="6" width="8.7109375" style="20" customWidth="1"/>
    <col min="7" max="8" width="11.00390625" style="20" customWidth="1"/>
    <col min="9" max="10" width="8.7109375" style="20" customWidth="1"/>
    <col min="11" max="11" width="9.57421875" style="20" customWidth="1"/>
    <col min="12" max="12" width="8.8515625" style="20" customWidth="1"/>
    <col min="13" max="32" width="8.7109375" style="20" customWidth="1"/>
    <col min="33" max="16384" width="9.140625" style="20" customWidth="1"/>
  </cols>
  <sheetData>
    <row r="2" spans="1:32" s="2" customFormat="1" ht="13.5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s="2" customFormat="1" ht="13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6" ht="99.75" customHeight="1">
      <c r="A4" s="88" t="s">
        <v>18</v>
      </c>
      <c r="B4" s="89"/>
      <c r="C4" s="88" t="s">
        <v>60</v>
      </c>
      <c r="D4" s="89"/>
      <c r="E4" s="88" t="s">
        <v>61</v>
      </c>
      <c r="F4" s="89"/>
      <c r="G4" s="88" t="s">
        <v>21</v>
      </c>
      <c r="H4" s="89"/>
      <c r="I4" s="88" t="s">
        <v>62</v>
      </c>
      <c r="J4" s="89"/>
      <c r="K4" s="88" t="s">
        <v>63</v>
      </c>
      <c r="L4" s="89"/>
      <c r="M4" s="88" t="s">
        <v>23</v>
      </c>
      <c r="N4" s="89"/>
      <c r="O4" s="88" t="s">
        <v>64</v>
      </c>
      <c r="P4" s="89"/>
      <c r="Q4" s="88" t="s">
        <v>65</v>
      </c>
      <c r="R4" s="89"/>
      <c r="S4" s="88" t="s">
        <v>66</v>
      </c>
      <c r="T4" s="89"/>
      <c r="U4" s="88" t="s">
        <v>67</v>
      </c>
      <c r="V4" s="89"/>
      <c r="W4" s="88" t="s">
        <v>24</v>
      </c>
      <c r="X4" s="89"/>
      <c r="Y4" s="88" t="s">
        <v>68</v>
      </c>
      <c r="Z4" s="89"/>
      <c r="AA4" s="88" t="s">
        <v>25</v>
      </c>
      <c r="AB4" s="89"/>
      <c r="AC4" s="88" t="s">
        <v>26</v>
      </c>
      <c r="AD4" s="89"/>
      <c r="AE4" s="88" t="s">
        <v>27</v>
      </c>
      <c r="AF4" s="89"/>
      <c r="AG4" s="88" t="s">
        <v>69</v>
      </c>
      <c r="AH4" s="89"/>
      <c r="AI4" s="88" t="s">
        <v>28</v>
      </c>
      <c r="AJ4" s="89"/>
    </row>
    <row r="5" spans="1:36" ht="75.75" customHeight="1">
      <c r="A5" s="37" t="s">
        <v>44</v>
      </c>
      <c r="B5" s="37" t="s">
        <v>45</v>
      </c>
      <c r="C5" s="37" t="s">
        <v>44</v>
      </c>
      <c r="D5" s="37" t="s">
        <v>45</v>
      </c>
      <c r="E5" s="37" t="s">
        <v>44</v>
      </c>
      <c r="F5" s="37" t="s">
        <v>45</v>
      </c>
      <c r="G5" s="37" t="s">
        <v>44</v>
      </c>
      <c r="H5" s="37" t="s">
        <v>45</v>
      </c>
      <c r="I5" s="37" t="s">
        <v>44</v>
      </c>
      <c r="J5" s="37" t="s">
        <v>45</v>
      </c>
      <c r="K5" s="37" t="s">
        <v>44</v>
      </c>
      <c r="L5" s="37" t="s">
        <v>45</v>
      </c>
      <c r="M5" s="37" t="s">
        <v>44</v>
      </c>
      <c r="N5" s="37" t="s">
        <v>45</v>
      </c>
      <c r="O5" s="37" t="s">
        <v>44</v>
      </c>
      <c r="P5" s="37" t="s">
        <v>45</v>
      </c>
      <c r="Q5" s="37" t="s">
        <v>44</v>
      </c>
      <c r="R5" s="37" t="s">
        <v>45</v>
      </c>
      <c r="S5" s="37" t="s">
        <v>44</v>
      </c>
      <c r="T5" s="37" t="s">
        <v>45</v>
      </c>
      <c r="U5" s="37" t="s">
        <v>44</v>
      </c>
      <c r="V5" s="37" t="s">
        <v>45</v>
      </c>
      <c r="W5" s="37" t="s">
        <v>44</v>
      </c>
      <c r="X5" s="37" t="s">
        <v>45</v>
      </c>
      <c r="Y5" s="37" t="s">
        <v>44</v>
      </c>
      <c r="Z5" s="37" t="s">
        <v>45</v>
      </c>
      <c r="AA5" s="37" t="s">
        <v>44</v>
      </c>
      <c r="AB5" s="37" t="s">
        <v>45</v>
      </c>
      <c r="AC5" s="37" t="s">
        <v>44</v>
      </c>
      <c r="AD5" s="37" t="s">
        <v>45</v>
      </c>
      <c r="AE5" s="37" t="s">
        <v>44</v>
      </c>
      <c r="AF5" s="37" t="s">
        <v>45</v>
      </c>
      <c r="AG5" s="37" t="s">
        <v>44</v>
      </c>
      <c r="AH5" s="37" t="s">
        <v>45</v>
      </c>
      <c r="AI5" s="37" t="s">
        <v>44</v>
      </c>
      <c r="AJ5" s="37" t="s">
        <v>45</v>
      </c>
    </row>
    <row r="6" spans="1:36" ht="45" customHeight="1">
      <c r="A6" s="3">
        <v>172027</v>
      </c>
      <c r="B6" s="3">
        <v>167679</v>
      </c>
      <c r="C6" s="3">
        <v>73046</v>
      </c>
      <c r="D6" s="3">
        <v>39784</v>
      </c>
      <c r="E6" s="3">
        <v>222022</v>
      </c>
      <c r="F6" s="3">
        <v>256843</v>
      </c>
      <c r="G6" s="3">
        <v>1088897</v>
      </c>
      <c r="H6" s="3">
        <v>1611397</v>
      </c>
      <c r="I6" s="3">
        <v>14776</v>
      </c>
      <c r="J6" s="3">
        <v>22486</v>
      </c>
      <c r="K6" s="3">
        <v>13370</v>
      </c>
      <c r="L6" s="3">
        <v>29699</v>
      </c>
      <c r="M6" s="3">
        <v>0</v>
      </c>
      <c r="N6" s="3">
        <v>0</v>
      </c>
      <c r="O6" s="3">
        <v>21</v>
      </c>
      <c r="P6" s="3">
        <v>37</v>
      </c>
      <c r="Q6" s="3">
        <v>42</v>
      </c>
      <c r="R6" s="3">
        <v>62</v>
      </c>
      <c r="S6" s="3">
        <v>16</v>
      </c>
      <c r="T6" s="3">
        <v>23</v>
      </c>
      <c r="U6" s="3">
        <v>3</v>
      </c>
      <c r="V6" s="3">
        <v>3</v>
      </c>
      <c r="W6" s="3">
        <v>6811</v>
      </c>
      <c r="X6" s="3">
        <v>3027</v>
      </c>
      <c r="Y6" s="3">
        <v>12420</v>
      </c>
      <c r="Z6" s="3">
        <v>19282</v>
      </c>
      <c r="AA6" s="3">
        <v>11443</v>
      </c>
      <c r="AB6" s="3">
        <v>13497</v>
      </c>
      <c r="AC6" s="3">
        <v>7066</v>
      </c>
      <c r="AD6" s="3">
        <v>4552</v>
      </c>
      <c r="AE6" s="3">
        <v>3</v>
      </c>
      <c r="AF6" s="3">
        <v>2</v>
      </c>
      <c r="AG6" s="3">
        <v>1562</v>
      </c>
      <c r="AH6" s="3">
        <v>1551</v>
      </c>
      <c r="AI6" s="3">
        <v>0</v>
      </c>
      <c r="AJ6" s="3">
        <v>0</v>
      </c>
    </row>
    <row r="8" spans="1:7" ht="13.5">
      <c r="A8" s="22" t="s">
        <v>50</v>
      </c>
      <c r="B8" s="22"/>
      <c r="C8" s="22"/>
      <c r="D8" s="22"/>
      <c r="E8" s="22"/>
      <c r="F8" s="22"/>
      <c r="G8" s="24"/>
    </row>
    <row r="9" spans="1:7" ht="15" customHeight="1">
      <c r="A9" s="22" t="s">
        <v>51</v>
      </c>
      <c r="B9" s="22"/>
      <c r="C9" s="22"/>
      <c r="D9" s="22"/>
      <c r="E9" s="22"/>
      <c r="F9" s="22"/>
      <c r="G9" s="24"/>
    </row>
    <row r="10" ht="15" customHeight="1"/>
    <row r="11" ht="15" customHeight="1"/>
    <row r="12" ht="15" customHeight="1"/>
    <row r="13" spans="1:32" ht="1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D13" s="42"/>
      <c r="AE13" s="42"/>
      <c r="AF13" s="42"/>
    </row>
    <row r="14" ht="15" customHeight="1"/>
    <row r="15" ht="15" customHeight="1"/>
    <row r="16" ht="15" customHeight="1"/>
  </sheetData>
  <sheetProtection/>
  <mergeCells count="18">
    <mergeCell ref="AG4:AH4"/>
    <mergeCell ref="AI4:AJ4"/>
    <mergeCell ref="M4:N4"/>
    <mergeCell ref="A4:B4"/>
    <mergeCell ref="C4:D4"/>
    <mergeCell ref="G4:H4"/>
    <mergeCell ref="I4:J4"/>
    <mergeCell ref="K4:L4"/>
    <mergeCell ref="E4:F4"/>
    <mergeCell ref="O4:P4"/>
    <mergeCell ref="Q4:R4"/>
    <mergeCell ref="S4:T4"/>
    <mergeCell ref="U4:V4"/>
    <mergeCell ref="AE4:AF4"/>
    <mergeCell ref="W4:X4"/>
    <mergeCell ref="Y4:Z4"/>
    <mergeCell ref="AA4:AB4"/>
    <mergeCell ref="AC4:AD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9" sqref="J29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6" t="s">
        <v>58</v>
      </c>
      <c r="B2" s="96"/>
      <c r="C2" s="96"/>
      <c r="D2" s="96"/>
    </row>
    <row r="3" spans="1:5" ht="12.75" customHeight="1">
      <c r="A3" s="96"/>
      <c r="B3" s="96"/>
      <c r="C3" s="96"/>
      <c r="D3" s="96"/>
      <c r="E3" s="14"/>
    </row>
    <row r="4" spans="1:5" ht="12.75">
      <c r="A4" s="96"/>
      <c r="B4" s="96"/>
      <c r="C4" s="96"/>
      <c r="D4" s="96"/>
      <c r="E4" s="14"/>
    </row>
    <row r="6" spans="1:4" ht="43.5" customHeight="1">
      <c r="A6" s="15" t="s">
        <v>0</v>
      </c>
      <c r="B6" s="15" t="s">
        <v>39</v>
      </c>
      <c r="C6" s="16" t="s">
        <v>19</v>
      </c>
      <c r="D6" s="16" t="s">
        <v>40</v>
      </c>
    </row>
    <row r="7" spans="1:4" ht="27" customHeight="1">
      <c r="A7" s="36">
        <v>1</v>
      </c>
      <c r="B7" s="17" t="s">
        <v>18</v>
      </c>
      <c r="C7" s="32">
        <f>HLOOKUP(B7,'პრემიები(მიღებული გადაზღვევა)'!$C$3:$AL$21,19,)</f>
        <v>514.4</v>
      </c>
      <c r="D7" s="33">
        <f>C7/$C$25</f>
        <v>0.00047811934384120583</v>
      </c>
    </row>
    <row r="8" spans="1:4" ht="27" customHeight="1">
      <c r="A8" s="36">
        <v>2</v>
      </c>
      <c r="B8" s="17" t="s">
        <v>60</v>
      </c>
      <c r="C8" s="32">
        <f>HLOOKUP(B8,'პრემიები(მიღებული გადაზღვევა)'!$C$3:$AL$21,19,)</f>
        <v>3276.6</v>
      </c>
      <c r="D8" s="33">
        <f aca="true" t="shared" si="0" ref="D8:D21">C8/$C$25</f>
        <v>0.003045501248114493</v>
      </c>
    </row>
    <row r="9" spans="1:4" ht="27" customHeight="1">
      <c r="A9" s="36">
        <v>3</v>
      </c>
      <c r="B9" s="17" t="s">
        <v>61</v>
      </c>
      <c r="C9" s="32">
        <f>HLOOKUP(B9,'პრემიები(მიღებული გადაზღვევა)'!$C$3:$AL$21,19,)</f>
        <v>888.20563</v>
      </c>
      <c r="D9" s="33">
        <f t="shared" si="0"/>
        <v>0.0008255604452015258</v>
      </c>
    </row>
    <row r="10" spans="1:4" ht="27" customHeight="1">
      <c r="A10" s="36">
        <v>4</v>
      </c>
      <c r="B10" s="17" t="s">
        <v>21</v>
      </c>
      <c r="C10" s="32">
        <f>HLOOKUP(B10,'პრემიები(მიღებული გადაზღვევა)'!$C$3:$AL$21,19,)</f>
        <v>357757.29</v>
      </c>
      <c r="D10" s="33">
        <f t="shared" si="0"/>
        <v>0.33252465153423016</v>
      </c>
    </row>
    <row r="11" spans="1:4" ht="27" customHeight="1">
      <c r="A11" s="36">
        <v>5</v>
      </c>
      <c r="B11" s="17" t="s">
        <v>62</v>
      </c>
      <c r="C11" s="32">
        <f>HLOOKUP(B11,'პრემიები(მიღებული გადაზღვევა)'!$C$3:$AL$21,19,)</f>
        <v>23426.25</v>
      </c>
      <c r="D11" s="33">
        <f t="shared" si="0"/>
        <v>0.021773995487286254</v>
      </c>
    </row>
    <row r="12" spans="1:4" ht="27" customHeight="1">
      <c r="A12" s="36">
        <v>6</v>
      </c>
      <c r="B12" s="17" t="s">
        <v>63</v>
      </c>
      <c r="C12" s="32">
        <f>HLOOKUP(B12,'პრემიები(მიღებული გადაზღვევა)'!$C$3:$AL$21,19,)</f>
        <v>1814.96</v>
      </c>
      <c r="D12" s="33">
        <f t="shared" si="0"/>
        <v>0.0016869507859604102</v>
      </c>
    </row>
    <row r="13" spans="1:4" ht="27" customHeight="1">
      <c r="A13" s="36">
        <v>7</v>
      </c>
      <c r="B13" s="17" t="s">
        <v>23</v>
      </c>
      <c r="C13" s="32">
        <f>HLOOKUP(B13,'პრემიები(მიღებული გადაზღვევა)'!$C$3:$AL$21,19,)</f>
        <v>0</v>
      </c>
      <c r="D13" s="33">
        <f t="shared" si="0"/>
        <v>0</v>
      </c>
    </row>
    <row r="14" spans="1:4" ht="27" customHeight="1">
      <c r="A14" s="36">
        <v>8</v>
      </c>
      <c r="B14" s="17" t="s">
        <v>64</v>
      </c>
      <c r="C14" s="32">
        <f>HLOOKUP(B14,'პრემიები(მიღებული გადაზღვევა)'!$C$3:$AL$21,19,)</f>
        <v>44964.888615</v>
      </c>
      <c r="D14" s="33">
        <f t="shared" si="0"/>
        <v>0.04179351290920822</v>
      </c>
    </row>
    <row r="15" spans="1:4" ht="27" customHeight="1">
      <c r="A15" s="36">
        <v>9</v>
      </c>
      <c r="B15" s="17" t="s">
        <v>65</v>
      </c>
      <c r="C15" s="32">
        <f>HLOOKUP(B15,'პრემიები(მიღებული გადაზღვევა)'!$C$3:$AL$21,19,)</f>
        <v>19778.81435</v>
      </c>
      <c r="D15" s="33">
        <f t="shared" si="0"/>
        <v>0.018383813644982556</v>
      </c>
    </row>
    <row r="16" spans="1:4" ht="27" customHeight="1">
      <c r="A16" s="36">
        <v>10</v>
      </c>
      <c r="B16" s="17" t="s">
        <v>66</v>
      </c>
      <c r="C16" s="32">
        <f>HLOOKUP(B16,'პრემიები(მიღებული გადაზღვევა)'!$C$3:$AL$21,19,)</f>
        <v>0</v>
      </c>
      <c r="D16" s="33">
        <f t="shared" si="0"/>
        <v>0</v>
      </c>
    </row>
    <row r="17" spans="1:4" ht="27" customHeight="1">
      <c r="A17" s="36">
        <v>11</v>
      </c>
      <c r="B17" s="17" t="s">
        <v>67</v>
      </c>
      <c r="C17" s="32">
        <f>HLOOKUP(B17,'პრემიები(მიღებული გადაზღვევა)'!$C$3:$AL$21,19,)</f>
        <v>0</v>
      </c>
      <c r="D17" s="33">
        <f t="shared" si="0"/>
        <v>0</v>
      </c>
    </row>
    <row r="18" spans="1:4" ht="27" customHeight="1">
      <c r="A18" s="36">
        <v>12</v>
      </c>
      <c r="B18" s="17" t="s">
        <v>24</v>
      </c>
      <c r="C18" s="32">
        <f>HLOOKUP(B18,'პრემიები(მიღებული გადაზღვევა)'!$C$3:$AL$21,19,)</f>
        <v>7502.68</v>
      </c>
      <c r="D18" s="33">
        <f t="shared" si="0"/>
        <v>0.006973515627236661</v>
      </c>
    </row>
    <row r="19" spans="1:4" ht="27" customHeight="1">
      <c r="A19" s="36">
        <v>13</v>
      </c>
      <c r="B19" s="17" t="s">
        <v>79</v>
      </c>
      <c r="C19" s="32">
        <f>HLOOKUP(B19,'პრემიები(მიღებული გადაზღვევა)'!$C$3:$AL$21,19,)</f>
        <v>117207.22</v>
      </c>
      <c r="D19" s="33">
        <f t="shared" si="0"/>
        <v>0.10894058926876334</v>
      </c>
    </row>
    <row r="20" spans="1:4" ht="27" customHeight="1">
      <c r="A20" s="36">
        <v>14</v>
      </c>
      <c r="B20" s="17" t="s">
        <v>25</v>
      </c>
      <c r="C20" s="32">
        <f>HLOOKUP(B20,'პრემიები(მიღებული გადაზღვევა)'!$C$3:$AL$21,19,)</f>
        <v>460336.68</v>
      </c>
      <c r="D20" s="33">
        <f t="shared" si="0"/>
        <v>0.42786911233988945</v>
      </c>
    </row>
    <row r="21" spans="1:4" ht="27" customHeight="1">
      <c r="A21" s="36">
        <v>15</v>
      </c>
      <c r="B21" s="17" t="s">
        <v>26</v>
      </c>
      <c r="C21" s="32">
        <f>HLOOKUP(B21,'პრემიები(მიღებული გადაზღვევა)'!$C$3:$AL$21,19,)</f>
        <v>4200</v>
      </c>
      <c r="D21" s="33">
        <f t="shared" si="0"/>
        <v>0.0039037738027470153</v>
      </c>
    </row>
    <row r="22" spans="1:4" ht="27" customHeight="1">
      <c r="A22" s="36">
        <v>16</v>
      </c>
      <c r="B22" s="17" t="s">
        <v>27</v>
      </c>
      <c r="C22" s="32">
        <f>HLOOKUP(B22,'პრემიები(მიღებული გადაზღვევა)'!$C$3:$AL$21,19,)</f>
        <v>0</v>
      </c>
      <c r="D22" s="33">
        <f>C22/$C$25</f>
        <v>0</v>
      </c>
    </row>
    <row r="23" spans="1:4" ht="27" customHeight="1">
      <c r="A23" s="36">
        <v>17</v>
      </c>
      <c r="B23" s="17" t="s">
        <v>78</v>
      </c>
      <c r="C23" s="32">
        <f>HLOOKUP(B23,'პრემიები(მიღებული გადაზღვევა)'!$C$3:$AL$21,19,)</f>
        <v>34214.02</v>
      </c>
      <c r="D23" s="33">
        <f>C23/$C$25</f>
        <v>0.031800903562538674</v>
      </c>
    </row>
    <row r="24" spans="1:4" ht="27" customHeight="1">
      <c r="A24" s="36">
        <v>18</v>
      </c>
      <c r="B24" s="17" t="s">
        <v>28</v>
      </c>
      <c r="C24" s="32">
        <f>HLOOKUP(B24,'პრემიები(მიღებული გადაზღვევა)'!$C$3:$AL$21,19,)</f>
        <v>0</v>
      </c>
      <c r="D24" s="33">
        <f>C24/$C$25</f>
        <v>0</v>
      </c>
    </row>
    <row r="25" spans="1:4" ht="27" customHeight="1">
      <c r="A25" s="18"/>
      <c r="B25" s="19" t="s">
        <v>29</v>
      </c>
      <c r="C25" s="34">
        <f>SUM(C7:C24)</f>
        <v>1075882.008595</v>
      </c>
      <c r="D25" s="35">
        <f>SUM(D7:D24)</f>
        <v>1</v>
      </c>
    </row>
    <row r="26" ht="12.75">
      <c r="C26" s="6"/>
    </row>
    <row r="27" ht="12.75">
      <c r="C27" s="6"/>
    </row>
    <row r="28" ht="12.75">
      <c r="C28" s="6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8515625" style="38" bestFit="1" customWidth="1"/>
    <col min="2" max="2" width="14.421875" style="38" bestFit="1" customWidth="1"/>
    <col min="3" max="3" width="19.8515625" style="38" bestFit="1" customWidth="1"/>
    <col min="4" max="6" width="18.00390625" style="38" bestFit="1" customWidth="1"/>
    <col min="7" max="16384" width="9.140625" style="38" customWidth="1"/>
  </cols>
  <sheetData>
    <row r="2" spans="1:6" ht="29.25" customHeight="1">
      <c r="A2" s="50" t="s">
        <v>52</v>
      </c>
      <c r="B2" s="51"/>
      <c r="C2" s="51"/>
      <c r="D2" s="51"/>
      <c r="E2" s="51"/>
      <c r="F2" s="52"/>
    </row>
    <row r="3" spans="1:6" ht="105">
      <c r="A3" s="39" t="s">
        <v>46</v>
      </c>
      <c r="B3" s="39" t="s">
        <v>47</v>
      </c>
      <c r="C3" s="39" t="s">
        <v>1</v>
      </c>
      <c r="D3" s="40" t="s">
        <v>22</v>
      </c>
      <c r="E3" s="40" t="s">
        <v>48</v>
      </c>
      <c r="F3" s="40" t="s">
        <v>49</v>
      </c>
    </row>
    <row r="4" spans="1:7" ht="39.75" customHeight="1">
      <c r="A4" s="41">
        <v>14700</v>
      </c>
      <c r="B4" s="41">
        <v>0</v>
      </c>
      <c r="C4" s="41">
        <v>1372</v>
      </c>
      <c r="D4" s="41">
        <v>11697</v>
      </c>
      <c r="E4" s="41">
        <v>20</v>
      </c>
      <c r="F4" s="41">
        <v>16</v>
      </c>
      <c r="G4" s="44"/>
    </row>
    <row r="5" spans="1:4" ht="15">
      <c r="A5" s="47"/>
      <c r="C5" s="46"/>
      <c r="D5" s="47"/>
    </row>
    <row r="6" spans="3:7" ht="15">
      <c r="C6" s="44"/>
      <c r="G6" s="44"/>
    </row>
    <row r="8" ht="15">
      <c r="D8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O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2.75"/>
  <cols>
    <col min="1" max="1" width="5.8515625" style="66" customWidth="1"/>
    <col min="2" max="2" width="25.28125" style="66" customWidth="1"/>
    <col min="3" max="40" width="12.7109375" style="66" customWidth="1"/>
    <col min="41" max="41" width="14.421875" style="66" customWidth="1"/>
    <col min="42" max="16384" width="9.140625" style="66" customWidth="1"/>
  </cols>
  <sheetData>
    <row r="1" spans="1:41" s="59" customFormat="1" ht="39" customHeight="1">
      <c r="A1" s="49" t="s">
        <v>53</v>
      </c>
      <c r="B1" s="48"/>
      <c r="C1" s="48"/>
      <c r="D1" s="48"/>
      <c r="E1" s="48"/>
      <c r="F1" s="48"/>
      <c r="G1" s="48"/>
      <c r="H1" s="48"/>
      <c r="I1" s="58"/>
      <c r="J1" s="58"/>
      <c r="AO1" s="48"/>
    </row>
    <row r="2" spans="1:38" s="61" customFormat="1" ht="25.5" customHeight="1">
      <c r="A2" s="60" t="s">
        <v>80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40" s="61" customFormat="1" ht="89.25" customHeight="1">
      <c r="A3" s="90" t="s">
        <v>0</v>
      </c>
      <c r="B3" s="90" t="s">
        <v>17</v>
      </c>
      <c r="C3" s="88" t="s">
        <v>18</v>
      </c>
      <c r="D3" s="89"/>
      <c r="E3" s="88" t="s">
        <v>60</v>
      </c>
      <c r="F3" s="89"/>
      <c r="G3" s="88" t="s">
        <v>61</v>
      </c>
      <c r="H3" s="89"/>
      <c r="I3" s="88" t="s">
        <v>21</v>
      </c>
      <c r="J3" s="89"/>
      <c r="K3" s="88" t="s">
        <v>62</v>
      </c>
      <c r="L3" s="89"/>
      <c r="M3" s="88" t="s">
        <v>63</v>
      </c>
      <c r="N3" s="89"/>
      <c r="O3" s="88" t="s">
        <v>23</v>
      </c>
      <c r="P3" s="89"/>
      <c r="Q3" s="88" t="s">
        <v>64</v>
      </c>
      <c r="R3" s="89"/>
      <c r="S3" s="88" t="s">
        <v>65</v>
      </c>
      <c r="T3" s="89"/>
      <c r="U3" s="88" t="s">
        <v>66</v>
      </c>
      <c r="V3" s="89"/>
      <c r="W3" s="88" t="s">
        <v>67</v>
      </c>
      <c r="X3" s="89"/>
      <c r="Y3" s="88" t="s">
        <v>24</v>
      </c>
      <c r="Z3" s="89"/>
      <c r="AA3" s="88" t="s">
        <v>79</v>
      </c>
      <c r="AB3" s="89"/>
      <c r="AC3" s="88" t="s">
        <v>25</v>
      </c>
      <c r="AD3" s="89"/>
      <c r="AE3" s="88" t="s">
        <v>26</v>
      </c>
      <c r="AF3" s="89"/>
      <c r="AG3" s="88" t="s">
        <v>27</v>
      </c>
      <c r="AH3" s="89"/>
      <c r="AI3" s="88" t="s">
        <v>78</v>
      </c>
      <c r="AJ3" s="89"/>
      <c r="AK3" s="88" t="s">
        <v>28</v>
      </c>
      <c r="AL3" s="89"/>
      <c r="AM3" s="93" t="s">
        <v>29</v>
      </c>
      <c r="AN3" s="94"/>
    </row>
    <row r="4" spans="1:40" s="61" customFormat="1" ht="25.5">
      <c r="A4" s="91"/>
      <c r="B4" s="91"/>
      <c r="C4" s="62" t="s">
        <v>19</v>
      </c>
      <c r="D4" s="62" t="s">
        <v>20</v>
      </c>
      <c r="E4" s="62" t="s">
        <v>19</v>
      </c>
      <c r="F4" s="62" t="s">
        <v>20</v>
      </c>
      <c r="G4" s="62" t="s">
        <v>19</v>
      </c>
      <c r="H4" s="62" t="s">
        <v>20</v>
      </c>
      <c r="I4" s="62" t="s">
        <v>19</v>
      </c>
      <c r="J4" s="62" t="s">
        <v>20</v>
      </c>
      <c r="K4" s="62" t="s">
        <v>19</v>
      </c>
      <c r="L4" s="62" t="s">
        <v>20</v>
      </c>
      <c r="M4" s="62" t="s">
        <v>19</v>
      </c>
      <c r="N4" s="62" t="s">
        <v>20</v>
      </c>
      <c r="O4" s="62" t="s">
        <v>19</v>
      </c>
      <c r="P4" s="62" t="s">
        <v>20</v>
      </c>
      <c r="Q4" s="62" t="s">
        <v>19</v>
      </c>
      <c r="R4" s="62" t="s">
        <v>20</v>
      </c>
      <c r="S4" s="62" t="s">
        <v>19</v>
      </c>
      <c r="T4" s="62" t="s">
        <v>20</v>
      </c>
      <c r="U4" s="62" t="s">
        <v>19</v>
      </c>
      <c r="V4" s="62" t="s">
        <v>20</v>
      </c>
      <c r="W4" s="62" t="s">
        <v>19</v>
      </c>
      <c r="X4" s="62" t="s">
        <v>20</v>
      </c>
      <c r="Y4" s="62" t="s">
        <v>19</v>
      </c>
      <c r="Z4" s="62" t="s">
        <v>20</v>
      </c>
      <c r="AA4" s="62" t="s">
        <v>19</v>
      </c>
      <c r="AB4" s="62" t="s">
        <v>20</v>
      </c>
      <c r="AC4" s="62" t="s">
        <v>19</v>
      </c>
      <c r="AD4" s="62" t="s">
        <v>20</v>
      </c>
      <c r="AE4" s="62" t="s">
        <v>19</v>
      </c>
      <c r="AF4" s="62" t="s">
        <v>20</v>
      </c>
      <c r="AG4" s="62" t="s">
        <v>19</v>
      </c>
      <c r="AH4" s="62" t="s">
        <v>20</v>
      </c>
      <c r="AI4" s="62" t="s">
        <v>19</v>
      </c>
      <c r="AJ4" s="62" t="s">
        <v>20</v>
      </c>
      <c r="AK4" s="62" t="s">
        <v>19</v>
      </c>
      <c r="AL4" s="62" t="s">
        <v>20</v>
      </c>
      <c r="AM4" s="62" t="s">
        <v>19</v>
      </c>
      <c r="AN4" s="62" t="s">
        <v>20</v>
      </c>
    </row>
    <row r="5" spans="1:40" s="64" customFormat="1" ht="43.5" customHeight="1">
      <c r="A5" s="63">
        <v>1</v>
      </c>
      <c r="B5" s="28" t="s">
        <v>3</v>
      </c>
      <c r="C5" s="12">
        <v>1136831.57</v>
      </c>
      <c r="D5" s="12">
        <v>109670.02</v>
      </c>
      <c r="E5" s="12">
        <v>154776.48</v>
      </c>
      <c r="F5" s="12">
        <v>0</v>
      </c>
      <c r="G5" s="12">
        <v>259304.66999999998</v>
      </c>
      <c r="H5" s="12">
        <v>0</v>
      </c>
      <c r="I5" s="12">
        <v>50384720.220000006</v>
      </c>
      <c r="J5" s="12">
        <v>0</v>
      </c>
      <c r="K5" s="12">
        <v>1257850.07</v>
      </c>
      <c r="L5" s="12">
        <v>0</v>
      </c>
      <c r="M5" s="12">
        <v>202564.2</v>
      </c>
      <c r="N5" s="12">
        <v>14909.329999999998</v>
      </c>
      <c r="O5" s="12">
        <v>0</v>
      </c>
      <c r="P5" s="12">
        <v>0</v>
      </c>
      <c r="Q5" s="12">
        <v>63885.78</v>
      </c>
      <c r="R5" s="12">
        <v>51560.51</v>
      </c>
      <c r="S5" s="12">
        <v>325963.34</v>
      </c>
      <c r="T5" s="12">
        <v>255675.78</v>
      </c>
      <c r="U5" s="12">
        <v>0</v>
      </c>
      <c r="V5" s="12">
        <v>0</v>
      </c>
      <c r="W5" s="12">
        <v>0</v>
      </c>
      <c r="X5" s="12">
        <v>0</v>
      </c>
      <c r="Y5" s="12">
        <v>183645.17</v>
      </c>
      <c r="Z5" s="12">
        <v>61652.38</v>
      </c>
      <c r="AA5" s="12">
        <v>2459418.18</v>
      </c>
      <c r="AB5" s="12">
        <v>1070509.0699999998</v>
      </c>
      <c r="AC5" s="12">
        <v>0</v>
      </c>
      <c r="AD5" s="12">
        <v>0</v>
      </c>
      <c r="AE5" s="12">
        <v>261767.62</v>
      </c>
      <c r="AF5" s="12">
        <v>0</v>
      </c>
      <c r="AG5" s="12">
        <v>4397.45</v>
      </c>
      <c r="AH5" s="12">
        <v>0</v>
      </c>
      <c r="AI5" s="12">
        <v>399882.99</v>
      </c>
      <c r="AJ5" s="12">
        <v>86690.76000000001</v>
      </c>
      <c r="AK5" s="12">
        <v>0</v>
      </c>
      <c r="AL5" s="12">
        <v>0</v>
      </c>
      <c r="AM5" s="11">
        <f aca="true" t="shared" si="0" ref="AM5:AM20">C5+E5+G5+I5+K5+M5+O5+Q5+S5+U5+W5+Y5+AA5+AC5+AE5+AG5+AI5+AK5</f>
        <v>57095007.74000002</v>
      </c>
      <c r="AN5" s="11">
        <f aca="true" t="shared" si="1" ref="AN5:AN20">D5+F5+H5+J5+L5+N5+P5+R5+T5+V5+X5+Z5+AB5+AD5+AF5+AH5+AJ5+AL5</f>
        <v>1650667.8499999999</v>
      </c>
    </row>
    <row r="6" spans="1:41" ht="45" customHeight="1">
      <c r="A6" s="65">
        <v>2</v>
      </c>
      <c r="B6" s="28" t="s">
        <v>2</v>
      </c>
      <c r="C6" s="12">
        <v>1355249.2560288424</v>
      </c>
      <c r="D6" s="12">
        <v>1001641.3940542908</v>
      </c>
      <c r="E6" s="12">
        <v>329707.58048435097</v>
      </c>
      <c r="F6" s="12">
        <v>0</v>
      </c>
      <c r="G6" s="12">
        <v>616343.8883032952</v>
      </c>
      <c r="H6" s="12">
        <v>131463.5416980925</v>
      </c>
      <c r="I6" s="12">
        <v>19032581.138210904</v>
      </c>
      <c r="J6" s="12">
        <v>1582280.2785765738</v>
      </c>
      <c r="K6" s="12">
        <v>6519161.555449435</v>
      </c>
      <c r="L6" s="12">
        <v>459654.72477103793</v>
      </c>
      <c r="M6" s="12">
        <v>758062.3919763907</v>
      </c>
      <c r="N6" s="12">
        <v>55306.68539133654</v>
      </c>
      <c r="O6" s="12">
        <v>0</v>
      </c>
      <c r="P6" s="12">
        <v>0</v>
      </c>
      <c r="Q6" s="12">
        <v>668232.5802191781</v>
      </c>
      <c r="R6" s="12">
        <v>653753.9103720549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559647.7834658783</v>
      </c>
      <c r="Z6" s="12">
        <v>181381.36199174146</v>
      </c>
      <c r="AA6" s="12">
        <v>4439929.16753566</v>
      </c>
      <c r="AB6" s="12">
        <v>1878531.8797036074</v>
      </c>
      <c r="AC6" s="12">
        <v>0</v>
      </c>
      <c r="AD6" s="12">
        <v>0</v>
      </c>
      <c r="AE6" s="12">
        <v>483698.46424751374</v>
      </c>
      <c r="AF6" s="12">
        <v>198019.21732670843</v>
      </c>
      <c r="AG6" s="12">
        <v>0</v>
      </c>
      <c r="AH6" s="12">
        <v>0</v>
      </c>
      <c r="AI6" s="12">
        <v>2172861.242260195</v>
      </c>
      <c r="AJ6" s="12">
        <v>1615460.4438290827</v>
      </c>
      <c r="AK6" s="12">
        <v>0</v>
      </c>
      <c r="AL6" s="12">
        <v>0</v>
      </c>
      <c r="AM6" s="11">
        <f t="shared" si="0"/>
        <v>36935475.048181646</v>
      </c>
      <c r="AN6" s="11">
        <f t="shared" si="1"/>
        <v>7757493.437714527</v>
      </c>
      <c r="AO6" s="64"/>
    </row>
    <row r="7" spans="1:41" ht="45" customHeight="1">
      <c r="A7" s="63">
        <v>3</v>
      </c>
      <c r="B7" s="28" t="s">
        <v>4</v>
      </c>
      <c r="C7" s="12">
        <v>974605.1629829999</v>
      </c>
      <c r="D7" s="12">
        <v>482067.83181390003</v>
      </c>
      <c r="E7" s="12">
        <v>98083.782531</v>
      </c>
      <c r="F7" s="12">
        <v>0</v>
      </c>
      <c r="G7" s="12">
        <v>255744.76386962</v>
      </c>
      <c r="H7" s="12">
        <v>43441.36777730999</v>
      </c>
      <c r="I7" s="12">
        <v>22389803.652990192</v>
      </c>
      <c r="J7" s="12">
        <v>9685.07035785</v>
      </c>
      <c r="K7" s="12">
        <v>3166914.0604000096</v>
      </c>
      <c r="L7" s="12">
        <v>192985.09893500002</v>
      </c>
      <c r="M7" s="12">
        <v>482280.16640393995</v>
      </c>
      <c r="N7" s="12">
        <v>28195.975179</v>
      </c>
      <c r="O7" s="12">
        <v>0</v>
      </c>
      <c r="P7" s="12">
        <v>0</v>
      </c>
      <c r="Q7" s="12">
        <v>150380.1732</v>
      </c>
      <c r="R7" s="12">
        <v>130591.23589998</v>
      </c>
      <c r="S7" s="12">
        <v>0</v>
      </c>
      <c r="T7" s="12">
        <v>0</v>
      </c>
      <c r="U7" s="12">
        <v>158349.42399</v>
      </c>
      <c r="V7" s="12">
        <v>12147.39934852</v>
      </c>
      <c r="W7" s="12">
        <v>0</v>
      </c>
      <c r="X7" s="12">
        <v>0</v>
      </c>
      <c r="Y7" s="12">
        <v>227549.513816</v>
      </c>
      <c r="Z7" s="12">
        <v>95790.38403652</v>
      </c>
      <c r="AA7" s="12">
        <v>1971870.6723563997</v>
      </c>
      <c r="AB7" s="12">
        <v>1747169.4363845098</v>
      </c>
      <c r="AC7" s="12">
        <v>114918.43</v>
      </c>
      <c r="AD7" s="12">
        <v>106149.92531</v>
      </c>
      <c r="AE7" s="12">
        <v>598941.46454</v>
      </c>
      <c r="AF7" s="12">
        <v>433028.59165838</v>
      </c>
      <c r="AG7" s="12">
        <v>0</v>
      </c>
      <c r="AH7" s="12">
        <v>0</v>
      </c>
      <c r="AI7" s="12">
        <v>308404.252953</v>
      </c>
      <c r="AJ7" s="12">
        <v>238838.86779321003</v>
      </c>
      <c r="AK7" s="12">
        <v>0</v>
      </c>
      <c r="AL7" s="12">
        <v>0</v>
      </c>
      <c r="AM7" s="11">
        <f t="shared" si="0"/>
        <v>30897845.520033166</v>
      </c>
      <c r="AN7" s="11">
        <f t="shared" si="1"/>
        <v>3520091.1844941797</v>
      </c>
      <c r="AO7" s="64"/>
    </row>
    <row r="8" spans="1:41" ht="45" customHeight="1">
      <c r="A8" s="63">
        <v>4</v>
      </c>
      <c r="B8" s="28" t="s">
        <v>7</v>
      </c>
      <c r="C8" s="12">
        <v>39614</v>
      </c>
      <c r="D8" s="12">
        <v>0</v>
      </c>
      <c r="E8" s="12">
        <v>120239</v>
      </c>
      <c r="F8" s="12">
        <v>0</v>
      </c>
      <c r="G8" s="12">
        <v>179518</v>
      </c>
      <c r="H8" s="12">
        <v>0</v>
      </c>
      <c r="I8" s="12">
        <v>13848910</v>
      </c>
      <c r="J8" s="12">
        <v>0</v>
      </c>
      <c r="K8" s="12">
        <v>1178817</v>
      </c>
      <c r="L8" s="12">
        <v>24115</v>
      </c>
      <c r="M8" s="12">
        <v>160589</v>
      </c>
      <c r="N8" s="12">
        <v>76439</v>
      </c>
      <c r="O8" s="12">
        <v>0</v>
      </c>
      <c r="P8" s="12">
        <v>0</v>
      </c>
      <c r="Q8" s="12">
        <v>36117</v>
      </c>
      <c r="R8" s="12">
        <v>16705</v>
      </c>
      <c r="S8" s="12">
        <v>10211</v>
      </c>
      <c r="T8" s="12">
        <v>4697</v>
      </c>
      <c r="U8" s="12">
        <v>95913</v>
      </c>
      <c r="V8" s="12">
        <v>59925</v>
      </c>
      <c r="W8" s="12">
        <v>60948</v>
      </c>
      <c r="X8" s="12">
        <v>60948</v>
      </c>
      <c r="Y8" s="12">
        <v>155806</v>
      </c>
      <c r="Z8" s="12">
        <v>102953</v>
      </c>
      <c r="AA8" s="12">
        <v>10616694</v>
      </c>
      <c r="AB8" s="12">
        <v>8082085</v>
      </c>
      <c r="AC8" s="12">
        <v>83815</v>
      </c>
      <c r="AD8" s="12">
        <v>74424</v>
      </c>
      <c r="AE8" s="12">
        <v>693444</v>
      </c>
      <c r="AF8" s="12">
        <v>297350</v>
      </c>
      <c r="AG8" s="12">
        <v>0</v>
      </c>
      <c r="AH8" s="12">
        <v>0</v>
      </c>
      <c r="AI8" s="12">
        <v>666945</v>
      </c>
      <c r="AJ8" s="12">
        <v>516021.12</v>
      </c>
      <c r="AK8" s="12">
        <v>0</v>
      </c>
      <c r="AL8" s="12">
        <v>0</v>
      </c>
      <c r="AM8" s="11">
        <f t="shared" si="0"/>
        <v>27947580</v>
      </c>
      <c r="AN8" s="11">
        <f t="shared" si="1"/>
        <v>9315662.12</v>
      </c>
      <c r="AO8" s="64"/>
    </row>
    <row r="9" spans="1:41" ht="45" customHeight="1">
      <c r="A9" s="63">
        <v>5</v>
      </c>
      <c r="B9" s="28" t="s">
        <v>9</v>
      </c>
      <c r="C9" s="12">
        <v>562653.3200000001</v>
      </c>
      <c r="D9" s="12">
        <v>0</v>
      </c>
      <c r="E9" s="12">
        <v>84039.49</v>
      </c>
      <c r="F9" s="12">
        <v>0</v>
      </c>
      <c r="G9" s="12">
        <v>167271.69999999998</v>
      </c>
      <c r="H9" s="12">
        <v>13496.300000000003</v>
      </c>
      <c r="I9" s="12">
        <v>18278451.115000002</v>
      </c>
      <c r="J9" s="12">
        <v>714474.32</v>
      </c>
      <c r="K9" s="12">
        <v>568860.76</v>
      </c>
      <c r="L9" s="12">
        <v>252369.68999999997</v>
      </c>
      <c r="M9" s="12">
        <v>75969.48999999999</v>
      </c>
      <c r="N9" s="12">
        <v>45931.08</v>
      </c>
      <c r="O9" s="12">
        <v>0</v>
      </c>
      <c r="P9" s="12">
        <v>0</v>
      </c>
      <c r="Q9" s="12">
        <v>142640.05</v>
      </c>
      <c r="R9" s="12">
        <v>130514.1</v>
      </c>
      <c r="S9" s="12">
        <v>193599.4</v>
      </c>
      <c r="T9" s="12">
        <v>89212.32</v>
      </c>
      <c r="U9" s="12">
        <v>0</v>
      </c>
      <c r="V9" s="12">
        <v>0</v>
      </c>
      <c r="W9" s="12">
        <v>0</v>
      </c>
      <c r="X9" s="12">
        <v>0</v>
      </c>
      <c r="Y9" s="12">
        <v>39011.94</v>
      </c>
      <c r="Z9" s="12">
        <v>25413.95</v>
      </c>
      <c r="AA9" s="12">
        <v>250710.25</v>
      </c>
      <c r="AB9" s="12">
        <v>163815.39</v>
      </c>
      <c r="AC9" s="12">
        <v>291647.37</v>
      </c>
      <c r="AD9" s="12">
        <v>195532.3814565171</v>
      </c>
      <c r="AE9" s="12">
        <v>1228691.56</v>
      </c>
      <c r="AF9" s="12">
        <v>280048.56148328877</v>
      </c>
      <c r="AG9" s="12">
        <v>0</v>
      </c>
      <c r="AH9" s="12">
        <v>0</v>
      </c>
      <c r="AI9" s="12">
        <v>147712.33000000002</v>
      </c>
      <c r="AJ9" s="12">
        <v>28618.57</v>
      </c>
      <c r="AK9" s="12">
        <v>0</v>
      </c>
      <c r="AL9" s="12">
        <v>0</v>
      </c>
      <c r="AM9" s="11">
        <f t="shared" si="0"/>
        <v>22031258.775000002</v>
      </c>
      <c r="AN9" s="11">
        <f t="shared" si="1"/>
        <v>1939426.6629398058</v>
      </c>
      <c r="AO9" s="64"/>
    </row>
    <row r="10" spans="1:41" ht="45" customHeight="1">
      <c r="A10" s="65">
        <v>6</v>
      </c>
      <c r="B10" s="28" t="s">
        <v>14</v>
      </c>
      <c r="C10" s="12">
        <v>39239</v>
      </c>
      <c r="D10" s="12">
        <v>0</v>
      </c>
      <c r="E10" s="12">
        <v>4062</v>
      </c>
      <c r="F10" s="12">
        <v>3655.8</v>
      </c>
      <c r="G10" s="12">
        <v>30489</v>
      </c>
      <c r="H10" s="12">
        <v>0</v>
      </c>
      <c r="I10" s="12">
        <v>16169901</v>
      </c>
      <c r="J10" s="12">
        <v>0</v>
      </c>
      <c r="K10" s="12">
        <v>275714</v>
      </c>
      <c r="L10" s="12">
        <v>0</v>
      </c>
      <c r="M10" s="12">
        <v>17440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1">
        <f t="shared" si="0"/>
        <v>16536845</v>
      </c>
      <c r="AN10" s="11">
        <f t="shared" si="1"/>
        <v>3655.8</v>
      </c>
      <c r="AO10" s="64"/>
    </row>
    <row r="11" spans="1:41" ht="45" customHeight="1">
      <c r="A11" s="63">
        <v>7</v>
      </c>
      <c r="B11" s="28" t="s">
        <v>5</v>
      </c>
      <c r="C11" s="12">
        <v>700.07</v>
      </c>
      <c r="D11" s="12">
        <v>514.4</v>
      </c>
      <c r="E11" s="12">
        <v>1003</v>
      </c>
      <c r="F11" s="12">
        <v>501.5</v>
      </c>
      <c r="G11" s="12">
        <v>11751.220000000001</v>
      </c>
      <c r="H11" s="12">
        <v>10833.61</v>
      </c>
      <c r="I11" s="12">
        <v>10161987.58</v>
      </c>
      <c r="J11" s="12">
        <v>0</v>
      </c>
      <c r="K11" s="12">
        <v>30191.7</v>
      </c>
      <c r="L11" s="12">
        <v>23426.26</v>
      </c>
      <c r="M11" s="12">
        <v>1988.52</v>
      </c>
      <c r="N11" s="12">
        <v>1821.91</v>
      </c>
      <c r="O11" s="12">
        <v>0</v>
      </c>
      <c r="P11" s="12">
        <v>0</v>
      </c>
      <c r="Q11" s="12">
        <v>0</v>
      </c>
      <c r="R11" s="12">
        <v>0</v>
      </c>
      <c r="S11" s="12">
        <v>16031.04</v>
      </c>
      <c r="T11" s="12">
        <v>15217.560000000001</v>
      </c>
      <c r="U11" s="12">
        <v>0</v>
      </c>
      <c r="V11" s="12">
        <v>0</v>
      </c>
      <c r="W11" s="12">
        <v>0</v>
      </c>
      <c r="X11" s="12">
        <v>0</v>
      </c>
      <c r="Y11" s="12">
        <v>39098</v>
      </c>
      <c r="Z11" s="12">
        <v>7502.74</v>
      </c>
      <c r="AA11" s="12">
        <v>21939.51</v>
      </c>
      <c r="AB11" s="12">
        <v>19007.4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1">
        <f t="shared" si="0"/>
        <v>10284690.639999997</v>
      </c>
      <c r="AN11" s="11">
        <f t="shared" si="1"/>
        <v>78825.38</v>
      </c>
      <c r="AO11" s="64"/>
    </row>
    <row r="12" spans="1:41" ht="45" customHeight="1">
      <c r="A12" s="63">
        <v>8</v>
      </c>
      <c r="B12" s="28" t="s">
        <v>6</v>
      </c>
      <c r="C12" s="12">
        <v>0</v>
      </c>
      <c r="D12" s="12">
        <v>0</v>
      </c>
      <c r="E12" s="12">
        <v>3412</v>
      </c>
      <c r="F12" s="12">
        <v>0</v>
      </c>
      <c r="G12" s="12">
        <v>34025.08</v>
      </c>
      <c r="H12" s="12">
        <v>0</v>
      </c>
      <c r="I12" s="12">
        <v>4454802</v>
      </c>
      <c r="J12" s="12">
        <v>0</v>
      </c>
      <c r="K12" s="12">
        <v>54599.44</v>
      </c>
      <c r="L12" s="12">
        <v>0</v>
      </c>
      <c r="M12" s="12">
        <v>27903.77</v>
      </c>
      <c r="N12" s="12">
        <v>0</v>
      </c>
      <c r="O12" s="12">
        <v>0</v>
      </c>
      <c r="P12" s="12">
        <v>0</v>
      </c>
      <c r="Q12" s="12">
        <v>51402.42</v>
      </c>
      <c r="R12" s="12">
        <v>44964.9</v>
      </c>
      <c r="S12" s="12">
        <v>15399.69</v>
      </c>
      <c r="T12" s="12">
        <v>13481.12</v>
      </c>
      <c r="U12" s="12">
        <v>0</v>
      </c>
      <c r="V12" s="12">
        <v>0</v>
      </c>
      <c r="W12" s="12">
        <v>0</v>
      </c>
      <c r="X12" s="12">
        <v>0</v>
      </c>
      <c r="Y12" s="12">
        <v>2326.4</v>
      </c>
      <c r="Z12" s="12">
        <v>0</v>
      </c>
      <c r="AA12" s="12">
        <v>30006.47</v>
      </c>
      <c r="AB12" s="12">
        <v>3455.55</v>
      </c>
      <c r="AC12" s="12">
        <v>3089</v>
      </c>
      <c r="AD12" s="12">
        <v>0</v>
      </c>
      <c r="AE12" s="12">
        <v>3552981.07</v>
      </c>
      <c r="AF12" s="12">
        <v>410543.55</v>
      </c>
      <c r="AG12" s="12">
        <v>0</v>
      </c>
      <c r="AH12" s="12">
        <v>0</v>
      </c>
      <c r="AI12" s="12">
        <v>149887.12</v>
      </c>
      <c r="AJ12" s="12">
        <v>36388.26</v>
      </c>
      <c r="AK12" s="12">
        <v>0</v>
      </c>
      <c r="AL12" s="12">
        <v>0</v>
      </c>
      <c r="AM12" s="11">
        <f t="shared" si="0"/>
        <v>8379834.46</v>
      </c>
      <c r="AN12" s="11">
        <f t="shared" si="1"/>
        <v>508833.38</v>
      </c>
      <c r="AO12" s="64"/>
    </row>
    <row r="13" spans="1:41" ht="45" customHeight="1">
      <c r="A13" s="63">
        <v>9</v>
      </c>
      <c r="B13" s="28" t="s">
        <v>13</v>
      </c>
      <c r="C13" s="12">
        <v>153360.7956164393</v>
      </c>
      <c r="D13" s="12">
        <v>0</v>
      </c>
      <c r="E13" s="12">
        <v>86986.63758904136</v>
      </c>
      <c r="F13" s="12">
        <v>0</v>
      </c>
      <c r="G13" s="12">
        <v>28816.3397260274</v>
      </c>
      <c r="H13" s="12">
        <v>0</v>
      </c>
      <c r="I13" s="12">
        <v>6178741.413287455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1">
        <f t="shared" si="0"/>
        <v>6447905.186218963</v>
      </c>
      <c r="AN13" s="11">
        <f t="shared" si="1"/>
        <v>0</v>
      </c>
      <c r="AO13" s="64"/>
    </row>
    <row r="14" spans="1:41" ht="45" customHeight="1">
      <c r="A14" s="65">
        <v>10</v>
      </c>
      <c r="B14" s="28" t="s">
        <v>11</v>
      </c>
      <c r="C14" s="12">
        <v>16720.88</v>
      </c>
      <c r="D14" s="12">
        <v>0</v>
      </c>
      <c r="E14" s="12">
        <v>11157.19</v>
      </c>
      <c r="F14" s="12">
        <v>5578.59</v>
      </c>
      <c r="G14" s="12">
        <v>25353.41</v>
      </c>
      <c r="H14" s="12">
        <v>17748.08</v>
      </c>
      <c r="I14" s="12">
        <v>850160.13</v>
      </c>
      <c r="J14" s="12">
        <v>84443.43</v>
      </c>
      <c r="K14" s="12">
        <v>784842.27</v>
      </c>
      <c r="L14" s="12">
        <v>549389.59</v>
      </c>
      <c r="M14" s="12">
        <v>75772.7</v>
      </c>
      <c r="N14" s="12">
        <v>55415.1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43876.69</v>
      </c>
      <c r="Z14" s="12">
        <v>32186.87</v>
      </c>
      <c r="AA14" s="12">
        <v>301799.72</v>
      </c>
      <c r="AB14" s="12">
        <v>268537</v>
      </c>
      <c r="AC14" s="12">
        <v>0</v>
      </c>
      <c r="AD14" s="12">
        <v>0</v>
      </c>
      <c r="AE14" s="12">
        <v>42784.58</v>
      </c>
      <c r="AF14" s="12">
        <v>0</v>
      </c>
      <c r="AG14" s="12">
        <v>0</v>
      </c>
      <c r="AH14" s="12">
        <v>0</v>
      </c>
      <c r="AI14" s="12">
        <v>136386.13999999998</v>
      </c>
      <c r="AJ14" s="12">
        <v>85429.03</v>
      </c>
      <c r="AK14" s="12">
        <v>0</v>
      </c>
      <c r="AL14" s="12">
        <v>0</v>
      </c>
      <c r="AM14" s="11">
        <f t="shared" si="0"/>
        <v>2288853.71</v>
      </c>
      <c r="AN14" s="11">
        <f t="shared" si="1"/>
        <v>1098727.69</v>
      </c>
      <c r="AO14" s="64"/>
    </row>
    <row r="15" spans="1:41" ht="45" customHeight="1">
      <c r="A15" s="63">
        <v>11</v>
      </c>
      <c r="B15" s="28" t="s">
        <v>10</v>
      </c>
      <c r="C15" s="12">
        <v>115395.8</v>
      </c>
      <c r="D15" s="12">
        <v>16394</v>
      </c>
      <c r="E15" s="12">
        <v>597.6</v>
      </c>
      <c r="F15" s="12">
        <v>0</v>
      </c>
      <c r="G15" s="12">
        <v>1654.92</v>
      </c>
      <c r="H15" s="12">
        <v>1242.42</v>
      </c>
      <c r="I15" s="12">
        <v>1192908</v>
      </c>
      <c r="J15" s="12">
        <v>0</v>
      </c>
      <c r="K15" s="12">
        <v>366808.28</v>
      </c>
      <c r="L15" s="12">
        <v>271979.08999999997</v>
      </c>
      <c r="M15" s="12">
        <v>4378.22</v>
      </c>
      <c r="N15" s="12">
        <v>3283.665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12634.609999999999</v>
      </c>
      <c r="AB15" s="12">
        <v>11371.149</v>
      </c>
      <c r="AC15" s="12">
        <v>0</v>
      </c>
      <c r="AD15" s="12">
        <v>0</v>
      </c>
      <c r="AE15" s="12">
        <v>145806.66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1">
        <f t="shared" si="0"/>
        <v>1840184.09</v>
      </c>
      <c r="AN15" s="11">
        <f t="shared" si="1"/>
        <v>304270.3239999999</v>
      </c>
      <c r="AO15" s="64"/>
    </row>
    <row r="16" spans="1:41" ht="45" customHeight="1">
      <c r="A16" s="63">
        <v>12</v>
      </c>
      <c r="B16" s="28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56.63</v>
      </c>
      <c r="H16" s="12">
        <v>0</v>
      </c>
      <c r="I16" s="12">
        <v>0</v>
      </c>
      <c r="J16" s="12">
        <v>0</v>
      </c>
      <c r="K16" s="12">
        <v>3526.85</v>
      </c>
      <c r="L16" s="12">
        <v>0</v>
      </c>
      <c r="M16" s="12">
        <v>208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3122</v>
      </c>
      <c r="Z16" s="12">
        <v>0</v>
      </c>
      <c r="AA16" s="12">
        <v>13674</v>
      </c>
      <c r="AB16" s="12">
        <v>5150</v>
      </c>
      <c r="AC16" s="12">
        <v>0</v>
      </c>
      <c r="AD16" s="12">
        <v>0</v>
      </c>
      <c r="AE16" s="12">
        <v>1268235</v>
      </c>
      <c r="AF16" s="12">
        <v>177489</v>
      </c>
      <c r="AG16" s="12">
        <v>0</v>
      </c>
      <c r="AH16" s="12">
        <v>0</v>
      </c>
      <c r="AI16" s="12">
        <v>6857</v>
      </c>
      <c r="AJ16" s="12">
        <v>0</v>
      </c>
      <c r="AK16" s="12">
        <v>0</v>
      </c>
      <c r="AL16" s="12">
        <v>0</v>
      </c>
      <c r="AM16" s="11">
        <f t="shared" si="0"/>
        <v>1295679.48</v>
      </c>
      <c r="AN16" s="11">
        <f t="shared" si="1"/>
        <v>182639</v>
      </c>
      <c r="AO16" s="64"/>
    </row>
    <row r="17" spans="1:41" ht="45" customHeight="1">
      <c r="A17" s="63">
        <v>13</v>
      </c>
      <c r="B17" s="28" t="s">
        <v>8</v>
      </c>
      <c r="C17" s="12">
        <v>0</v>
      </c>
      <c r="D17" s="12">
        <v>0</v>
      </c>
      <c r="E17" s="12">
        <v>124810.39</v>
      </c>
      <c r="F17" s="12">
        <v>1909.5989669999976</v>
      </c>
      <c r="G17" s="12">
        <v>34008.34</v>
      </c>
      <c r="H17" s="12">
        <v>2284.4570399999993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73411.44</v>
      </c>
      <c r="AB17" s="12">
        <v>73411.44</v>
      </c>
      <c r="AC17" s="12">
        <v>282730.89</v>
      </c>
      <c r="AD17" s="12">
        <v>81638.2555</v>
      </c>
      <c r="AE17" s="12">
        <v>0</v>
      </c>
      <c r="AF17" s="12">
        <v>0</v>
      </c>
      <c r="AG17" s="12">
        <v>0</v>
      </c>
      <c r="AH17" s="12">
        <v>0</v>
      </c>
      <c r="AI17" s="12">
        <v>90703.27</v>
      </c>
      <c r="AJ17" s="12">
        <v>56593.56</v>
      </c>
      <c r="AK17" s="12">
        <v>0</v>
      </c>
      <c r="AL17" s="12">
        <v>0</v>
      </c>
      <c r="AM17" s="11">
        <f t="shared" si="0"/>
        <v>605664.33</v>
      </c>
      <c r="AN17" s="11">
        <f t="shared" si="1"/>
        <v>215837.311507</v>
      </c>
      <c r="AO17" s="64"/>
    </row>
    <row r="18" spans="1:41" ht="45" customHeight="1">
      <c r="A18" s="63">
        <v>14</v>
      </c>
      <c r="B18" s="28" t="s">
        <v>75</v>
      </c>
      <c r="C18" s="12">
        <v>0</v>
      </c>
      <c r="D18" s="12">
        <v>0</v>
      </c>
      <c r="E18" s="12">
        <v>0</v>
      </c>
      <c r="F18" s="12">
        <v>0</v>
      </c>
      <c r="G18" s="12">
        <v>3064</v>
      </c>
      <c r="H18" s="12">
        <v>0</v>
      </c>
      <c r="I18" s="12">
        <v>0</v>
      </c>
      <c r="J18" s="12">
        <v>0</v>
      </c>
      <c r="K18" s="12">
        <v>15401</v>
      </c>
      <c r="L18" s="12">
        <v>0</v>
      </c>
      <c r="M18" s="12">
        <v>157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1838</v>
      </c>
      <c r="Z18" s="12">
        <v>0</v>
      </c>
      <c r="AA18" s="12">
        <v>26710</v>
      </c>
      <c r="AB18" s="12">
        <v>0</v>
      </c>
      <c r="AC18" s="12">
        <v>0</v>
      </c>
      <c r="AD18" s="12">
        <v>0</v>
      </c>
      <c r="AE18" s="12">
        <v>26756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1">
        <f t="shared" si="0"/>
        <v>73926</v>
      </c>
      <c r="AN18" s="11">
        <f t="shared" si="1"/>
        <v>0</v>
      </c>
      <c r="AO18" s="64"/>
    </row>
    <row r="19" spans="1:41" ht="45" customHeight="1">
      <c r="A19" s="63">
        <v>15</v>
      </c>
      <c r="B19" s="28" t="s">
        <v>12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1">
        <f t="shared" si="0"/>
        <v>0</v>
      </c>
      <c r="AN19" s="11">
        <f t="shared" si="1"/>
        <v>0</v>
      </c>
      <c r="AO19" s="64"/>
    </row>
    <row r="20" spans="1:41" ht="45" customHeight="1">
      <c r="A20" s="63">
        <v>16</v>
      </c>
      <c r="B20" s="28" t="s">
        <v>76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1">
        <f t="shared" si="0"/>
        <v>0</v>
      </c>
      <c r="AN20" s="11">
        <f t="shared" si="1"/>
        <v>0</v>
      </c>
      <c r="AO20" s="64"/>
    </row>
    <row r="21" spans="1:41" ht="15">
      <c r="A21" s="67"/>
      <c r="B21" s="26" t="s">
        <v>16</v>
      </c>
      <c r="C21" s="25">
        <f aca="true" t="shared" si="2" ref="C21:AN21">SUM(C5:C20)</f>
        <v>4394369.854628281</v>
      </c>
      <c r="D21" s="25">
        <f t="shared" si="2"/>
        <v>1610287.6458681908</v>
      </c>
      <c r="E21" s="25">
        <f t="shared" si="2"/>
        <v>1018875.1506043923</v>
      </c>
      <c r="F21" s="25">
        <f t="shared" si="2"/>
        <v>11645.488966999998</v>
      </c>
      <c r="G21" s="25">
        <f t="shared" si="2"/>
        <v>1647401.9618989422</v>
      </c>
      <c r="H21" s="25">
        <f t="shared" si="2"/>
        <v>220509.7765154025</v>
      </c>
      <c r="I21" s="25">
        <f t="shared" si="2"/>
        <v>162942966.24948856</v>
      </c>
      <c r="J21" s="25">
        <f t="shared" si="2"/>
        <v>2390883.098934424</v>
      </c>
      <c r="K21" s="25">
        <f t="shared" si="2"/>
        <v>14222686.985849442</v>
      </c>
      <c r="L21" s="25">
        <f t="shared" si="2"/>
        <v>1773919.4537060377</v>
      </c>
      <c r="M21" s="25">
        <f t="shared" si="2"/>
        <v>1807313.4583803306</v>
      </c>
      <c r="N21" s="25">
        <f t="shared" si="2"/>
        <v>281302.7455703365</v>
      </c>
      <c r="O21" s="25">
        <f t="shared" si="2"/>
        <v>0</v>
      </c>
      <c r="P21" s="25">
        <f t="shared" si="2"/>
        <v>0</v>
      </c>
      <c r="Q21" s="25">
        <f t="shared" si="2"/>
        <v>1112658.003419178</v>
      </c>
      <c r="R21" s="25">
        <f t="shared" si="2"/>
        <v>1028089.6562720349</v>
      </c>
      <c r="S21" s="25">
        <f t="shared" si="2"/>
        <v>561204.47</v>
      </c>
      <c r="T21" s="25">
        <f t="shared" si="2"/>
        <v>378283.77999999997</v>
      </c>
      <c r="U21" s="25">
        <f t="shared" si="2"/>
        <v>254262.42399</v>
      </c>
      <c r="V21" s="25">
        <f t="shared" si="2"/>
        <v>72072.39934852</v>
      </c>
      <c r="W21" s="25">
        <f t="shared" si="2"/>
        <v>60948</v>
      </c>
      <c r="X21" s="25">
        <f t="shared" si="2"/>
        <v>60948</v>
      </c>
      <c r="Y21" s="25">
        <f t="shared" si="2"/>
        <v>1255921.4972818783</v>
      </c>
      <c r="Z21" s="25">
        <f t="shared" si="2"/>
        <v>506880.6860282615</v>
      </c>
      <c r="AA21" s="25">
        <f t="shared" si="2"/>
        <v>20218798.01989206</v>
      </c>
      <c r="AB21" s="25">
        <f t="shared" si="2"/>
        <v>13323043.31508812</v>
      </c>
      <c r="AC21" s="25">
        <f t="shared" si="2"/>
        <v>776200.69</v>
      </c>
      <c r="AD21" s="25">
        <f t="shared" si="2"/>
        <v>457744.5622665171</v>
      </c>
      <c r="AE21" s="25">
        <f t="shared" si="2"/>
        <v>8303106.418787514</v>
      </c>
      <c r="AF21" s="25">
        <f t="shared" si="2"/>
        <v>1796478.9204683772</v>
      </c>
      <c r="AG21" s="25">
        <f t="shared" si="2"/>
        <v>4397.45</v>
      </c>
      <c r="AH21" s="25">
        <f t="shared" si="2"/>
        <v>0</v>
      </c>
      <c r="AI21" s="25">
        <f t="shared" si="2"/>
        <v>4079639.345213195</v>
      </c>
      <c r="AJ21" s="25">
        <f t="shared" si="2"/>
        <v>2664040.611622292</v>
      </c>
      <c r="AK21" s="25">
        <f t="shared" si="2"/>
        <v>0</v>
      </c>
      <c r="AL21" s="25">
        <f t="shared" si="2"/>
        <v>0</v>
      </c>
      <c r="AM21" s="25">
        <f t="shared" si="2"/>
        <v>222660749.97943383</v>
      </c>
      <c r="AN21" s="25">
        <f t="shared" si="2"/>
        <v>26576130.140655514</v>
      </c>
      <c r="AO21" s="64"/>
    </row>
    <row r="22" spans="3:40" s="68" customFormat="1" ht="12.75" customHeight="1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</row>
    <row r="23" spans="2:40" ht="15">
      <c r="B23" s="70" t="s">
        <v>30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1"/>
    </row>
    <row r="24" spans="2:40" ht="12.75" customHeight="1">
      <c r="B24" s="92" t="s">
        <v>70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AM24" s="69"/>
      <c r="AN24" s="69"/>
    </row>
    <row r="25" spans="2:40" ht="17.25" customHeight="1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21"/>
      <c r="P25" s="21"/>
      <c r="Q25" s="69"/>
      <c r="R25" s="69"/>
      <c r="AN25" s="69"/>
    </row>
    <row r="26" spans="15:16" ht="12.75" customHeight="1">
      <c r="O26" s="21"/>
      <c r="P26" s="21"/>
    </row>
    <row r="28" spans="3:38" ht="12.7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</row>
  </sheetData>
  <sheetProtection/>
  <mergeCells count="22">
    <mergeCell ref="AM3:AN3"/>
    <mergeCell ref="Y3:Z3"/>
    <mergeCell ref="AA3:AB3"/>
    <mergeCell ref="AC3:AD3"/>
    <mergeCell ref="AE3:AF3"/>
    <mergeCell ref="AG3:AH3"/>
    <mergeCell ref="AK3:AL3"/>
    <mergeCell ref="B24:N25"/>
    <mergeCell ref="O3:P3"/>
    <mergeCell ref="U3:V3"/>
    <mergeCell ref="W3:X3"/>
    <mergeCell ref="Q3:R3"/>
    <mergeCell ref="S3:T3"/>
    <mergeCell ref="I3:J3"/>
    <mergeCell ref="K3:L3"/>
    <mergeCell ref="M3:N3"/>
    <mergeCell ref="A3:A4"/>
    <mergeCell ref="B3:B4"/>
    <mergeCell ref="C3:D3"/>
    <mergeCell ref="E3:F3"/>
    <mergeCell ref="G3:H3"/>
    <mergeCell ref="AI3:AJ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27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.28125" style="72" customWidth="1"/>
    <col min="2" max="2" width="29.8515625" style="72" customWidth="1"/>
    <col min="3" max="3" width="15.57421875" style="72" customWidth="1"/>
    <col min="4" max="4" width="12.7109375" style="72" customWidth="1"/>
    <col min="5" max="5" width="14.7109375" style="72" customWidth="1"/>
    <col min="6" max="6" width="12.7109375" style="72" customWidth="1"/>
    <col min="7" max="8" width="13.421875" style="72" customWidth="1"/>
    <col min="9" max="28" width="12.7109375" style="72" customWidth="1"/>
    <col min="29" max="29" width="14.57421875" style="72" customWidth="1"/>
    <col min="30" max="38" width="12.7109375" style="72" customWidth="1"/>
    <col min="39" max="39" width="15.421875" style="72" customWidth="1"/>
    <col min="40" max="40" width="14.140625" style="72" customWidth="1"/>
    <col min="41" max="41" width="12.00390625" style="72" customWidth="1"/>
    <col min="42" max="42" width="12.28125" style="72" customWidth="1"/>
    <col min="43" max="43" width="9.7109375" style="72" bestFit="1" customWidth="1"/>
    <col min="44" max="16384" width="9.140625" style="72" customWidth="1"/>
  </cols>
  <sheetData>
    <row r="1" s="55" customFormat="1" ht="17.25" customHeight="1">
      <c r="A1" s="53" t="s">
        <v>54</v>
      </c>
    </row>
    <row r="2" spans="1:38" ht="19.5" customHeight="1">
      <c r="A2" s="60" t="s">
        <v>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40" ht="82.5" customHeight="1">
      <c r="A3" s="90" t="s">
        <v>0</v>
      </c>
      <c r="B3" s="90" t="s">
        <v>17</v>
      </c>
      <c r="C3" s="88" t="s">
        <v>18</v>
      </c>
      <c r="D3" s="89"/>
      <c r="E3" s="88" t="s">
        <v>60</v>
      </c>
      <c r="F3" s="89"/>
      <c r="G3" s="88" t="s">
        <v>61</v>
      </c>
      <c r="H3" s="89"/>
      <c r="I3" s="88" t="s">
        <v>21</v>
      </c>
      <c r="J3" s="89"/>
      <c r="K3" s="88" t="s">
        <v>62</v>
      </c>
      <c r="L3" s="89"/>
      <c r="M3" s="88" t="s">
        <v>63</v>
      </c>
      <c r="N3" s="89"/>
      <c r="O3" s="88" t="s">
        <v>23</v>
      </c>
      <c r="P3" s="89"/>
      <c r="Q3" s="88" t="s">
        <v>64</v>
      </c>
      <c r="R3" s="89"/>
      <c r="S3" s="88" t="s">
        <v>65</v>
      </c>
      <c r="T3" s="89"/>
      <c r="U3" s="88" t="s">
        <v>66</v>
      </c>
      <c r="V3" s="89"/>
      <c r="W3" s="88" t="s">
        <v>67</v>
      </c>
      <c r="X3" s="89"/>
      <c r="Y3" s="88" t="s">
        <v>24</v>
      </c>
      <c r="Z3" s="89"/>
      <c r="AA3" s="88" t="s">
        <v>77</v>
      </c>
      <c r="AB3" s="89"/>
      <c r="AC3" s="88" t="s">
        <v>25</v>
      </c>
      <c r="AD3" s="89"/>
      <c r="AE3" s="88" t="s">
        <v>26</v>
      </c>
      <c r="AF3" s="89"/>
      <c r="AG3" s="88" t="s">
        <v>27</v>
      </c>
      <c r="AH3" s="89"/>
      <c r="AI3" s="88" t="s">
        <v>78</v>
      </c>
      <c r="AJ3" s="89"/>
      <c r="AK3" s="88" t="s">
        <v>28</v>
      </c>
      <c r="AL3" s="89"/>
      <c r="AM3" s="88" t="s">
        <v>29</v>
      </c>
      <c r="AN3" s="89"/>
    </row>
    <row r="4" spans="1:42" ht="25.5">
      <c r="A4" s="91"/>
      <c r="B4" s="91"/>
      <c r="C4" s="62" t="s">
        <v>31</v>
      </c>
      <c r="D4" s="62" t="s">
        <v>32</v>
      </c>
      <c r="E4" s="62" t="s">
        <v>31</v>
      </c>
      <c r="F4" s="62" t="s">
        <v>32</v>
      </c>
      <c r="G4" s="62" t="s">
        <v>31</v>
      </c>
      <c r="H4" s="62" t="s">
        <v>32</v>
      </c>
      <c r="I4" s="62" t="s">
        <v>31</v>
      </c>
      <c r="J4" s="62" t="s">
        <v>32</v>
      </c>
      <c r="K4" s="62" t="s">
        <v>31</v>
      </c>
      <c r="L4" s="62" t="s">
        <v>32</v>
      </c>
      <c r="M4" s="62" t="s">
        <v>31</v>
      </c>
      <c r="N4" s="62" t="s">
        <v>32</v>
      </c>
      <c r="O4" s="62" t="s">
        <v>31</v>
      </c>
      <c r="P4" s="62" t="s">
        <v>32</v>
      </c>
      <c r="Q4" s="62" t="s">
        <v>31</v>
      </c>
      <c r="R4" s="62" t="s">
        <v>32</v>
      </c>
      <c r="S4" s="62" t="s">
        <v>31</v>
      </c>
      <c r="T4" s="62" t="s">
        <v>32</v>
      </c>
      <c r="U4" s="62" t="s">
        <v>31</v>
      </c>
      <c r="V4" s="62" t="s">
        <v>32</v>
      </c>
      <c r="W4" s="62" t="s">
        <v>31</v>
      </c>
      <c r="X4" s="62" t="s">
        <v>32</v>
      </c>
      <c r="Y4" s="62" t="s">
        <v>31</v>
      </c>
      <c r="Z4" s="62" t="s">
        <v>32</v>
      </c>
      <c r="AA4" s="62" t="s">
        <v>31</v>
      </c>
      <c r="AB4" s="62" t="s">
        <v>32</v>
      </c>
      <c r="AC4" s="62" t="s">
        <v>31</v>
      </c>
      <c r="AD4" s="62" t="s">
        <v>32</v>
      </c>
      <c r="AE4" s="62" t="s">
        <v>31</v>
      </c>
      <c r="AF4" s="62" t="s">
        <v>32</v>
      </c>
      <c r="AG4" s="62" t="s">
        <v>31</v>
      </c>
      <c r="AH4" s="62" t="s">
        <v>32</v>
      </c>
      <c r="AI4" s="62" t="s">
        <v>31</v>
      </c>
      <c r="AJ4" s="62" t="s">
        <v>32</v>
      </c>
      <c r="AK4" s="62" t="s">
        <v>31</v>
      </c>
      <c r="AL4" s="62" t="s">
        <v>32</v>
      </c>
      <c r="AM4" s="62" t="s">
        <v>31</v>
      </c>
      <c r="AN4" s="62" t="s">
        <v>32</v>
      </c>
      <c r="AO4" s="74"/>
      <c r="AP4" s="74"/>
    </row>
    <row r="5" spans="1:43" ht="45" customHeight="1">
      <c r="A5" s="63">
        <v>1</v>
      </c>
      <c r="B5" s="28" t="s">
        <v>3</v>
      </c>
      <c r="C5" s="12">
        <v>770614.2000000002</v>
      </c>
      <c r="D5" s="12">
        <v>674118.83</v>
      </c>
      <c r="E5" s="12">
        <v>153458.57</v>
      </c>
      <c r="F5" s="12">
        <v>153458.57</v>
      </c>
      <c r="G5" s="12">
        <v>168614.64999999997</v>
      </c>
      <c r="H5" s="12">
        <v>168614.64999999997</v>
      </c>
      <c r="I5" s="12">
        <v>27699112.49000001</v>
      </c>
      <c r="J5" s="12">
        <v>27620533.890000008</v>
      </c>
      <c r="K5" s="12">
        <v>1135047.77</v>
      </c>
      <c r="L5" s="12">
        <v>1135047.77</v>
      </c>
      <c r="M5" s="12">
        <v>151519.64</v>
      </c>
      <c r="N5" s="12">
        <v>144691.12</v>
      </c>
      <c r="O5" s="12">
        <v>0</v>
      </c>
      <c r="P5" s="12">
        <v>0</v>
      </c>
      <c r="Q5" s="12">
        <v>351326.48</v>
      </c>
      <c r="R5" s="12">
        <v>16703.83</v>
      </c>
      <c r="S5" s="12">
        <v>486040.67000000004</v>
      </c>
      <c r="T5" s="12">
        <v>87974.98000000007</v>
      </c>
      <c r="U5" s="12">
        <v>1436.44</v>
      </c>
      <c r="V5" s="12">
        <v>1436.44</v>
      </c>
      <c r="W5" s="12">
        <v>0</v>
      </c>
      <c r="X5" s="12">
        <v>0</v>
      </c>
      <c r="Y5" s="12">
        <v>216776.93</v>
      </c>
      <c r="Z5" s="12">
        <v>130252.76999999999</v>
      </c>
      <c r="AA5" s="12">
        <v>1587150.3899999997</v>
      </c>
      <c r="AB5" s="12">
        <v>981838.2599999997</v>
      </c>
      <c r="AC5" s="12">
        <v>0</v>
      </c>
      <c r="AD5" s="12">
        <v>0</v>
      </c>
      <c r="AE5" s="12">
        <v>203017.69</v>
      </c>
      <c r="AF5" s="12">
        <v>203017.69</v>
      </c>
      <c r="AG5" s="12">
        <v>3730.3799999999997</v>
      </c>
      <c r="AH5" s="12">
        <v>3730.3799999999997</v>
      </c>
      <c r="AI5" s="12">
        <v>320733.47</v>
      </c>
      <c r="AJ5" s="12">
        <v>213509.58</v>
      </c>
      <c r="AK5" s="12">
        <v>0</v>
      </c>
      <c r="AL5" s="12">
        <v>0</v>
      </c>
      <c r="AM5" s="11">
        <f>C5+E5+G5+I5+K5+M5+O5+Q5+S5+U5+W5+Y5+AA5+AC5+AE5+AG5+AI5+AK5</f>
        <v>33248579.770000014</v>
      </c>
      <c r="AN5" s="11">
        <f>D5+F5+H5+J5+L5+N5+P5+R5+T5+V5+X5+Z5+AB5+AD5+AF5+AH5+AJ5+AL5</f>
        <v>31534928.760000005</v>
      </c>
      <c r="AO5" s="75"/>
      <c r="AP5" s="74"/>
      <c r="AQ5" s="74"/>
    </row>
    <row r="6" spans="1:43" ht="45" customHeight="1">
      <c r="A6" s="65">
        <v>2</v>
      </c>
      <c r="B6" s="28" t="s">
        <v>2</v>
      </c>
      <c r="C6" s="12">
        <v>1119170.138936915</v>
      </c>
      <c r="D6" s="12">
        <v>426854.6818427197</v>
      </c>
      <c r="E6" s="12">
        <v>325041.76831673237</v>
      </c>
      <c r="F6" s="12">
        <v>325041.76831673237</v>
      </c>
      <c r="G6" s="12">
        <v>392011.9643124521</v>
      </c>
      <c r="H6" s="12">
        <v>327944.07564765814</v>
      </c>
      <c r="I6" s="12">
        <v>15696550.703761427</v>
      </c>
      <c r="J6" s="12">
        <v>15001759.528610012</v>
      </c>
      <c r="K6" s="12">
        <v>5298223.190344562</v>
      </c>
      <c r="L6" s="12">
        <v>5124371.903182377</v>
      </c>
      <c r="M6" s="12">
        <v>619975.2677425672</v>
      </c>
      <c r="N6" s="12">
        <v>593913.5925422612</v>
      </c>
      <c r="O6" s="12">
        <v>0</v>
      </c>
      <c r="P6" s="12">
        <v>0</v>
      </c>
      <c r="Q6" s="12">
        <v>157117.96440288762</v>
      </c>
      <c r="R6" s="12">
        <v>4287.43460652919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664792.4366908844</v>
      </c>
      <c r="Z6" s="12">
        <v>665780.3027566446</v>
      </c>
      <c r="AA6" s="12">
        <v>3334326.448228515</v>
      </c>
      <c r="AB6" s="12">
        <v>1791948.793108452</v>
      </c>
      <c r="AC6" s="12">
        <v>0</v>
      </c>
      <c r="AD6" s="12">
        <v>0</v>
      </c>
      <c r="AE6" s="12">
        <v>591316.6369991307</v>
      </c>
      <c r="AF6" s="12">
        <v>450469.4067410517</v>
      </c>
      <c r="AG6" s="12">
        <v>0</v>
      </c>
      <c r="AH6" s="12">
        <v>0</v>
      </c>
      <c r="AI6" s="12">
        <v>1326896.871919122</v>
      </c>
      <c r="AJ6" s="12">
        <v>451772.81303306785</v>
      </c>
      <c r="AK6" s="12">
        <v>0</v>
      </c>
      <c r="AL6" s="12">
        <v>0</v>
      </c>
      <c r="AM6" s="11">
        <f aca="true" t="shared" si="0" ref="AM6:AN17">C6+E6+G6+I6+K6+M6+O6+Q6+S6+U6+W6+Y6+AA6+AC6+AE6+AG6+AI6+AK6</f>
        <v>29525423.391655196</v>
      </c>
      <c r="AN6" s="11">
        <f t="shared" si="0"/>
        <v>25164144.300387505</v>
      </c>
      <c r="AO6" s="74"/>
      <c r="AP6" s="74"/>
      <c r="AQ6" s="74"/>
    </row>
    <row r="7" spans="1:42" ht="45" customHeight="1">
      <c r="A7" s="63">
        <v>3</v>
      </c>
      <c r="B7" s="28" t="s">
        <v>4</v>
      </c>
      <c r="C7" s="12">
        <v>1097597.4302030345</v>
      </c>
      <c r="D7" s="12">
        <v>575986.8845966327</v>
      </c>
      <c r="E7" s="12">
        <v>103886.78701509719</v>
      </c>
      <c r="F7" s="12">
        <v>103886.78701509719</v>
      </c>
      <c r="G7" s="12">
        <v>201082.96614272767</v>
      </c>
      <c r="H7" s="12">
        <v>172349.9535021694</v>
      </c>
      <c r="I7" s="12">
        <v>23066790.67459333</v>
      </c>
      <c r="J7" s="12">
        <v>23028700.723274603</v>
      </c>
      <c r="K7" s="12">
        <v>3013801.178409869</v>
      </c>
      <c r="L7" s="12">
        <v>2922043.962683039</v>
      </c>
      <c r="M7" s="12">
        <v>472765.13777745847</v>
      </c>
      <c r="N7" s="12">
        <v>439646.94291950256</v>
      </c>
      <c r="O7" s="12">
        <v>0</v>
      </c>
      <c r="P7" s="12">
        <v>0</v>
      </c>
      <c r="Q7" s="12">
        <v>34289.984548351626</v>
      </c>
      <c r="R7" s="12">
        <v>4512.312626103449</v>
      </c>
      <c r="S7" s="12">
        <v>0</v>
      </c>
      <c r="T7" s="12">
        <v>0</v>
      </c>
      <c r="U7" s="12">
        <v>123154.80100667759</v>
      </c>
      <c r="V7" s="12">
        <v>91630.57459112087</v>
      </c>
      <c r="W7" s="12">
        <v>0</v>
      </c>
      <c r="X7" s="12">
        <v>0</v>
      </c>
      <c r="Y7" s="12">
        <v>189372.01495911507</v>
      </c>
      <c r="Z7" s="12">
        <v>93502.51472354087</v>
      </c>
      <c r="AA7" s="12">
        <v>1606836.4279656643</v>
      </c>
      <c r="AB7" s="12">
        <v>248842.54509429843</v>
      </c>
      <c r="AC7" s="12">
        <v>210751.75445503235</v>
      </c>
      <c r="AD7" s="12">
        <v>40777.583149991464</v>
      </c>
      <c r="AE7" s="12">
        <v>451707.7665936241</v>
      </c>
      <c r="AF7" s="12">
        <v>171241.09683111566</v>
      </c>
      <c r="AG7" s="12">
        <v>0</v>
      </c>
      <c r="AH7" s="12">
        <v>0</v>
      </c>
      <c r="AI7" s="12">
        <v>308311.45934133744</v>
      </c>
      <c r="AJ7" s="12">
        <v>108650.75889510609</v>
      </c>
      <c r="AK7" s="12">
        <v>0</v>
      </c>
      <c r="AL7" s="12">
        <v>0</v>
      </c>
      <c r="AM7" s="11">
        <f t="shared" si="0"/>
        <v>30880348.38301132</v>
      </c>
      <c r="AN7" s="11">
        <f t="shared" si="0"/>
        <v>28001772.63990233</v>
      </c>
      <c r="AO7" s="74"/>
      <c r="AP7" s="74"/>
    </row>
    <row r="8" spans="1:42" ht="45" customHeight="1">
      <c r="A8" s="63">
        <v>4</v>
      </c>
      <c r="B8" s="28" t="s">
        <v>7</v>
      </c>
      <c r="C8" s="12">
        <v>18870</v>
      </c>
      <c r="D8" s="12">
        <v>18870</v>
      </c>
      <c r="E8" s="12">
        <v>116053</v>
      </c>
      <c r="F8" s="12">
        <v>116053</v>
      </c>
      <c r="G8" s="12">
        <v>207213</v>
      </c>
      <c r="H8" s="12">
        <v>207213</v>
      </c>
      <c r="I8" s="12">
        <v>16896445</v>
      </c>
      <c r="J8" s="12">
        <v>16896445</v>
      </c>
      <c r="K8" s="12">
        <v>1345861</v>
      </c>
      <c r="L8" s="12">
        <v>1336143</v>
      </c>
      <c r="M8" s="12">
        <v>503849</v>
      </c>
      <c r="N8" s="12">
        <v>483057</v>
      </c>
      <c r="O8" s="12">
        <v>0</v>
      </c>
      <c r="P8" s="12">
        <v>0</v>
      </c>
      <c r="Q8" s="12">
        <v>14611</v>
      </c>
      <c r="R8" s="12">
        <v>5796</v>
      </c>
      <c r="S8" s="12">
        <v>5549.713719445056</v>
      </c>
      <c r="T8" s="12">
        <v>2398</v>
      </c>
      <c r="U8" s="12">
        <v>90193</v>
      </c>
      <c r="V8" s="12">
        <v>68783</v>
      </c>
      <c r="W8" s="12">
        <v>40520</v>
      </c>
      <c r="X8" s="12">
        <v>0</v>
      </c>
      <c r="Y8" s="12">
        <v>135295</v>
      </c>
      <c r="Z8" s="12">
        <v>117210.95</v>
      </c>
      <c r="AA8" s="12">
        <v>6051436.17</v>
      </c>
      <c r="AB8" s="12">
        <v>1236983</v>
      </c>
      <c r="AC8" s="12">
        <v>59189</v>
      </c>
      <c r="AD8" s="12">
        <v>44388</v>
      </c>
      <c r="AE8" s="12">
        <v>1701111</v>
      </c>
      <c r="AF8" s="12">
        <v>1550666</v>
      </c>
      <c r="AG8" s="12">
        <v>0</v>
      </c>
      <c r="AH8" s="12">
        <v>0</v>
      </c>
      <c r="AI8" s="12">
        <v>611814</v>
      </c>
      <c r="AJ8" s="12">
        <v>482181</v>
      </c>
      <c r="AK8" s="12">
        <v>0</v>
      </c>
      <c r="AL8" s="12">
        <v>0</v>
      </c>
      <c r="AM8" s="11">
        <f t="shared" si="0"/>
        <v>27798009.883719444</v>
      </c>
      <c r="AN8" s="11">
        <f t="shared" si="0"/>
        <v>22566186.95</v>
      </c>
      <c r="AO8" s="74"/>
      <c r="AP8" s="74"/>
    </row>
    <row r="9" spans="1:42" ht="45" customHeight="1">
      <c r="A9" s="63">
        <v>5</v>
      </c>
      <c r="B9" s="28" t="s">
        <v>9</v>
      </c>
      <c r="C9" s="12">
        <v>559110.7295619934</v>
      </c>
      <c r="D9" s="12">
        <v>559110.7295619934</v>
      </c>
      <c r="E9" s="12">
        <v>64476.39053842246</v>
      </c>
      <c r="F9" s="12">
        <v>64476.39053842246</v>
      </c>
      <c r="G9" s="12">
        <v>171354.99761332473</v>
      </c>
      <c r="H9" s="12">
        <v>151557.45186624836</v>
      </c>
      <c r="I9" s="12">
        <v>18995946.542126186</v>
      </c>
      <c r="J9" s="12">
        <v>18642635.065203108</v>
      </c>
      <c r="K9" s="12">
        <v>483629.0063889751</v>
      </c>
      <c r="L9" s="12">
        <v>255099.20761697687</v>
      </c>
      <c r="M9" s="12">
        <v>76258.62983906601</v>
      </c>
      <c r="N9" s="12">
        <v>39936.8326845302</v>
      </c>
      <c r="O9" s="12">
        <v>0</v>
      </c>
      <c r="P9" s="12">
        <v>0</v>
      </c>
      <c r="Q9" s="12">
        <v>1647624.2189251734</v>
      </c>
      <c r="R9" s="12">
        <v>147204.4607726233</v>
      </c>
      <c r="S9" s="12">
        <v>912945.5971196818</v>
      </c>
      <c r="T9" s="12">
        <v>73772.925161161</v>
      </c>
      <c r="U9" s="12">
        <v>0</v>
      </c>
      <c r="V9" s="12">
        <v>0</v>
      </c>
      <c r="W9" s="12">
        <v>0</v>
      </c>
      <c r="X9" s="12">
        <v>0</v>
      </c>
      <c r="Y9" s="12">
        <v>45461.29551382035</v>
      </c>
      <c r="Z9" s="12">
        <v>18888.979029897608</v>
      </c>
      <c r="AA9" s="12">
        <v>387721.12083202845</v>
      </c>
      <c r="AB9" s="12">
        <v>145592.66832978034</v>
      </c>
      <c r="AC9" s="12">
        <v>104599.82062230914</v>
      </c>
      <c r="AD9" s="12">
        <v>33025.443905840686</v>
      </c>
      <c r="AE9" s="12">
        <v>1386995.179323317</v>
      </c>
      <c r="AF9" s="12">
        <v>941017.884802571</v>
      </c>
      <c r="AG9" s="12">
        <v>0</v>
      </c>
      <c r="AH9" s="12">
        <v>0</v>
      </c>
      <c r="AI9" s="12">
        <v>143141.43748687787</v>
      </c>
      <c r="AJ9" s="12">
        <v>83621.91009736259</v>
      </c>
      <c r="AK9" s="12">
        <v>0</v>
      </c>
      <c r="AL9" s="12">
        <v>0</v>
      </c>
      <c r="AM9" s="11">
        <f t="shared" si="0"/>
        <v>24979264.96589118</v>
      </c>
      <c r="AN9" s="11">
        <f t="shared" si="0"/>
        <v>21155939.949570518</v>
      </c>
      <c r="AO9" s="74"/>
      <c r="AP9" s="74"/>
    </row>
    <row r="10" spans="1:42" ht="45" customHeight="1">
      <c r="A10" s="65">
        <v>6</v>
      </c>
      <c r="B10" s="28" t="s">
        <v>14</v>
      </c>
      <c r="C10" s="12">
        <v>81519</v>
      </c>
      <c r="D10" s="12">
        <v>81519</v>
      </c>
      <c r="E10" s="12">
        <v>1598.25</v>
      </c>
      <c r="F10" s="12">
        <v>159.82</v>
      </c>
      <c r="G10" s="12">
        <v>4359</v>
      </c>
      <c r="H10" s="12">
        <v>4359</v>
      </c>
      <c r="I10" s="12">
        <v>4692114</v>
      </c>
      <c r="J10" s="12">
        <v>4692114</v>
      </c>
      <c r="K10" s="12">
        <v>42642</v>
      </c>
      <c r="L10" s="12">
        <v>42642</v>
      </c>
      <c r="M10" s="12">
        <v>1702</v>
      </c>
      <c r="N10" s="12">
        <v>1702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1">
        <f t="shared" si="0"/>
        <v>4823934.25</v>
      </c>
      <c r="AN10" s="11">
        <f t="shared" si="0"/>
        <v>4822495.82</v>
      </c>
      <c r="AO10" s="74"/>
      <c r="AP10" s="74"/>
    </row>
    <row r="11" spans="1:42" ht="45" customHeight="1">
      <c r="A11" s="63">
        <v>7</v>
      </c>
      <c r="B11" s="28" t="s">
        <v>5</v>
      </c>
      <c r="C11" s="12">
        <v>4909.71</v>
      </c>
      <c r="D11" s="12">
        <v>120.28</v>
      </c>
      <c r="E11" s="12">
        <v>695.8</v>
      </c>
      <c r="F11" s="12">
        <v>347.86</v>
      </c>
      <c r="G11" s="12">
        <v>7529.52</v>
      </c>
      <c r="H11" s="12">
        <v>523.99</v>
      </c>
      <c r="I11" s="12">
        <v>4921124.14</v>
      </c>
      <c r="J11" s="12">
        <v>4921124.14</v>
      </c>
      <c r="K11" s="12">
        <v>23602.71</v>
      </c>
      <c r="L11" s="12">
        <v>2207.29</v>
      </c>
      <c r="M11" s="12">
        <v>2289.71</v>
      </c>
      <c r="N11" s="12">
        <v>80.12</v>
      </c>
      <c r="O11" s="12">
        <v>0</v>
      </c>
      <c r="P11" s="12">
        <v>0</v>
      </c>
      <c r="Q11" s="12">
        <v>0</v>
      </c>
      <c r="R11" s="12">
        <v>0</v>
      </c>
      <c r="S11" s="12">
        <v>12443.63</v>
      </c>
      <c r="T11" s="12">
        <v>593.98</v>
      </c>
      <c r="U11" s="12">
        <v>0</v>
      </c>
      <c r="V11" s="12">
        <v>0</v>
      </c>
      <c r="W11" s="12">
        <v>0</v>
      </c>
      <c r="X11" s="12">
        <v>0</v>
      </c>
      <c r="Y11" s="12">
        <v>39507.7</v>
      </c>
      <c r="Z11" s="12">
        <v>28929.53</v>
      </c>
      <c r="AA11" s="12">
        <v>28636.13</v>
      </c>
      <c r="AB11" s="12">
        <v>2536.72</v>
      </c>
      <c r="AC11" s="12">
        <v>11410.96</v>
      </c>
      <c r="AD11" s="12">
        <v>1304.59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1">
        <f t="shared" si="0"/>
        <v>5052150.01</v>
      </c>
      <c r="AN11" s="11">
        <f t="shared" si="0"/>
        <v>4957768.5</v>
      </c>
      <c r="AO11" s="74"/>
      <c r="AP11" s="74"/>
    </row>
    <row r="12" spans="1:42" ht="45" customHeight="1">
      <c r="A12" s="63">
        <v>8</v>
      </c>
      <c r="B12" s="28" t="s">
        <v>6</v>
      </c>
      <c r="C12" s="12">
        <v>0</v>
      </c>
      <c r="D12" s="12">
        <v>0</v>
      </c>
      <c r="E12" s="12">
        <v>2628.29</v>
      </c>
      <c r="F12" s="12">
        <v>2628.29</v>
      </c>
      <c r="G12" s="12">
        <v>20442.32</v>
      </c>
      <c r="H12" s="12">
        <v>20442.32</v>
      </c>
      <c r="I12" s="12">
        <v>3119862</v>
      </c>
      <c r="J12" s="12">
        <v>3119862</v>
      </c>
      <c r="K12" s="12">
        <v>18734.08</v>
      </c>
      <c r="L12" s="12">
        <v>18734.08</v>
      </c>
      <c r="M12" s="12">
        <v>180679.87</v>
      </c>
      <c r="N12" s="12">
        <v>180679.87</v>
      </c>
      <c r="O12" s="12">
        <v>0</v>
      </c>
      <c r="P12" s="12">
        <v>0</v>
      </c>
      <c r="Q12" s="12">
        <v>19997.65</v>
      </c>
      <c r="R12" s="12">
        <v>2504.46</v>
      </c>
      <c r="S12" s="12">
        <v>5991.5</v>
      </c>
      <c r="T12" s="12">
        <v>746.79</v>
      </c>
      <c r="U12" s="12">
        <v>0</v>
      </c>
      <c r="V12" s="12">
        <v>0</v>
      </c>
      <c r="W12" s="12">
        <v>0</v>
      </c>
      <c r="X12" s="12">
        <v>0</v>
      </c>
      <c r="Y12" s="12">
        <v>1870.54</v>
      </c>
      <c r="Z12" s="12">
        <v>1870.54</v>
      </c>
      <c r="AA12" s="12">
        <v>26844.72</v>
      </c>
      <c r="AB12" s="12">
        <v>24977.75</v>
      </c>
      <c r="AC12" s="12">
        <v>838.14</v>
      </c>
      <c r="AD12" s="12">
        <v>838.14</v>
      </c>
      <c r="AE12" s="12">
        <v>3884237.05</v>
      </c>
      <c r="AF12" s="12">
        <v>3222044.17</v>
      </c>
      <c r="AG12" s="12">
        <v>0</v>
      </c>
      <c r="AH12" s="12">
        <v>0</v>
      </c>
      <c r="AI12" s="12">
        <v>119339.07999999999</v>
      </c>
      <c r="AJ12" s="12">
        <v>86964.78</v>
      </c>
      <c r="AK12" s="12">
        <v>0</v>
      </c>
      <c r="AL12" s="12">
        <v>0</v>
      </c>
      <c r="AM12" s="11">
        <f t="shared" si="0"/>
        <v>7401465.24</v>
      </c>
      <c r="AN12" s="11">
        <f t="shared" si="0"/>
        <v>6682293.19</v>
      </c>
      <c r="AO12" s="74"/>
      <c r="AP12" s="74"/>
    </row>
    <row r="13" spans="1:42" ht="45" customHeight="1">
      <c r="A13" s="63">
        <v>9</v>
      </c>
      <c r="B13" s="28" t="s">
        <v>13</v>
      </c>
      <c r="C13" s="12">
        <v>258131.19452053914</v>
      </c>
      <c r="D13" s="12">
        <v>258131.19452053914</v>
      </c>
      <c r="E13" s="12">
        <v>51140.18432876823</v>
      </c>
      <c r="F13" s="12">
        <v>51140.18432876823</v>
      </c>
      <c r="G13" s="12">
        <v>4256.741917808221</v>
      </c>
      <c r="H13" s="12">
        <v>4256.741917808221</v>
      </c>
      <c r="I13" s="12">
        <v>4237140.096850317</v>
      </c>
      <c r="J13" s="12">
        <v>4237140.096850317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1">
        <f t="shared" si="0"/>
        <v>4550668.217617433</v>
      </c>
      <c r="AN13" s="11">
        <f t="shared" si="0"/>
        <v>4550668.217617433</v>
      </c>
      <c r="AO13" s="74"/>
      <c r="AP13" s="74"/>
    </row>
    <row r="14" spans="1:42" ht="45" customHeight="1">
      <c r="A14" s="65">
        <v>10</v>
      </c>
      <c r="B14" s="28" t="s">
        <v>11</v>
      </c>
      <c r="C14" s="12">
        <v>7255.87</v>
      </c>
      <c r="D14" s="12">
        <v>7255.87</v>
      </c>
      <c r="E14" s="12">
        <v>3788.42</v>
      </c>
      <c r="F14" s="12">
        <v>1899.46</v>
      </c>
      <c r="G14" s="12">
        <v>19353.030000000002</v>
      </c>
      <c r="H14" s="12">
        <v>6798.62</v>
      </c>
      <c r="I14" s="12">
        <v>974787.12</v>
      </c>
      <c r="J14" s="12">
        <v>935825.41</v>
      </c>
      <c r="K14" s="12">
        <v>644447.04</v>
      </c>
      <c r="L14" s="12">
        <v>193381.22</v>
      </c>
      <c r="M14" s="12">
        <v>53733.09</v>
      </c>
      <c r="N14" s="12">
        <v>14339.58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54309.16</v>
      </c>
      <c r="Z14" s="12">
        <v>8660.54</v>
      </c>
      <c r="AA14" s="12">
        <v>348853.72</v>
      </c>
      <c r="AB14" s="12">
        <v>58850.3799999999</v>
      </c>
      <c r="AC14" s="12">
        <v>0</v>
      </c>
      <c r="AD14" s="12">
        <v>0</v>
      </c>
      <c r="AE14" s="12">
        <v>31407.54</v>
      </c>
      <c r="AF14" s="12">
        <v>31407.54</v>
      </c>
      <c r="AG14" s="12">
        <v>0</v>
      </c>
      <c r="AH14" s="12">
        <v>0</v>
      </c>
      <c r="AI14" s="12">
        <v>75050.51999999999</v>
      </c>
      <c r="AJ14" s="12">
        <v>33278.40999999999</v>
      </c>
      <c r="AK14" s="12">
        <v>0</v>
      </c>
      <c r="AL14" s="12">
        <v>0</v>
      </c>
      <c r="AM14" s="11">
        <f t="shared" si="0"/>
        <v>2212985.5100000002</v>
      </c>
      <c r="AN14" s="11">
        <f t="shared" si="0"/>
        <v>1291697.03</v>
      </c>
      <c r="AO14" s="74"/>
      <c r="AP14" s="74"/>
    </row>
    <row r="15" spans="1:42" ht="45" customHeight="1">
      <c r="A15" s="63">
        <v>11</v>
      </c>
      <c r="B15" s="28" t="s">
        <v>10</v>
      </c>
      <c r="C15" s="12">
        <v>64434</v>
      </c>
      <c r="D15" s="12">
        <v>59226.869999999995</v>
      </c>
      <c r="E15" s="12">
        <v>598.49</v>
      </c>
      <c r="F15" s="12">
        <v>598.36</v>
      </c>
      <c r="G15" s="12">
        <v>1834.49</v>
      </c>
      <c r="H15" s="12">
        <v>472</v>
      </c>
      <c r="I15" s="12">
        <v>1997635.38</v>
      </c>
      <c r="J15" s="12">
        <v>1674772</v>
      </c>
      <c r="K15" s="12">
        <v>347326</v>
      </c>
      <c r="L15" s="12">
        <v>96107</v>
      </c>
      <c r="M15" s="12">
        <v>4783.49</v>
      </c>
      <c r="N15" s="12">
        <v>1314.4850000000006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22893</v>
      </c>
      <c r="AB15" s="12">
        <v>4508.070999999996</v>
      </c>
      <c r="AC15" s="12">
        <v>0</v>
      </c>
      <c r="AD15" s="12">
        <v>0</v>
      </c>
      <c r="AE15" s="12">
        <v>320007.49</v>
      </c>
      <c r="AF15" s="12">
        <v>281219.02</v>
      </c>
      <c r="AG15" s="12">
        <v>0</v>
      </c>
      <c r="AH15" s="12">
        <v>0</v>
      </c>
      <c r="AI15" s="12">
        <v>351.18</v>
      </c>
      <c r="AJ15" s="12">
        <v>351.18</v>
      </c>
      <c r="AK15" s="12">
        <v>0</v>
      </c>
      <c r="AL15" s="12">
        <v>0</v>
      </c>
      <c r="AM15" s="11">
        <f t="shared" si="0"/>
        <v>2759863.52</v>
      </c>
      <c r="AN15" s="11">
        <f t="shared" si="0"/>
        <v>2118568.986</v>
      </c>
      <c r="AO15" s="74"/>
      <c r="AP15" s="74"/>
    </row>
    <row r="16" spans="1:42" ht="45" customHeight="1">
      <c r="A16" s="63">
        <v>12</v>
      </c>
      <c r="B16" s="28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3.1</v>
      </c>
      <c r="H16" s="12">
        <v>3.1</v>
      </c>
      <c r="I16" s="12">
        <v>0</v>
      </c>
      <c r="J16" s="12">
        <v>0</v>
      </c>
      <c r="K16" s="12">
        <v>286.42</v>
      </c>
      <c r="L16" s="12">
        <v>286.42</v>
      </c>
      <c r="M16" s="12">
        <v>11</v>
      </c>
      <c r="N16" s="12">
        <v>11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1057</v>
      </c>
      <c r="Z16" s="12">
        <v>1057</v>
      </c>
      <c r="AA16" s="12">
        <v>7271</v>
      </c>
      <c r="AB16" s="12">
        <v>4576</v>
      </c>
      <c r="AC16" s="12">
        <v>0</v>
      </c>
      <c r="AD16" s="12">
        <v>0</v>
      </c>
      <c r="AE16" s="12">
        <v>759728</v>
      </c>
      <c r="AF16" s="12">
        <v>680949</v>
      </c>
      <c r="AG16" s="12">
        <v>0</v>
      </c>
      <c r="AH16" s="12">
        <v>0</v>
      </c>
      <c r="AI16" s="12">
        <v>593</v>
      </c>
      <c r="AJ16" s="12">
        <v>593</v>
      </c>
      <c r="AK16" s="12">
        <v>0</v>
      </c>
      <c r="AL16" s="12">
        <v>0</v>
      </c>
      <c r="AM16" s="11">
        <f t="shared" si="0"/>
        <v>768949.52</v>
      </c>
      <c r="AN16" s="11">
        <f t="shared" si="0"/>
        <v>687475.52</v>
      </c>
      <c r="AO16" s="74"/>
      <c r="AP16" s="74"/>
    </row>
    <row r="17" spans="1:42" ht="45" customHeight="1">
      <c r="A17" s="63">
        <v>13</v>
      </c>
      <c r="B17" s="28" t="s">
        <v>8</v>
      </c>
      <c r="C17" s="12">
        <v>0</v>
      </c>
      <c r="D17" s="12">
        <v>0</v>
      </c>
      <c r="E17" s="12">
        <v>42444.47</v>
      </c>
      <c r="F17" s="12">
        <v>41795.069609000006</v>
      </c>
      <c r="G17" s="12">
        <v>20110.96</v>
      </c>
      <c r="H17" s="12">
        <v>18928.444985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77415.21</v>
      </c>
      <c r="AB17" s="12">
        <v>0</v>
      </c>
      <c r="AC17" s="12">
        <v>89236.97</v>
      </c>
      <c r="AD17" s="12">
        <v>52958.536</v>
      </c>
      <c r="AE17" s="12">
        <v>0</v>
      </c>
      <c r="AF17" s="12">
        <v>0</v>
      </c>
      <c r="AG17" s="12">
        <v>0</v>
      </c>
      <c r="AH17" s="12">
        <v>0</v>
      </c>
      <c r="AI17" s="12">
        <v>98427.65</v>
      </c>
      <c r="AJ17" s="12">
        <v>39985.01095978644</v>
      </c>
      <c r="AK17" s="12">
        <v>0</v>
      </c>
      <c r="AL17" s="12">
        <v>0</v>
      </c>
      <c r="AM17" s="11">
        <f t="shared" si="0"/>
        <v>327635.26</v>
      </c>
      <c r="AN17" s="11">
        <f t="shared" si="0"/>
        <v>153667.06155378645</v>
      </c>
      <c r="AO17" s="74"/>
      <c r="AP17" s="74"/>
    </row>
    <row r="18" spans="1:42" ht="45" customHeight="1">
      <c r="A18" s="63">
        <v>14</v>
      </c>
      <c r="B18" s="28" t="s">
        <v>75</v>
      </c>
      <c r="C18" s="12">
        <v>0</v>
      </c>
      <c r="D18" s="12">
        <v>0</v>
      </c>
      <c r="E18" s="12">
        <v>0</v>
      </c>
      <c r="F18" s="12">
        <v>0</v>
      </c>
      <c r="G18" s="12">
        <v>345.4</v>
      </c>
      <c r="H18" s="12">
        <v>345.4</v>
      </c>
      <c r="I18" s="12">
        <v>0</v>
      </c>
      <c r="J18" s="12">
        <v>0</v>
      </c>
      <c r="K18" s="12">
        <v>1635</v>
      </c>
      <c r="L18" s="12">
        <v>1635</v>
      </c>
      <c r="M18" s="12">
        <v>2.37</v>
      </c>
      <c r="N18" s="12">
        <v>2.12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1328</v>
      </c>
      <c r="Z18" s="12">
        <v>1328</v>
      </c>
      <c r="AA18" s="12">
        <v>3455</v>
      </c>
      <c r="AB18" s="12">
        <v>3455</v>
      </c>
      <c r="AC18" s="12">
        <v>0</v>
      </c>
      <c r="AD18" s="12">
        <v>0</v>
      </c>
      <c r="AE18" s="12">
        <v>5469</v>
      </c>
      <c r="AF18" s="12">
        <v>5469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1">
        <f aca="true" t="shared" si="1" ref="AM18:AN20">C18+E18+G18+I18+K18+M18+O18+Q18+S18+U18+W18+Y18+AA18+AC18+AE18+AG18+AI18+AK18</f>
        <v>12234.77</v>
      </c>
      <c r="AN18" s="11">
        <f t="shared" si="1"/>
        <v>12234.52</v>
      </c>
      <c r="AO18" s="74"/>
      <c r="AP18" s="74"/>
    </row>
    <row r="19" spans="1:42" ht="45" customHeight="1">
      <c r="A19" s="63">
        <v>15</v>
      </c>
      <c r="B19" s="28" t="s">
        <v>12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1">
        <f t="shared" si="1"/>
        <v>0</v>
      </c>
      <c r="AN19" s="11">
        <f t="shared" si="1"/>
        <v>0</v>
      </c>
      <c r="AO19" s="74"/>
      <c r="AP19" s="74"/>
    </row>
    <row r="20" spans="1:42" ht="45" customHeight="1">
      <c r="A20" s="63">
        <v>16</v>
      </c>
      <c r="B20" s="28" t="s">
        <v>76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1">
        <f t="shared" si="1"/>
        <v>0</v>
      </c>
      <c r="AN20" s="11">
        <f t="shared" si="1"/>
        <v>0</v>
      </c>
      <c r="AO20" s="74"/>
      <c r="AP20" s="74"/>
    </row>
    <row r="21" spans="1:40" ht="15">
      <c r="A21" s="67"/>
      <c r="B21" s="26" t="s">
        <v>16</v>
      </c>
      <c r="C21" s="25">
        <f>SUM(C5:C20)</f>
        <v>3981612.2732224823</v>
      </c>
      <c r="D21" s="25">
        <f aca="true" t="shared" si="2" ref="D21:AN21">SUM(D5:D20)</f>
        <v>2661194.340521885</v>
      </c>
      <c r="E21" s="25">
        <f t="shared" si="2"/>
        <v>865810.4201990204</v>
      </c>
      <c r="F21" s="25">
        <f t="shared" si="2"/>
        <v>861485.5598080202</v>
      </c>
      <c r="G21" s="25">
        <f t="shared" si="2"/>
        <v>1218512.1399863127</v>
      </c>
      <c r="H21" s="25">
        <f t="shared" si="2"/>
        <v>1083808.7479188843</v>
      </c>
      <c r="I21" s="25">
        <f t="shared" si="2"/>
        <v>122297508.14733127</v>
      </c>
      <c r="J21" s="25">
        <f t="shared" si="2"/>
        <v>120770911.85393804</v>
      </c>
      <c r="K21" s="25">
        <f t="shared" si="2"/>
        <v>12355235.395143406</v>
      </c>
      <c r="L21" s="25">
        <f t="shared" si="2"/>
        <v>11127698.853482394</v>
      </c>
      <c r="M21" s="25">
        <f t="shared" si="2"/>
        <v>2067569.205359092</v>
      </c>
      <c r="N21" s="25">
        <f t="shared" si="2"/>
        <v>1899374.6631462944</v>
      </c>
      <c r="O21" s="25">
        <f t="shared" si="2"/>
        <v>0</v>
      </c>
      <c r="P21" s="25">
        <f t="shared" si="2"/>
        <v>0</v>
      </c>
      <c r="Q21" s="25">
        <f t="shared" si="2"/>
        <v>2224967.2978764125</v>
      </c>
      <c r="R21" s="25">
        <f t="shared" si="2"/>
        <v>181008.49800525594</v>
      </c>
      <c r="S21" s="25">
        <f t="shared" si="2"/>
        <v>1422971.1108391266</v>
      </c>
      <c r="T21" s="25">
        <f t="shared" si="2"/>
        <v>165486.67516116108</v>
      </c>
      <c r="U21" s="25">
        <f t="shared" si="2"/>
        <v>214784.2410066776</v>
      </c>
      <c r="V21" s="25">
        <f t="shared" si="2"/>
        <v>161850.01459112088</v>
      </c>
      <c r="W21" s="25">
        <f t="shared" si="2"/>
        <v>40520</v>
      </c>
      <c r="X21" s="25">
        <f t="shared" si="2"/>
        <v>0</v>
      </c>
      <c r="Y21" s="25">
        <f t="shared" si="2"/>
        <v>1349770.0771638197</v>
      </c>
      <c r="Z21" s="25">
        <f t="shared" si="2"/>
        <v>1067481.126510083</v>
      </c>
      <c r="AA21" s="25">
        <f t="shared" si="2"/>
        <v>13482839.337026209</v>
      </c>
      <c r="AB21" s="25">
        <f t="shared" si="2"/>
        <v>4504109.187532529</v>
      </c>
      <c r="AC21" s="25">
        <f t="shared" si="2"/>
        <v>476026.6450773416</v>
      </c>
      <c r="AD21" s="25">
        <f t="shared" si="2"/>
        <v>173292.29305583215</v>
      </c>
      <c r="AE21" s="25">
        <f t="shared" si="2"/>
        <v>9334997.352916071</v>
      </c>
      <c r="AF21" s="25">
        <f t="shared" si="2"/>
        <v>7537500.808374738</v>
      </c>
      <c r="AG21" s="25">
        <f t="shared" si="2"/>
        <v>3730.3799999999997</v>
      </c>
      <c r="AH21" s="25">
        <f t="shared" si="2"/>
        <v>3730.3799999999997</v>
      </c>
      <c r="AI21" s="25">
        <f t="shared" si="2"/>
        <v>3004658.668747337</v>
      </c>
      <c r="AJ21" s="25">
        <f t="shared" si="2"/>
        <v>1500908.4429853226</v>
      </c>
      <c r="AK21" s="25">
        <f t="shared" si="2"/>
        <v>0</v>
      </c>
      <c r="AL21" s="25">
        <f t="shared" si="2"/>
        <v>0</v>
      </c>
      <c r="AM21" s="25">
        <f t="shared" si="2"/>
        <v>174341512.6918946</v>
      </c>
      <c r="AN21" s="25">
        <f t="shared" si="2"/>
        <v>153699841.44503158</v>
      </c>
    </row>
    <row r="22" spans="1:40" ht="15">
      <c r="A22" s="76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2:40" ht="18">
      <c r="B23" s="54" t="s">
        <v>30</v>
      </c>
      <c r="AM23" s="74"/>
      <c r="AN23" s="77"/>
    </row>
    <row r="24" spans="2:40" ht="12.75">
      <c r="B24" s="92" t="s">
        <v>71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AN24" s="74"/>
    </row>
    <row r="25" spans="2:42" ht="12.7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AP25" s="74"/>
    </row>
    <row r="26" spans="2:3" ht="13.5">
      <c r="B26" s="54" t="s">
        <v>33</v>
      </c>
      <c r="C26" s="55"/>
    </row>
    <row r="27" ht="13.5">
      <c r="B27" s="54" t="s">
        <v>34</v>
      </c>
    </row>
  </sheetData>
  <sheetProtection/>
  <mergeCells count="22">
    <mergeCell ref="I3:J3"/>
    <mergeCell ref="S3:T3"/>
    <mergeCell ref="AK3:AL3"/>
    <mergeCell ref="Q3:R3"/>
    <mergeCell ref="AG3:AH3"/>
    <mergeCell ref="AI3:AJ3"/>
    <mergeCell ref="A3:A4"/>
    <mergeCell ref="B3:B4"/>
    <mergeCell ref="C3:D3"/>
    <mergeCell ref="E3:F3"/>
    <mergeCell ref="U3:V3"/>
    <mergeCell ref="G3:H3"/>
    <mergeCell ref="B24:N25"/>
    <mergeCell ref="AE3:AF3"/>
    <mergeCell ref="K3:L3"/>
    <mergeCell ref="M3:N3"/>
    <mergeCell ref="AM3:AN3"/>
    <mergeCell ref="W3:X3"/>
    <mergeCell ref="Y3:Z3"/>
    <mergeCell ref="AA3:AB3"/>
    <mergeCell ref="AC3:AD3"/>
    <mergeCell ref="O3:P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Q2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140625" defaultRowHeight="12.75"/>
  <cols>
    <col min="1" max="1" width="3.7109375" style="55" customWidth="1"/>
    <col min="2" max="2" width="28.00390625" style="55" customWidth="1"/>
    <col min="3" max="6" width="11.7109375" style="55" customWidth="1"/>
    <col min="7" max="7" width="12.8515625" style="55" customWidth="1"/>
    <col min="8" max="8" width="13.00390625" style="55" customWidth="1"/>
    <col min="9" max="9" width="12.421875" style="55" bestFit="1" customWidth="1"/>
    <col min="10" max="38" width="11.7109375" style="55" customWidth="1"/>
    <col min="39" max="39" width="14.28125" style="55" customWidth="1"/>
    <col min="40" max="40" width="13.8515625" style="55" customWidth="1"/>
    <col min="41" max="41" width="9.140625" style="55" customWidth="1"/>
    <col min="42" max="42" width="9.8515625" style="55" bestFit="1" customWidth="1"/>
    <col min="43" max="16384" width="9.140625" style="55" customWidth="1"/>
  </cols>
  <sheetData>
    <row r="1" spans="1:11" ht="20.25" customHeight="1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78" customFormat="1" ht="12.75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38" ht="15" customHeight="1">
      <c r="A3" s="60" t="s">
        <v>80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0" ht="82.5" customHeight="1">
      <c r="A4" s="90" t="s">
        <v>0</v>
      </c>
      <c r="B4" s="90" t="s">
        <v>17</v>
      </c>
      <c r="C4" s="88" t="s">
        <v>18</v>
      </c>
      <c r="D4" s="89"/>
      <c r="E4" s="88" t="s">
        <v>60</v>
      </c>
      <c r="F4" s="89"/>
      <c r="G4" s="88" t="s">
        <v>61</v>
      </c>
      <c r="H4" s="89"/>
      <c r="I4" s="88" t="s">
        <v>21</v>
      </c>
      <c r="J4" s="89"/>
      <c r="K4" s="88" t="s">
        <v>62</v>
      </c>
      <c r="L4" s="89"/>
      <c r="M4" s="88" t="s">
        <v>63</v>
      </c>
      <c r="N4" s="89"/>
      <c r="O4" s="88" t="s">
        <v>23</v>
      </c>
      <c r="P4" s="89"/>
      <c r="Q4" s="88" t="s">
        <v>64</v>
      </c>
      <c r="R4" s="89"/>
      <c r="S4" s="88" t="s">
        <v>65</v>
      </c>
      <c r="T4" s="89"/>
      <c r="U4" s="88" t="s">
        <v>66</v>
      </c>
      <c r="V4" s="89"/>
      <c r="W4" s="88" t="s">
        <v>67</v>
      </c>
      <c r="X4" s="89"/>
      <c r="Y4" s="88" t="s">
        <v>24</v>
      </c>
      <c r="Z4" s="89"/>
      <c r="AA4" s="88" t="s">
        <v>77</v>
      </c>
      <c r="AB4" s="89"/>
      <c r="AC4" s="88" t="s">
        <v>25</v>
      </c>
      <c r="AD4" s="89"/>
      <c r="AE4" s="88" t="s">
        <v>26</v>
      </c>
      <c r="AF4" s="89"/>
      <c r="AG4" s="88" t="s">
        <v>27</v>
      </c>
      <c r="AH4" s="89"/>
      <c r="AI4" s="88" t="s">
        <v>78</v>
      </c>
      <c r="AJ4" s="89"/>
      <c r="AK4" s="88" t="s">
        <v>28</v>
      </c>
      <c r="AL4" s="89"/>
      <c r="AM4" s="88" t="s">
        <v>29</v>
      </c>
      <c r="AN4" s="89"/>
    </row>
    <row r="5" spans="1:43" ht="45" customHeight="1">
      <c r="A5" s="91"/>
      <c r="B5" s="91"/>
      <c r="C5" s="62" t="s">
        <v>35</v>
      </c>
      <c r="D5" s="62" t="s">
        <v>36</v>
      </c>
      <c r="E5" s="62" t="s">
        <v>35</v>
      </c>
      <c r="F5" s="62" t="s">
        <v>36</v>
      </c>
      <c r="G5" s="62" t="s">
        <v>35</v>
      </c>
      <c r="H5" s="62" t="s">
        <v>36</v>
      </c>
      <c r="I5" s="62" t="s">
        <v>35</v>
      </c>
      <c r="J5" s="62" t="s">
        <v>36</v>
      </c>
      <c r="K5" s="62" t="s">
        <v>35</v>
      </c>
      <c r="L5" s="62" t="s">
        <v>36</v>
      </c>
      <c r="M5" s="62" t="s">
        <v>35</v>
      </c>
      <c r="N5" s="62" t="s">
        <v>36</v>
      </c>
      <c r="O5" s="62" t="s">
        <v>35</v>
      </c>
      <c r="P5" s="62" t="s">
        <v>36</v>
      </c>
      <c r="Q5" s="62" t="s">
        <v>35</v>
      </c>
      <c r="R5" s="62" t="s">
        <v>36</v>
      </c>
      <c r="S5" s="62" t="s">
        <v>35</v>
      </c>
      <c r="T5" s="62" t="s">
        <v>36</v>
      </c>
      <c r="U5" s="62" t="s">
        <v>35</v>
      </c>
      <c r="V5" s="62" t="s">
        <v>36</v>
      </c>
      <c r="W5" s="62" t="s">
        <v>35</v>
      </c>
      <c r="X5" s="62" t="s">
        <v>36</v>
      </c>
      <c r="Y5" s="62" t="s">
        <v>35</v>
      </c>
      <c r="Z5" s="62" t="s">
        <v>36</v>
      </c>
      <c r="AA5" s="62" t="s">
        <v>35</v>
      </c>
      <c r="AB5" s="62" t="s">
        <v>36</v>
      </c>
      <c r="AC5" s="62" t="s">
        <v>35</v>
      </c>
      <c r="AD5" s="62" t="s">
        <v>36</v>
      </c>
      <c r="AE5" s="62" t="s">
        <v>35</v>
      </c>
      <c r="AF5" s="62" t="s">
        <v>36</v>
      </c>
      <c r="AG5" s="62" t="s">
        <v>35</v>
      </c>
      <c r="AH5" s="62" t="s">
        <v>36</v>
      </c>
      <c r="AI5" s="62" t="s">
        <v>35</v>
      </c>
      <c r="AJ5" s="62" t="s">
        <v>36</v>
      </c>
      <c r="AK5" s="62" t="s">
        <v>35</v>
      </c>
      <c r="AL5" s="62" t="s">
        <v>36</v>
      </c>
      <c r="AM5" s="62" t="s">
        <v>35</v>
      </c>
      <c r="AN5" s="62" t="s">
        <v>36</v>
      </c>
      <c r="AP5" s="79"/>
      <c r="AQ5" s="79"/>
    </row>
    <row r="6" spans="1:43" ht="45" customHeight="1">
      <c r="A6" s="63">
        <v>1</v>
      </c>
      <c r="B6" s="28" t="s">
        <v>3</v>
      </c>
      <c r="C6" s="13">
        <v>205751.47</v>
      </c>
      <c r="D6" s="13">
        <v>160124.91</v>
      </c>
      <c r="E6" s="13">
        <v>92789.31000000001</v>
      </c>
      <c r="F6" s="13">
        <v>92789.31000000001</v>
      </c>
      <c r="G6" s="13">
        <v>66429.64</v>
      </c>
      <c r="H6" s="13">
        <v>66429.64</v>
      </c>
      <c r="I6" s="13">
        <v>15694000.47</v>
      </c>
      <c r="J6" s="13">
        <v>15694000.47</v>
      </c>
      <c r="K6" s="13">
        <v>956252.56</v>
      </c>
      <c r="L6" s="13">
        <v>956252.56</v>
      </c>
      <c r="M6" s="13">
        <v>92908.91</v>
      </c>
      <c r="N6" s="13">
        <v>92908.91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3909.78</v>
      </c>
      <c r="Z6" s="13">
        <v>3909.78</v>
      </c>
      <c r="AA6" s="13">
        <v>243632.68</v>
      </c>
      <c r="AB6" s="13">
        <v>179172.75</v>
      </c>
      <c r="AC6" s="13">
        <v>0</v>
      </c>
      <c r="AD6" s="13">
        <v>0</v>
      </c>
      <c r="AE6" s="13">
        <v>13932.74</v>
      </c>
      <c r="AF6" s="13">
        <v>13932.74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1">
        <f>C6+E6+G6+I6+K6+M6+O6+Q6+S6+U6+W6+Y6+AA6+AC6+AE6+AG6+AI6+AK6</f>
        <v>17369607.56</v>
      </c>
      <c r="AN6" s="11">
        <f>D6+F6+H6+J6+L6+N6+P6+R6+T6+V6+X6+Z6+AB6+AD6+AF6+AH6+AJ6+AL6</f>
        <v>17259521.07</v>
      </c>
      <c r="AP6" s="79"/>
      <c r="AQ6" s="80"/>
    </row>
    <row r="7" spans="1:43" ht="45" customHeight="1">
      <c r="A7" s="65">
        <v>2</v>
      </c>
      <c r="B7" s="28" t="s">
        <v>2</v>
      </c>
      <c r="C7" s="13">
        <v>442709.86687499995</v>
      </c>
      <c r="D7" s="13">
        <v>169490.536875</v>
      </c>
      <c r="E7" s="13">
        <v>24912.057176000002</v>
      </c>
      <c r="F7" s="13">
        <v>24912.057176000002</v>
      </c>
      <c r="G7" s="13">
        <v>10738.02</v>
      </c>
      <c r="H7" s="13">
        <v>10738.02</v>
      </c>
      <c r="I7" s="13">
        <v>13117264.730000004</v>
      </c>
      <c r="J7" s="13">
        <v>12855131.030000005</v>
      </c>
      <c r="K7" s="13">
        <v>2941663.4536319994</v>
      </c>
      <c r="L7" s="13">
        <v>2843600.5036319993</v>
      </c>
      <c r="M7" s="13">
        <v>305016.8644</v>
      </c>
      <c r="N7" s="13">
        <v>230839.75440000003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15362.043498</v>
      </c>
      <c r="Z7" s="13">
        <v>15362.043498</v>
      </c>
      <c r="AA7" s="13">
        <v>2495411.295462</v>
      </c>
      <c r="AB7" s="13">
        <v>157236.83546199976</v>
      </c>
      <c r="AC7" s="13">
        <v>0</v>
      </c>
      <c r="AD7" s="13">
        <v>0</v>
      </c>
      <c r="AE7" s="13">
        <v>448545.00990199996</v>
      </c>
      <c r="AF7" s="13">
        <v>380016.31990199996</v>
      </c>
      <c r="AG7" s="13">
        <v>0</v>
      </c>
      <c r="AH7" s="13">
        <v>0</v>
      </c>
      <c r="AI7" s="13">
        <v>7888.60279</v>
      </c>
      <c r="AJ7" s="13">
        <v>6767.73279</v>
      </c>
      <c r="AK7" s="13">
        <v>0</v>
      </c>
      <c r="AL7" s="13">
        <v>0</v>
      </c>
      <c r="AM7" s="11">
        <f aca="true" t="shared" si="0" ref="AM7:AM18">C7+E7+G7+I7+K7+M7+O7+Q7+S7+U7+W7+Y7+AA7+AC7+AE7+AG7+AI7+AK7</f>
        <v>19809511.943735003</v>
      </c>
      <c r="AN7" s="11">
        <f aca="true" t="shared" si="1" ref="AN7:AN18">D7+F7+H7+J7+L7+N7+P7+R7+T7+V7+X7+Z7+AB7+AD7+AF7+AH7+AJ7+AL7</f>
        <v>16694094.833735004</v>
      </c>
      <c r="AP7" s="79"/>
      <c r="AQ7" s="81"/>
    </row>
    <row r="8" spans="1:43" ht="45" customHeight="1">
      <c r="A8" s="63">
        <v>3</v>
      </c>
      <c r="B8" s="28" t="s">
        <v>4</v>
      </c>
      <c r="C8" s="13">
        <v>414066.69</v>
      </c>
      <c r="D8" s="13">
        <v>21749.29999999999</v>
      </c>
      <c r="E8" s="13">
        <v>11861.1</v>
      </c>
      <c r="F8" s="13">
        <v>11861.1</v>
      </c>
      <c r="G8" s="13">
        <v>1569.8400000000001</v>
      </c>
      <c r="H8" s="13">
        <v>902.7800000000002</v>
      </c>
      <c r="I8" s="13">
        <v>12322954.53</v>
      </c>
      <c r="J8" s="13">
        <v>12322954.53</v>
      </c>
      <c r="K8" s="13">
        <v>1653796.71</v>
      </c>
      <c r="L8" s="13">
        <v>1627244.93</v>
      </c>
      <c r="M8" s="13">
        <v>287823.9</v>
      </c>
      <c r="N8" s="13">
        <v>257209.40000000002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14199.369999999999</v>
      </c>
      <c r="Z8" s="13">
        <v>14199.38</v>
      </c>
      <c r="AA8" s="13">
        <v>323606.95999999996</v>
      </c>
      <c r="AB8" s="13">
        <v>94299.54999999999</v>
      </c>
      <c r="AC8" s="13">
        <v>0</v>
      </c>
      <c r="AD8" s="13">
        <v>0</v>
      </c>
      <c r="AE8" s="13">
        <v>255083.3799999999</v>
      </c>
      <c r="AF8" s="13">
        <v>177863.8799999999</v>
      </c>
      <c r="AG8" s="13">
        <v>0</v>
      </c>
      <c r="AH8" s="13">
        <v>0</v>
      </c>
      <c r="AI8" s="13">
        <v>15875.630000000001</v>
      </c>
      <c r="AJ8" s="13">
        <v>15875.630000000001</v>
      </c>
      <c r="AK8" s="13">
        <v>0</v>
      </c>
      <c r="AL8" s="13">
        <v>0</v>
      </c>
      <c r="AM8" s="11">
        <f t="shared" si="0"/>
        <v>15300838.110000001</v>
      </c>
      <c r="AN8" s="11">
        <f t="shared" si="1"/>
        <v>14544160.480000002</v>
      </c>
      <c r="AP8" s="79"/>
      <c r="AQ8" s="81"/>
    </row>
    <row r="9" spans="1:43" ht="45" customHeight="1">
      <c r="A9" s="63">
        <v>4</v>
      </c>
      <c r="B9" s="28" t="s">
        <v>7</v>
      </c>
      <c r="C9" s="13">
        <v>41840</v>
      </c>
      <c r="D9" s="13">
        <v>41840</v>
      </c>
      <c r="E9" s="13">
        <v>0</v>
      </c>
      <c r="F9" s="13">
        <v>0</v>
      </c>
      <c r="G9" s="13">
        <v>40</v>
      </c>
      <c r="H9" s="13">
        <v>40</v>
      </c>
      <c r="I9" s="13">
        <v>9974882.04</v>
      </c>
      <c r="J9" s="13">
        <v>9974882.04</v>
      </c>
      <c r="K9" s="13">
        <v>1089855</v>
      </c>
      <c r="L9" s="13">
        <v>1089855</v>
      </c>
      <c r="M9" s="13">
        <v>229265</v>
      </c>
      <c r="N9" s="13">
        <v>229265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800</v>
      </c>
      <c r="Z9" s="13">
        <v>800</v>
      </c>
      <c r="AA9" s="13">
        <v>439489.7</v>
      </c>
      <c r="AB9" s="13">
        <v>91.75</v>
      </c>
      <c r="AC9" s="13">
        <v>0</v>
      </c>
      <c r="AD9" s="13">
        <v>0</v>
      </c>
      <c r="AE9" s="13">
        <v>1373096</v>
      </c>
      <c r="AF9" s="13">
        <v>286536</v>
      </c>
      <c r="AG9" s="13">
        <v>0</v>
      </c>
      <c r="AH9" s="13">
        <v>0</v>
      </c>
      <c r="AI9" s="13">
        <v>28357</v>
      </c>
      <c r="AJ9" s="13">
        <v>28357</v>
      </c>
      <c r="AK9" s="13">
        <v>0</v>
      </c>
      <c r="AL9" s="13">
        <v>0</v>
      </c>
      <c r="AM9" s="11">
        <f t="shared" si="0"/>
        <v>13177624.739999998</v>
      </c>
      <c r="AN9" s="11">
        <f t="shared" si="1"/>
        <v>11651666.79</v>
      </c>
      <c r="AP9" s="79"/>
      <c r="AQ9" s="81"/>
    </row>
    <row r="10" spans="1:43" ht="45" customHeight="1">
      <c r="A10" s="63">
        <v>5</v>
      </c>
      <c r="B10" s="28" t="s">
        <v>9</v>
      </c>
      <c r="C10" s="13">
        <v>103627.1</v>
      </c>
      <c r="D10" s="13">
        <v>103627.1</v>
      </c>
      <c r="E10" s="13">
        <v>1348.95</v>
      </c>
      <c r="F10" s="13">
        <v>1348.95</v>
      </c>
      <c r="G10" s="13">
        <v>4749.9</v>
      </c>
      <c r="H10" s="13">
        <v>4749.9</v>
      </c>
      <c r="I10" s="13">
        <v>11461362.99</v>
      </c>
      <c r="J10" s="13">
        <v>11342698.39</v>
      </c>
      <c r="K10" s="13">
        <v>361479.23</v>
      </c>
      <c r="L10" s="13">
        <v>174515.06999999995</v>
      </c>
      <c r="M10" s="13">
        <v>44230.69</v>
      </c>
      <c r="N10" s="13">
        <v>21811.320000000003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603.53</v>
      </c>
      <c r="Z10" s="13">
        <v>354.00999999999993</v>
      </c>
      <c r="AA10" s="13">
        <v>2646.82</v>
      </c>
      <c r="AB10" s="13">
        <v>279.2000000000003</v>
      </c>
      <c r="AC10" s="13">
        <v>317734.41</v>
      </c>
      <c r="AD10" s="13">
        <v>5890.129999999946</v>
      </c>
      <c r="AE10" s="13">
        <v>585221.7</v>
      </c>
      <c r="AF10" s="13">
        <v>585221.7</v>
      </c>
      <c r="AG10" s="13">
        <v>0</v>
      </c>
      <c r="AH10" s="13">
        <v>0</v>
      </c>
      <c r="AI10" s="13">
        <v>399.74</v>
      </c>
      <c r="AJ10" s="13">
        <v>399.74</v>
      </c>
      <c r="AK10" s="13">
        <v>0</v>
      </c>
      <c r="AL10" s="13">
        <v>0</v>
      </c>
      <c r="AM10" s="11">
        <f t="shared" si="0"/>
        <v>12883405.059999999</v>
      </c>
      <c r="AN10" s="11">
        <f t="shared" si="1"/>
        <v>12240895.51</v>
      </c>
      <c r="AP10" s="79"/>
      <c r="AQ10" s="81"/>
    </row>
    <row r="11" spans="1:43" ht="45" customHeight="1">
      <c r="A11" s="65">
        <v>6</v>
      </c>
      <c r="B11" s="28" t="s">
        <v>14</v>
      </c>
      <c r="C11" s="13">
        <v>7500</v>
      </c>
      <c r="D11" s="13">
        <v>7500</v>
      </c>
      <c r="E11" s="13">
        <v>0</v>
      </c>
      <c r="F11" s="13">
        <v>0</v>
      </c>
      <c r="G11" s="13">
        <v>0</v>
      </c>
      <c r="H11" s="13">
        <v>0</v>
      </c>
      <c r="I11" s="13">
        <v>918003.25</v>
      </c>
      <c r="J11" s="13">
        <v>918003.25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1">
        <f t="shared" si="0"/>
        <v>925503.25</v>
      </c>
      <c r="AN11" s="11">
        <f t="shared" si="1"/>
        <v>925503.25</v>
      </c>
      <c r="AP11" s="79"/>
      <c r="AQ11" s="81"/>
    </row>
    <row r="12" spans="1:43" ht="45" customHeight="1">
      <c r="A12" s="63">
        <v>7</v>
      </c>
      <c r="B12" s="28" t="s">
        <v>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4969418.23</v>
      </c>
      <c r="J12" s="13">
        <v>4969418.23</v>
      </c>
      <c r="K12" s="13">
        <v>1200</v>
      </c>
      <c r="L12" s="13">
        <v>754.72</v>
      </c>
      <c r="M12" s="13">
        <v>1971.86</v>
      </c>
      <c r="N12" s="13">
        <v>197.18999999999983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1">
        <f t="shared" si="0"/>
        <v>4972590.090000001</v>
      </c>
      <c r="AN12" s="11">
        <f t="shared" si="1"/>
        <v>4970370.140000001</v>
      </c>
      <c r="AP12" s="79"/>
      <c r="AQ12" s="81"/>
    </row>
    <row r="13" spans="1:43" ht="45" customHeight="1">
      <c r="A13" s="63">
        <v>8</v>
      </c>
      <c r="B13" s="28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1470156.84</v>
      </c>
      <c r="J13" s="13">
        <v>1470156.84</v>
      </c>
      <c r="K13" s="13">
        <v>1401.38</v>
      </c>
      <c r="L13" s="13">
        <v>1401.38</v>
      </c>
      <c r="M13" s="13">
        <v>1500</v>
      </c>
      <c r="N13" s="13">
        <v>1500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922462.33</v>
      </c>
      <c r="AF13" s="13">
        <v>922462.33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1">
        <f t="shared" si="0"/>
        <v>2395520.55</v>
      </c>
      <c r="AN13" s="11">
        <f t="shared" si="1"/>
        <v>2395520.55</v>
      </c>
      <c r="AP13" s="79"/>
      <c r="AQ13" s="81"/>
    </row>
    <row r="14" spans="1:43" ht="45" customHeight="1">
      <c r="A14" s="63">
        <v>9</v>
      </c>
      <c r="B14" s="28" t="s">
        <v>13</v>
      </c>
      <c r="C14" s="13">
        <v>20000</v>
      </c>
      <c r="D14" s="13">
        <v>20000</v>
      </c>
      <c r="E14" s="13">
        <v>0</v>
      </c>
      <c r="F14" s="13">
        <v>0</v>
      </c>
      <c r="G14" s="13">
        <v>0</v>
      </c>
      <c r="H14" s="13">
        <v>0</v>
      </c>
      <c r="I14" s="13">
        <v>2430522.26</v>
      </c>
      <c r="J14" s="13">
        <v>2430522.26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1">
        <f t="shared" si="0"/>
        <v>2450522.26</v>
      </c>
      <c r="AN14" s="11">
        <f t="shared" si="1"/>
        <v>2450522.26</v>
      </c>
      <c r="AP14" s="79"/>
      <c r="AQ14" s="81"/>
    </row>
    <row r="15" spans="1:43" ht="45" customHeight="1">
      <c r="A15" s="65">
        <v>10</v>
      </c>
      <c r="B15" s="28" t="s">
        <v>11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236705.21000000002</v>
      </c>
      <c r="J15" s="13">
        <v>236705.21000000002</v>
      </c>
      <c r="K15" s="13">
        <v>464164.56999999995</v>
      </c>
      <c r="L15" s="13">
        <v>143201.799</v>
      </c>
      <c r="M15" s="13">
        <v>66576.34</v>
      </c>
      <c r="N15" s="13">
        <v>20465.361999999994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8332.96</v>
      </c>
      <c r="Z15" s="13">
        <v>2499.879999999999</v>
      </c>
      <c r="AA15" s="13">
        <v>60093.37</v>
      </c>
      <c r="AB15" s="13">
        <v>16864.5</v>
      </c>
      <c r="AC15" s="13">
        <v>0</v>
      </c>
      <c r="AD15" s="13">
        <v>0</v>
      </c>
      <c r="AE15" s="13">
        <v>95000</v>
      </c>
      <c r="AF15" s="13">
        <v>95000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1">
        <f t="shared" si="0"/>
        <v>930872.45</v>
      </c>
      <c r="AN15" s="11">
        <f t="shared" si="1"/>
        <v>514736.75100000005</v>
      </c>
      <c r="AP15" s="79"/>
      <c r="AQ15" s="81"/>
    </row>
    <row r="16" spans="1:43" ht="45" customHeight="1">
      <c r="A16" s="63">
        <v>11</v>
      </c>
      <c r="B16" s="28" t="s">
        <v>10</v>
      </c>
      <c r="C16" s="13">
        <v>297.6</v>
      </c>
      <c r="D16" s="13">
        <v>297.6</v>
      </c>
      <c r="E16" s="13">
        <v>0</v>
      </c>
      <c r="F16" s="13">
        <v>0</v>
      </c>
      <c r="G16" s="13">
        <v>0</v>
      </c>
      <c r="H16" s="13">
        <v>0</v>
      </c>
      <c r="I16" s="13">
        <v>1388095.7600000002</v>
      </c>
      <c r="J16" s="13">
        <v>1254321.3900000001</v>
      </c>
      <c r="K16" s="13">
        <v>65906</v>
      </c>
      <c r="L16" s="13">
        <v>20237</v>
      </c>
      <c r="M16" s="13">
        <v>4216.59</v>
      </c>
      <c r="N16" s="13">
        <v>1054.1475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138683</v>
      </c>
      <c r="AF16" s="13">
        <v>138683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1">
        <f t="shared" si="0"/>
        <v>1597198.9500000004</v>
      </c>
      <c r="AN16" s="11">
        <f t="shared" si="1"/>
        <v>1414593.1375000002</v>
      </c>
      <c r="AP16" s="79"/>
      <c r="AQ16" s="81"/>
    </row>
    <row r="17" spans="1:43" ht="45" customHeight="1">
      <c r="A17" s="63">
        <v>12</v>
      </c>
      <c r="B17" s="28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19998</v>
      </c>
      <c r="AF17" s="13">
        <v>19998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1">
        <f t="shared" si="0"/>
        <v>19998</v>
      </c>
      <c r="AN17" s="11">
        <f t="shared" si="1"/>
        <v>19998</v>
      </c>
      <c r="AP17" s="79"/>
      <c r="AQ17" s="81"/>
    </row>
    <row r="18" spans="1:43" ht="45" customHeight="1">
      <c r="A18" s="63">
        <v>13</v>
      </c>
      <c r="B18" s="28" t="s">
        <v>8</v>
      </c>
      <c r="C18" s="13">
        <v>0</v>
      </c>
      <c r="D18" s="13">
        <v>0</v>
      </c>
      <c r="E18" s="13">
        <v>988.1097992</v>
      </c>
      <c r="F18" s="13">
        <v>972.99171927224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8241.5782501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1">
        <f t="shared" si="0"/>
        <v>9229.688049299999</v>
      </c>
      <c r="AN18" s="11">
        <f t="shared" si="1"/>
        <v>972.99171927224</v>
      </c>
      <c r="AP18" s="79"/>
      <c r="AQ18" s="81"/>
    </row>
    <row r="19" spans="1:43" ht="45" customHeight="1">
      <c r="A19" s="63">
        <v>14</v>
      </c>
      <c r="B19" s="28" t="s">
        <v>75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1">
        <f aca="true" t="shared" si="2" ref="AM19:AN21">C19+E19+G19+I19+K19+M19+O19+Q19+S19+U19+W19+Y19+AA19+AC19+AE19+AG19+AI19+AK19</f>
        <v>0</v>
      </c>
      <c r="AN19" s="11">
        <f t="shared" si="2"/>
        <v>0</v>
      </c>
      <c r="AP19" s="79"/>
      <c r="AQ19" s="81"/>
    </row>
    <row r="20" spans="1:43" ht="45" customHeight="1">
      <c r="A20" s="63">
        <v>15</v>
      </c>
      <c r="B20" s="28" t="s">
        <v>12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1">
        <f t="shared" si="2"/>
        <v>0</v>
      </c>
      <c r="AN20" s="11">
        <f t="shared" si="2"/>
        <v>0</v>
      </c>
      <c r="AP20" s="79"/>
      <c r="AQ20" s="81"/>
    </row>
    <row r="21" spans="1:43" ht="45" customHeight="1">
      <c r="A21" s="63">
        <v>16</v>
      </c>
      <c r="B21" s="28" t="s">
        <v>76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1">
        <f t="shared" si="2"/>
        <v>0</v>
      </c>
      <c r="AN21" s="11">
        <f t="shared" si="2"/>
        <v>0</v>
      </c>
      <c r="AP21" s="79"/>
      <c r="AQ21" s="81"/>
    </row>
    <row r="22" spans="1:40" ht="15">
      <c r="A22" s="67"/>
      <c r="B22" s="26" t="s">
        <v>16</v>
      </c>
      <c r="C22" s="25">
        <f aca="true" t="shared" si="3" ref="C22:AM22">SUM(C6:C21)</f>
        <v>1235792.7268750002</v>
      </c>
      <c r="D22" s="25">
        <f t="shared" si="3"/>
        <v>524629.446875</v>
      </c>
      <c r="E22" s="25">
        <f t="shared" si="3"/>
        <v>131899.52697520002</v>
      </c>
      <c r="F22" s="25">
        <f t="shared" si="3"/>
        <v>131884.40889527227</v>
      </c>
      <c r="G22" s="25">
        <f t="shared" si="3"/>
        <v>83527.4</v>
      </c>
      <c r="H22" s="25">
        <f t="shared" si="3"/>
        <v>82860.34</v>
      </c>
      <c r="I22" s="25">
        <f t="shared" si="3"/>
        <v>73983366.31000002</v>
      </c>
      <c r="J22" s="25">
        <f t="shared" si="3"/>
        <v>73468793.64000002</v>
      </c>
      <c r="K22" s="25">
        <f t="shared" si="3"/>
        <v>7535718.903631999</v>
      </c>
      <c r="L22" s="25">
        <f t="shared" si="3"/>
        <v>6857062.962631999</v>
      </c>
      <c r="M22" s="25">
        <f t="shared" si="3"/>
        <v>1033510.1544</v>
      </c>
      <c r="N22" s="25">
        <f t="shared" si="3"/>
        <v>855251.0838999999</v>
      </c>
      <c r="O22" s="25">
        <f t="shared" si="3"/>
        <v>0</v>
      </c>
      <c r="P22" s="25">
        <f t="shared" si="3"/>
        <v>0</v>
      </c>
      <c r="Q22" s="25">
        <f t="shared" si="3"/>
        <v>0</v>
      </c>
      <c r="R22" s="25">
        <f t="shared" si="3"/>
        <v>0</v>
      </c>
      <c r="S22" s="25">
        <f t="shared" si="3"/>
        <v>0</v>
      </c>
      <c r="T22" s="25">
        <f t="shared" si="3"/>
        <v>0</v>
      </c>
      <c r="U22" s="25">
        <f t="shared" si="3"/>
        <v>0</v>
      </c>
      <c r="V22" s="25">
        <f t="shared" si="3"/>
        <v>0</v>
      </c>
      <c r="W22" s="25">
        <f t="shared" si="3"/>
        <v>0</v>
      </c>
      <c r="X22" s="25">
        <f t="shared" si="3"/>
        <v>0</v>
      </c>
      <c r="Y22" s="25">
        <f t="shared" si="3"/>
        <v>43207.683498</v>
      </c>
      <c r="Z22" s="25">
        <f t="shared" si="3"/>
        <v>37125.093498</v>
      </c>
      <c r="AA22" s="25">
        <f t="shared" si="3"/>
        <v>3573122.4037121003</v>
      </c>
      <c r="AB22" s="25">
        <f t="shared" si="3"/>
        <v>447944.58546199976</v>
      </c>
      <c r="AC22" s="25">
        <f t="shared" si="3"/>
        <v>317734.41</v>
      </c>
      <c r="AD22" s="25">
        <f t="shared" si="3"/>
        <v>5890.129999999946</v>
      </c>
      <c r="AE22" s="25">
        <f t="shared" si="3"/>
        <v>3852022.159902</v>
      </c>
      <c r="AF22" s="25">
        <f t="shared" si="3"/>
        <v>2619713.969902</v>
      </c>
      <c r="AG22" s="25">
        <f t="shared" si="3"/>
        <v>0</v>
      </c>
      <c r="AH22" s="25">
        <f t="shared" si="3"/>
        <v>0</v>
      </c>
      <c r="AI22" s="25">
        <f t="shared" si="3"/>
        <v>52520.97279</v>
      </c>
      <c r="AJ22" s="25">
        <f t="shared" si="3"/>
        <v>51400.10279</v>
      </c>
      <c r="AK22" s="25">
        <f t="shared" si="3"/>
        <v>0</v>
      </c>
      <c r="AL22" s="25">
        <f t="shared" si="3"/>
        <v>0</v>
      </c>
      <c r="AM22" s="25">
        <f t="shared" si="3"/>
        <v>91842422.65178432</v>
      </c>
      <c r="AN22" s="25">
        <f>SUM(AN6:AN21)</f>
        <v>85082555.7639543</v>
      </c>
    </row>
    <row r="23" spans="1:40" ht="15">
      <c r="A23" s="76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2" ht="15">
      <c r="A24" s="82"/>
      <c r="B24" s="54" t="s">
        <v>30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1"/>
      <c r="P24" s="1"/>
      <c r="Q24" s="1"/>
      <c r="R24" s="1"/>
      <c r="S24" s="1"/>
      <c r="T24" s="1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71"/>
      <c r="AP24" s="79"/>
    </row>
    <row r="25" spans="1:42" ht="13.5">
      <c r="A25" s="82"/>
      <c r="B25" s="92" t="s">
        <v>72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83"/>
      <c r="P25" s="83"/>
      <c r="Q25" s="83"/>
      <c r="R25" s="83"/>
      <c r="S25" s="83"/>
      <c r="T25" s="83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79"/>
      <c r="AN25" s="79"/>
      <c r="AO25" s="79"/>
      <c r="AP25" s="79"/>
    </row>
    <row r="26" spans="1:42" ht="15">
      <c r="A26" s="8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N26" s="71"/>
      <c r="AP26" s="79"/>
    </row>
    <row r="27" spans="2:42" ht="13.5">
      <c r="B27" s="54" t="s">
        <v>37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AN27" s="79"/>
      <c r="AP27" s="79"/>
    </row>
    <row r="28" spans="2:40" ht="13.5">
      <c r="B28" s="54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AN28" s="79"/>
    </row>
    <row r="29" ht="13.5">
      <c r="AN29" s="79"/>
    </row>
  </sheetData>
  <sheetProtection/>
  <mergeCells count="24">
    <mergeCell ref="O4:P4"/>
    <mergeCell ref="Q4:R4"/>
    <mergeCell ref="S4:T4"/>
    <mergeCell ref="AG4:AH4"/>
    <mergeCell ref="AI4:AJ4"/>
    <mergeCell ref="AK4:AL4"/>
    <mergeCell ref="AM4:AN4"/>
    <mergeCell ref="Y4:Z4"/>
    <mergeCell ref="AA4:AB4"/>
    <mergeCell ref="AC4:AD4"/>
    <mergeCell ref="AE4:AF4"/>
    <mergeCell ref="B25:N26"/>
    <mergeCell ref="W4:X4"/>
    <mergeCell ref="U4:V4"/>
    <mergeCell ref="G4:H4"/>
    <mergeCell ref="M4:N4"/>
    <mergeCell ref="A1:K1"/>
    <mergeCell ref="A2:K2"/>
    <mergeCell ref="A4:A5"/>
    <mergeCell ref="B4:B5"/>
    <mergeCell ref="C4:D4"/>
    <mergeCell ref="E4:F4"/>
    <mergeCell ref="I4:J4"/>
    <mergeCell ref="K4: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M6:AN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E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1" sqref="L41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6" t="s">
        <v>59</v>
      </c>
      <c r="B2" s="96"/>
      <c r="C2" s="96"/>
      <c r="D2" s="96"/>
    </row>
    <row r="3" spans="1:5" ht="12.75" customHeight="1">
      <c r="A3" s="96"/>
      <c r="B3" s="96"/>
      <c r="C3" s="96"/>
      <c r="D3" s="96"/>
      <c r="E3" s="14"/>
    </row>
    <row r="4" spans="1:5" ht="12.75">
      <c r="A4" s="96"/>
      <c r="B4" s="96"/>
      <c r="C4" s="96"/>
      <c r="D4" s="96"/>
      <c r="E4" s="14"/>
    </row>
    <row r="6" spans="1:4" ht="43.5" customHeight="1">
      <c r="A6" s="15" t="s">
        <v>0</v>
      </c>
      <c r="B6" s="15" t="s">
        <v>39</v>
      </c>
      <c r="C6" s="16" t="s">
        <v>19</v>
      </c>
      <c r="D6" s="16" t="s">
        <v>40</v>
      </c>
    </row>
    <row r="7" spans="1:4" ht="27" customHeight="1">
      <c r="A7" s="36">
        <v>1</v>
      </c>
      <c r="B7" s="17" t="s">
        <v>18</v>
      </c>
      <c r="C7" s="56">
        <f>HLOOKUP(B7,'პრემიები(დაზღვევა)'!$C$3:$AL$21,19,)</f>
        <v>4394369.854628281</v>
      </c>
      <c r="D7" s="57">
        <f>C7/$C$25</f>
        <v>0.019735718374406668</v>
      </c>
    </row>
    <row r="8" spans="1:4" ht="27" customHeight="1">
      <c r="A8" s="36">
        <v>2</v>
      </c>
      <c r="B8" s="17" t="s">
        <v>60</v>
      </c>
      <c r="C8" s="56">
        <f>HLOOKUP(B8,'პრემიები(დაზღვევა)'!$C$3:$AL$21,19,)</f>
        <v>1018875.1506043923</v>
      </c>
      <c r="D8" s="57">
        <f aca="true" t="shared" si="0" ref="D8:D21">C8/$C$25</f>
        <v>0.004575908195308339</v>
      </c>
    </row>
    <row r="9" spans="1:4" ht="27" customHeight="1">
      <c r="A9" s="36">
        <v>3</v>
      </c>
      <c r="B9" s="17" t="s">
        <v>61</v>
      </c>
      <c r="C9" s="56">
        <f>HLOOKUP(B9,'პრემიები(დაზღვევა)'!$C$3:$AL$21,19,)</f>
        <v>1647401.9618989422</v>
      </c>
      <c r="D9" s="57">
        <f t="shared" si="0"/>
        <v>0.007398708403035135</v>
      </c>
    </row>
    <row r="10" spans="1:4" ht="27" customHeight="1">
      <c r="A10" s="36">
        <v>4</v>
      </c>
      <c r="B10" s="17" t="s">
        <v>21</v>
      </c>
      <c r="C10" s="56">
        <f>HLOOKUP(B10,'პრემიები(დაზღვევა)'!$C$3:$AL$21,19,)</f>
        <v>162942966.24948856</v>
      </c>
      <c r="D10" s="57">
        <f t="shared" si="0"/>
        <v>0.7317992338772724</v>
      </c>
    </row>
    <row r="11" spans="1:4" ht="38.25" customHeight="1">
      <c r="A11" s="36">
        <v>5</v>
      </c>
      <c r="B11" s="17" t="s">
        <v>62</v>
      </c>
      <c r="C11" s="56">
        <f>HLOOKUP(B11,'პრემიები(დაზღვევა)'!$C$3:$AL$21,19,)</f>
        <v>14222686.985849442</v>
      </c>
      <c r="D11" s="57">
        <f t="shared" si="0"/>
        <v>0.06387604006167737</v>
      </c>
    </row>
    <row r="12" spans="1:4" ht="27" customHeight="1">
      <c r="A12" s="36">
        <v>6</v>
      </c>
      <c r="B12" s="17" t="s">
        <v>63</v>
      </c>
      <c r="C12" s="56">
        <f>HLOOKUP(B12,'პრემიები(დაზღვევა)'!$C$3:$AL$21,19,)</f>
        <v>1807313.4583803306</v>
      </c>
      <c r="D12" s="57">
        <f t="shared" si="0"/>
        <v>0.008116892889955972</v>
      </c>
    </row>
    <row r="13" spans="1:4" ht="27" customHeight="1">
      <c r="A13" s="36">
        <v>7</v>
      </c>
      <c r="B13" s="17" t="s">
        <v>23</v>
      </c>
      <c r="C13" s="56">
        <f>HLOOKUP(B13,'პრემიები(დაზღვევა)'!$C$3:$AL$21,19,)</f>
        <v>0</v>
      </c>
      <c r="D13" s="57">
        <f t="shared" si="0"/>
        <v>0</v>
      </c>
    </row>
    <row r="14" spans="1:4" ht="27" customHeight="1">
      <c r="A14" s="36">
        <v>8</v>
      </c>
      <c r="B14" s="17" t="s">
        <v>64</v>
      </c>
      <c r="C14" s="56">
        <f>HLOOKUP(B14,'პრემიები(დაზღვევა)'!$C$3:$AL$21,19,)</f>
        <v>1112658.003419178</v>
      </c>
      <c r="D14" s="57">
        <f t="shared" si="0"/>
        <v>0.004997099863904839</v>
      </c>
    </row>
    <row r="15" spans="1:4" ht="27" customHeight="1">
      <c r="A15" s="36">
        <v>9</v>
      </c>
      <c r="B15" s="17" t="s">
        <v>65</v>
      </c>
      <c r="C15" s="56">
        <f>HLOOKUP(B15,'პრემიები(დაზღვევა)'!$C$3:$AL$21,19,)</f>
        <v>561204.47</v>
      </c>
      <c r="D15" s="57">
        <f t="shared" si="0"/>
        <v>0.002520446329457868</v>
      </c>
    </row>
    <row r="16" spans="1:4" ht="27" customHeight="1">
      <c r="A16" s="36">
        <v>10</v>
      </c>
      <c r="B16" s="17" t="s">
        <v>66</v>
      </c>
      <c r="C16" s="56">
        <f>HLOOKUP(B16,'პრემიები(დაზღვევა)'!$C$3:$AL$21,19,)</f>
        <v>254262.42399</v>
      </c>
      <c r="D16" s="57">
        <f t="shared" si="0"/>
        <v>0.0011419274569652942</v>
      </c>
    </row>
    <row r="17" spans="1:4" ht="27" customHeight="1">
      <c r="A17" s="36">
        <v>11</v>
      </c>
      <c r="B17" s="17" t="s">
        <v>67</v>
      </c>
      <c r="C17" s="56">
        <f>HLOOKUP(B17,'პრემიები(დაზღვევა)'!$C$3:$AL$21,19,)</f>
        <v>60948</v>
      </c>
      <c r="D17" s="57">
        <f t="shared" si="0"/>
        <v>0.00027372583630311806</v>
      </c>
    </row>
    <row r="18" spans="1:4" ht="27" customHeight="1">
      <c r="A18" s="36">
        <v>12</v>
      </c>
      <c r="B18" s="17" t="s">
        <v>24</v>
      </c>
      <c r="C18" s="56">
        <f>HLOOKUP(B18,'პრემიები(დაზღვევა)'!$C$3:$AL$21,19,)</f>
        <v>1255921.4972818783</v>
      </c>
      <c r="D18" s="57">
        <f t="shared" si="0"/>
        <v>0.005640515885255404</v>
      </c>
    </row>
    <row r="19" spans="1:4" ht="27" customHeight="1">
      <c r="A19" s="36">
        <v>13</v>
      </c>
      <c r="B19" s="17" t="s">
        <v>79</v>
      </c>
      <c r="C19" s="56">
        <f>HLOOKUP(B19,'პრემიები(დაზღვევა)'!$C$3:$AL$21,19,)</f>
        <v>20218798.01989206</v>
      </c>
      <c r="D19" s="57">
        <f t="shared" si="0"/>
        <v>0.09080539799564845</v>
      </c>
    </row>
    <row r="20" spans="1:4" ht="27" customHeight="1">
      <c r="A20" s="36">
        <v>14</v>
      </c>
      <c r="B20" s="17" t="s">
        <v>25</v>
      </c>
      <c r="C20" s="56">
        <f>HLOOKUP(B20,'პრემიები(დაზღვევა)'!$C$3:$AL$21,19,)</f>
        <v>776200.69</v>
      </c>
      <c r="D20" s="57">
        <f t="shared" si="0"/>
        <v>0.003486023872962317</v>
      </c>
    </row>
    <row r="21" spans="1:4" ht="27" customHeight="1">
      <c r="A21" s="36">
        <v>15</v>
      </c>
      <c r="B21" s="17" t="s">
        <v>26</v>
      </c>
      <c r="C21" s="56">
        <f>HLOOKUP(B21,'პრემიები(დაზღვევა)'!$C$3:$AL$21,19,)</f>
        <v>8303106.418787514</v>
      </c>
      <c r="D21" s="57">
        <f t="shared" si="0"/>
        <v>0.03729039096272888</v>
      </c>
    </row>
    <row r="22" spans="1:4" ht="27" customHeight="1">
      <c r="A22" s="36">
        <v>16</v>
      </c>
      <c r="B22" s="17" t="s">
        <v>27</v>
      </c>
      <c r="C22" s="56">
        <f>HLOOKUP(B22,'პრემიები(დაზღვევა)'!$C$3:$AL$21,19,)</f>
        <v>4397.45</v>
      </c>
      <c r="D22" s="57">
        <f>C22/$C$25</f>
        <v>1.974955173018223E-05</v>
      </c>
    </row>
    <row r="23" spans="1:4" ht="27" customHeight="1">
      <c r="A23" s="36">
        <v>17</v>
      </c>
      <c r="B23" s="17" t="s">
        <v>78</v>
      </c>
      <c r="C23" s="56">
        <f>HLOOKUP(B23,'პრემიები(დაზღვევა)'!$C$3:$AL$21,19,)</f>
        <v>4079639.345213195</v>
      </c>
      <c r="D23" s="57">
        <f>C23/$C$25</f>
        <v>0.01832222044338759</v>
      </c>
    </row>
    <row r="24" spans="1:4" ht="27" customHeight="1">
      <c r="A24" s="36">
        <v>18</v>
      </c>
      <c r="B24" s="17" t="s">
        <v>28</v>
      </c>
      <c r="C24" s="56">
        <f>HLOOKUP(B24,'პრემიები(დაზღვევა)'!$C$3:$AL$21,19,)</f>
        <v>0</v>
      </c>
      <c r="D24" s="57">
        <f>C24/$C$25</f>
        <v>0</v>
      </c>
    </row>
    <row r="25" spans="1:4" ht="27" customHeight="1">
      <c r="A25" s="18"/>
      <c r="B25" s="19" t="s">
        <v>29</v>
      </c>
      <c r="C25" s="34">
        <f>SUM(C7:C24)</f>
        <v>222660749.9794338</v>
      </c>
      <c r="D25" s="35">
        <f>SUM(D7:D24)</f>
        <v>0.9999999999999999</v>
      </c>
    </row>
    <row r="27" ht="12.75">
      <c r="C27" s="6"/>
    </row>
    <row r="28" ht="12.75">
      <c r="C28" s="6"/>
    </row>
    <row r="34" ht="12.75">
      <c r="C34" s="2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30"/>
  <sheetViews>
    <sheetView zoomScalePageLayoutView="0" workbookViewId="0" topLeftCell="A1">
      <pane xSplit="2" ySplit="4" topLeftCell="AG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55" customFormat="1" ht="27.75" customHeight="1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  <c r="O1" s="54"/>
    </row>
    <row r="2" spans="1:37" s="7" customFormat="1" ht="12.75">
      <c r="A2" s="60" t="s">
        <v>80</v>
      </c>
      <c r="C2" s="8"/>
      <c r="E2" s="8"/>
      <c r="G2" s="8"/>
      <c r="I2" s="8"/>
      <c r="K2" s="8"/>
      <c r="M2" s="8"/>
      <c r="O2" s="8"/>
      <c r="Q2" s="8"/>
      <c r="S2" s="8"/>
      <c r="U2" s="8"/>
      <c r="W2" s="8"/>
      <c r="Y2" s="8"/>
      <c r="AA2" s="8"/>
      <c r="AC2" s="8"/>
      <c r="AE2" s="8"/>
      <c r="AG2" s="8"/>
      <c r="AI2" s="8"/>
      <c r="AK2" s="8"/>
    </row>
    <row r="3" spans="1:40" ht="83.25" customHeight="1">
      <c r="A3" s="90" t="s">
        <v>0</v>
      </c>
      <c r="B3" s="90" t="s">
        <v>17</v>
      </c>
      <c r="C3" s="88" t="s">
        <v>18</v>
      </c>
      <c r="D3" s="89"/>
      <c r="E3" s="88" t="s">
        <v>60</v>
      </c>
      <c r="F3" s="89"/>
      <c r="G3" s="88" t="s">
        <v>61</v>
      </c>
      <c r="H3" s="89"/>
      <c r="I3" s="88" t="s">
        <v>21</v>
      </c>
      <c r="J3" s="89"/>
      <c r="K3" s="88" t="s">
        <v>62</v>
      </c>
      <c r="L3" s="89"/>
      <c r="M3" s="88" t="s">
        <v>63</v>
      </c>
      <c r="N3" s="89"/>
      <c r="O3" s="88" t="s">
        <v>23</v>
      </c>
      <c r="P3" s="89"/>
      <c r="Q3" s="88" t="s">
        <v>64</v>
      </c>
      <c r="R3" s="89"/>
      <c r="S3" s="88" t="s">
        <v>65</v>
      </c>
      <c r="T3" s="89"/>
      <c r="U3" s="88" t="s">
        <v>66</v>
      </c>
      <c r="V3" s="89"/>
      <c r="W3" s="88" t="s">
        <v>67</v>
      </c>
      <c r="X3" s="89"/>
      <c r="Y3" s="88" t="s">
        <v>24</v>
      </c>
      <c r="Z3" s="89"/>
      <c r="AA3" s="88" t="s">
        <v>79</v>
      </c>
      <c r="AB3" s="89"/>
      <c r="AC3" s="88" t="s">
        <v>25</v>
      </c>
      <c r="AD3" s="89"/>
      <c r="AE3" s="88" t="s">
        <v>26</v>
      </c>
      <c r="AF3" s="89"/>
      <c r="AG3" s="88" t="s">
        <v>27</v>
      </c>
      <c r="AH3" s="89"/>
      <c r="AI3" s="88" t="s">
        <v>78</v>
      </c>
      <c r="AJ3" s="89"/>
      <c r="AK3" s="88" t="s">
        <v>28</v>
      </c>
      <c r="AL3" s="89"/>
      <c r="AM3" s="93" t="s">
        <v>29</v>
      </c>
      <c r="AN3" s="94"/>
    </row>
    <row r="4" spans="1:40" ht="31.5" customHeight="1">
      <c r="A4" s="91"/>
      <c r="B4" s="91"/>
      <c r="C4" s="9" t="s">
        <v>19</v>
      </c>
      <c r="D4" s="9" t="s">
        <v>20</v>
      </c>
      <c r="E4" s="9" t="s">
        <v>19</v>
      </c>
      <c r="F4" s="9" t="s">
        <v>20</v>
      </c>
      <c r="G4" s="9" t="s">
        <v>19</v>
      </c>
      <c r="H4" s="9" t="s">
        <v>20</v>
      </c>
      <c r="I4" s="9" t="s">
        <v>19</v>
      </c>
      <c r="J4" s="9" t="s">
        <v>20</v>
      </c>
      <c r="K4" s="9" t="s">
        <v>19</v>
      </c>
      <c r="L4" s="9" t="s">
        <v>20</v>
      </c>
      <c r="M4" s="9" t="s">
        <v>19</v>
      </c>
      <c r="N4" s="9" t="s">
        <v>20</v>
      </c>
      <c r="O4" s="9" t="s">
        <v>19</v>
      </c>
      <c r="P4" s="9" t="s">
        <v>20</v>
      </c>
      <c r="Q4" s="9" t="s">
        <v>19</v>
      </c>
      <c r="R4" s="9" t="s">
        <v>20</v>
      </c>
      <c r="S4" s="9" t="s">
        <v>19</v>
      </c>
      <c r="T4" s="9" t="s">
        <v>20</v>
      </c>
      <c r="U4" s="9" t="s">
        <v>19</v>
      </c>
      <c r="V4" s="9" t="s">
        <v>20</v>
      </c>
      <c r="W4" s="9" t="s">
        <v>19</v>
      </c>
      <c r="X4" s="9" t="s">
        <v>20</v>
      </c>
      <c r="Y4" s="9" t="s">
        <v>19</v>
      </c>
      <c r="Z4" s="9" t="s">
        <v>20</v>
      </c>
      <c r="AA4" s="9" t="s">
        <v>19</v>
      </c>
      <c r="AB4" s="9" t="s">
        <v>20</v>
      </c>
      <c r="AC4" s="9" t="s">
        <v>19</v>
      </c>
      <c r="AD4" s="9" t="s">
        <v>20</v>
      </c>
      <c r="AE4" s="9" t="s">
        <v>19</v>
      </c>
      <c r="AF4" s="9" t="s">
        <v>20</v>
      </c>
      <c r="AG4" s="9" t="s">
        <v>19</v>
      </c>
      <c r="AH4" s="9" t="s">
        <v>20</v>
      </c>
      <c r="AI4" s="9" t="s">
        <v>19</v>
      </c>
      <c r="AJ4" s="9" t="s">
        <v>20</v>
      </c>
      <c r="AK4" s="9" t="s">
        <v>19</v>
      </c>
      <c r="AL4" s="9" t="s">
        <v>20</v>
      </c>
      <c r="AM4" s="9" t="s">
        <v>19</v>
      </c>
      <c r="AN4" s="9" t="s">
        <v>20</v>
      </c>
    </row>
    <row r="5" spans="1:40" ht="43.5" customHeight="1">
      <c r="A5" s="10">
        <v>1</v>
      </c>
      <c r="B5" s="28" t="s">
        <v>8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65183.33</v>
      </c>
      <c r="AB5" s="13">
        <v>65183.33</v>
      </c>
      <c r="AC5" s="13">
        <v>460336.68</v>
      </c>
      <c r="AD5" s="13">
        <v>385701.427</v>
      </c>
      <c r="AE5" s="13">
        <v>0</v>
      </c>
      <c r="AF5" s="13">
        <v>0</v>
      </c>
      <c r="AG5" s="13">
        <v>0</v>
      </c>
      <c r="AH5" s="13">
        <v>0</v>
      </c>
      <c r="AI5" s="13">
        <v>34214.02</v>
      </c>
      <c r="AJ5" s="13">
        <v>1437.4037500000004</v>
      </c>
      <c r="AK5" s="13">
        <v>0</v>
      </c>
      <c r="AL5" s="13">
        <v>0</v>
      </c>
      <c r="AM5" s="11">
        <f>C5+E5+G5+I5+K5+M5+O5+Q5+S5+U5+W5+Y5+AA5+AC5+AE5+AG5+AI5+AK5</f>
        <v>559734.03</v>
      </c>
      <c r="AN5" s="11">
        <f>D5+F5+H5+J5+L5+N5+P5+R5+T5+V5+X5+Z5+AB5+AD5+AF5+AH5+AJ5+AL5</f>
        <v>452322.16075000004</v>
      </c>
    </row>
    <row r="6" spans="1:40" ht="43.5" customHeight="1">
      <c r="A6" s="5">
        <v>2</v>
      </c>
      <c r="B6" s="28" t="s">
        <v>7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310406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1">
        <f aca="true" t="shared" si="0" ref="AM6:AM17">C6+E6+G6+I6+K6+M6+O6+Q6+S6+U6+W6+Y6+AA6+AC6+AE6+AG6+AI6+AK6</f>
        <v>310406</v>
      </c>
      <c r="AN6" s="11">
        <f aca="true" t="shared" si="1" ref="AN6:AN17">D6+F6+H6+J6+L6+N6+P6+R6+T6+V6+X6+Z6+AB6+AD6+AF6+AH6+AJ6+AL6</f>
        <v>0</v>
      </c>
    </row>
    <row r="7" spans="1:40" ht="43.5" customHeight="1">
      <c r="A7" s="10">
        <v>3</v>
      </c>
      <c r="B7" s="28" t="s">
        <v>3</v>
      </c>
      <c r="C7" s="13">
        <v>514.4</v>
      </c>
      <c r="D7" s="13">
        <v>0</v>
      </c>
      <c r="E7" s="13">
        <v>501.5</v>
      </c>
      <c r="F7" s="13">
        <v>0</v>
      </c>
      <c r="G7" s="13">
        <v>168.34</v>
      </c>
      <c r="H7" s="13">
        <v>0</v>
      </c>
      <c r="I7" s="13">
        <v>0</v>
      </c>
      <c r="J7" s="13">
        <v>0</v>
      </c>
      <c r="K7" s="13">
        <v>23426.25</v>
      </c>
      <c r="L7" s="13">
        <v>0</v>
      </c>
      <c r="M7" s="13">
        <v>1814.96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7017.56</v>
      </c>
      <c r="T7" s="13">
        <v>4028.3</v>
      </c>
      <c r="U7" s="13">
        <v>0</v>
      </c>
      <c r="V7" s="13">
        <v>0</v>
      </c>
      <c r="W7" s="13">
        <v>0</v>
      </c>
      <c r="X7" s="13">
        <v>0</v>
      </c>
      <c r="Y7" s="13">
        <v>7502.68</v>
      </c>
      <c r="Z7" s="13">
        <v>2783.21</v>
      </c>
      <c r="AA7" s="13">
        <v>23016.34</v>
      </c>
      <c r="AB7" s="13">
        <v>5492.59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1">
        <f t="shared" si="0"/>
        <v>63962.03</v>
      </c>
      <c r="AN7" s="11">
        <f t="shared" si="1"/>
        <v>12304.1</v>
      </c>
    </row>
    <row r="8" spans="1:40" ht="43.5" customHeight="1">
      <c r="A8" s="10">
        <v>4</v>
      </c>
      <c r="B8" s="28" t="s">
        <v>9</v>
      </c>
      <c r="C8" s="13">
        <v>0</v>
      </c>
      <c r="D8" s="13">
        <v>0</v>
      </c>
      <c r="E8" s="13">
        <v>0</v>
      </c>
      <c r="F8" s="13">
        <v>0</v>
      </c>
      <c r="G8" s="13">
        <v>719.86563</v>
      </c>
      <c r="H8" s="13">
        <v>340.56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44964.888615</v>
      </c>
      <c r="R8" s="13">
        <v>21285</v>
      </c>
      <c r="S8" s="13">
        <v>12761.25435</v>
      </c>
      <c r="T8" s="13">
        <v>6037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1">
        <f t="shared" si="0"/>
        <v>58446.00859500001</v>
      </c>
      <c r="AN8" s="11">
        <f t="shared" si="1"/>
        <v>27662.56</v>
      </c>
    </row>
    <row r="9" spans="1:40" ht="43.5" customHeight="1">
      <c r="A9" s="10">
        <v>5</v>
      </c>
      <c r="B9" s="28" t="s">
        <v>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47351.29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1">
        <f t="shared" si="0"/>
        <v>47351.29</v>
      </c>
      <c r="AN9" s="11">
        <f t="shared" si="1"/>
        <v>0</v>
      </c>
    </row>
    <row r="10" spans="1:40" ht="43.5" customHeight="1">
      <c r="A10" s="5">
        <v>6</v>
      </c>
      <c r="B10" s="28" t="s">
        <v>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23857.55</v>
      </c>
      <c r="AB10" s="13">
        <v>0</v>
      </c>
      <c r="AC10" s="13">
        <v>0</v>
      </c>
      <c r="AD10" s="13">
        <v>0</v>
      </c>
      <c r="AE10" s="13">
        <v>4200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1">
        <f t="shared" si="0"/>
        <v>28057.55</v>
      </c>
      <c r="AN10" s="11">
        <f t="shared" si="1"/>
        <v>0</v>
      </c>
    </row>
    <row r="11" spans="1:40" ht="43.5" customHeight="1">
      <c r="A11" s="10">
        <v>7</v>
      </c>
      <c r="B11" s="28" t="s">
        <v>11</v>
      </c>
      <c r="C11" s="13">
        <v>0</v>
      </c>
      <c r="D11" s="13">
        <v>0</v>
      </c>
      <c r="E11" s="13">
        <v>2775.1</v>
      </c>
      <c r="F11" s="13">
        <v>1144.73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5150</v>
      </c>
      <c r="AB11" s="13">
        <v>4757.06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1">
        <f t="shared" si="0"/>
        <v>7925.1</v>
      </c>
      <c r="AN11" s="11">
        <f t="shared" si="1"/>
        <v>5901.790000000001</v>
      </c>
    </row>
    <row r="12" spans="1:40" ht="43.5" customHeight="1">
      <c r="A12" s="10">
        <v>8</v>
      </c>
      <c r="B12" s="28" t="s">
        <v>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1">
        <f t="shared" si="0"/>
        <v>0</v>
      </c>
      <c r="AN12" s="11">
        <f t="shared" si="1"/>
        <v>0</v>
      </c>
    </row>
    <row r="13" spans="1:40" ht="43.5" customHeight="1">
      <c r="A13" s="10">
        <v>9</v>
      </c>
      <c r="B13" s="28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1">
        <f t="shared" si="0"/>
        <v>0</v>
      </c>
      <c r="AN13" s="11">
        <f t="shared" si="1"/>
        <v>0</v>
      </c>
    </row>
    <row r="14" spans="1:40" ht="43.5" customHeight="1">
      <c r="A14" s="5">
        <v>10</v>
      </c>
      <c r="B14" s="28" t="s">
        <v>10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1">
        <f t="shared" si="0"/>
        <v>0</v>
      </c>
      <c r="AN14" s="11">
        <f t="shared" si="1"/>
        <v>0</v>
      </c>
    </row>
    <row r="15" spans="1:40" ht="43.5" customHeight="1">
      <c r="A15" s="10">
        <v>11</v>
      </c>
      <c r="B15" s="28" t="s">
        <v>12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1">
        <f t="shared" si="0"/>
        <v>0</v>
      </c>
      <c r="AN15" s="11">
        <f t="shared" si="1"/>
        <v>0</v>
      </c>
    </row>
    <row r="16" spans="1:40" ht="43.5" customHeight="1">
      <c r="A16" s="10">
        <v>12</v>
      </c>
      <c r="B16" s="28" t="s">
        <v>13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1">
        <f t="shared" si="0"/>
        <v>0</v>
      </c>
      <c r="AN16" s="11">
        <f t="shared" si="1"/>
        <v>0</v>
      </c>
    </row>
    <row r="17" spans="1:40" ht="43.5" customHeight="1">
      <c r="A17" s="10">
        <v>13</v>
      </c>
      <c r="B17" s="28" t="s">
        <v>14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1">
        <f t="shared" si="0"/>
        <v>0</v>
      </c>
      <c r="AN17" s="11">
        <f t="shared" si="1"/>
        <v>0</v>
      </c>
    </row>
    <row r="18" spans="1:40" ht="43.5" customHeight="1">
      <c r="A18" s="10">
        <v>14</v>
      </c>
      <c r="B18" s="28" t="s">
        <v>15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1">
        <f aca="true" t="shared" si="2" ref="AM18:AN20">C18+E18+G18+I18+K18+M18+O18+Q18+S18+U18+W18+Y18+AA18+AC18+AE18+AG18+AI18+AK18</f>
        <v>0</v>
      </c>
      <c r="AN18" s="11">
        <f t="shared" si="2"/>
        <v>0</v>
      </c>
    </row>
    <row r="19" spans="1:40" ht="43.5" customHeight="1">
      <c r="A19" s="10">
        <v>15</v>
      </c>
      <c r="B19" s="28" t="s">
        <v>75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1">
        <f t="shared" si="2"/>
        <v>0</v>
      </c>
      <c r="AN19" s="11">
        <f t="shared" si="2"/>
        <v>0</v>
      </c>
    </row>
    <row r="20" spans="1:40" ht="43.5" customHeight="1">
      <c r="A20" s="10">
        <v>16</v>
      </c>
      <c r="B20" s="28" t="s">
        <v>76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1">
        <f t="shared" si="2"/>
        <v>0</v>
      </c>
      <c r="AN20" s="11">
        <f t="shared" si="2"/>
        <v>0</v>
      </c>
    </row>
    <row r="21" spans="1:40" ht="16.5" customHeight="1">
      <c r="A21" s="27"/>
      <c r="B21" s="26" t="s">
        <v>16</v>
      </c>
      <c r="C21" s="25">
        <f>SUM(C5:C20)</f>
        <v>514.4</v>
      </c>
      <c r="D21" s="25">
        <f>SUM(D5:D20)</f>
        <v>0</v>
      </c>
      <c r="E21" s="25">
        <f aca="true" t="shared" si="3" ref="E21:AM21">SUM(E5:E20)</f>
        <v>3276.6</v>
      </c>
      <c r="F21" s="25">
        <f t="shared" si="3"/>
        <v>1144.73</v>
      </c>
      <c r="G21" s="25">
        <f t="shared" si="3"/>
        <v>888.20563</v>
      </c>
      <c r="H21" s="25">
        <f>SUM(H5:H20)</f>
        <v>340.56</v>
      </c>
      <c r="I21" s="25">
        <f t="shared" si="3"/>
        <v>357757.29</v>
      </c>
      <c r="J21" s="25">
        <f>SUM(J5:J20)</f>
        <v>0</v>
      </c>
      <c r="K21" s="25">
        <f t="shared" si="3"/>
        <v>23426.25</v>
      </c>
      <c r="L21" s="25">
        <f>SUM(L5:L20)</f>
        <v>0</v>
      </c>
      <c r="M21" s="25">
        <f t="shared" si="3"/>
        <v>1814.96</v>
      </c>
      <c r="N21" s="25">
        <f>SUM(N5:N20)</f>
        <v>0</v>
      </c>
      <c r="O21" s="25">
        <f t="shared" si="3"/>
        <v>0</v>
      </c>
      <c r="P21" s="25">
        <f>SUM(P5:P20)</f>
        <v>0</v>
      </c>
      <c r="Q21" s="25">
        <f t="shared" si="3"/>
        <v>44964.888615</v>
      </c>
      <c r="R21" s="25">
        <f>SUM(R5:R20)</f>
        <v>21285</v>
      </c>
      <c r="S21" s="25">
        <f t="shared" si="3"/>
        <v>19778.81435</v>
      </c>
      <c r="T21" s="25">
        <f>SUM(T5:T20)</f>
        <v>10065.3</v>
      </c>
      <c r="U21" s="25">
        <f t="shared" si="3"/>
        <v>0</v>
      </c>
      <c r="V21" s="25">
        <f>SUM(V5:V20)</f>
        <v>0</v>
      </c>
      <c r="W21" s="25">
        <f t="shared" si="3"/>
        <v>0</v>
      </c>
      <c r="X21" s="25">
        <f>SUM(X5:X20)</f>
        <v>0</v>
      </c>
      <c r="Y21" s="25">
        <f t="shared" si="3"/>
        <v>7502.68</v>
      </c>
      <c r="Z21" s="25">
        <f>SUM(Z5:Z20)</f>
        <v>2783.21</v>
      </c>
      <c r="AA21" s="25">
        <f t="shared" si="3"/>
        <v>117207.22</v>
      </c>
      <c r="AB21" s="25">
        <f>SUM(AB5:AB20)</f>
        <v>75432.98</v>
      </c>
      <c r="AC21" s="25">
        <f t="shared" si="3"/>
        <v>460336.68</v>
      </c>
      <c r="AD21" s="25">
        <f>SUM(AD5:AD20)</f>
        <v>385701.427</v>
      </c>
      <c r="AE21" s="25">
        <f t="shared" si="3"/>
        <v>4200</v>
      </c>
      <c r="AF21" s="25">
        <f>SUM(AF5:AF20)</f>
        <v>0</v>
      </c>
      <c r="AG21" s="25">
        <f t="shared" si="3"/>
        <v>0</v>
      </c>
      <c r="AH21" s="25">
        <f t="shared" si="3"/>
        <v>0</v>
      </c>
      <c r="AI21" s="25">
        <f t="shared" si="3"/>
        <v>34214.02</v>
      </c>
      <c r="AJ21" s="25">
        <f t="shared" si="3"/>
        <v>1437.4037500000004</v>
      </c>
      <c r="AK21" s="25">
        <f t="shared" si="3"/>
        <v>0</v>
      </c>
      <c r="AL21" s="25">
        <f t="shared" si="3"/>
        <v>0</v>
      </c>
      <c r="AM21" s="25">
        <f t="shared" si="3"/>
        <v>1075882.0085950003</v>
      </c>
      <c r="AN21" s="25">
        <f>SUM(AN5:AN20)</f>
        <v>498190.61075</v>
      </c>
    </row>
    <row r="22" spans="1:40" ht="14.2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2:40" ht="13.5">
      <c r="B23" s="22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2:40" ht="12.75">
      <c r="B24" s="92" t="s">
        <v>73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AM24" s="6"/>
      <c r="AN24" s="6"/>
    </row>
    <row r="25" spans="2:40" ht="12.7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AM25" s="6"/>
      <c r="AN25" s="6"/>
    </row>
    <row r="26" spans="39:40" ht="12.75">
      <c r="AM26" s="6"/>
      <c r="AN26" s="6"/>
    </row>
    <row r="27" spans="39:40" ht="12.75">
      <c r="AM27" s="6"/>
      <c r="AN27" s="6"/>
    </row>
    <row r="28" spans="3:40" ht="12.7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6"/>
      <c r="AN28" s="6"/>
    </row>
    <row r="29" spans="3:40" ht="12.7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6"/>
      <c r="AN29" s="6"/>
    </row>
    <row r="30" spans="39:40" ht="12.75">
      <c r="AM30" s="6"/>
      <c r="AN30" s="6"/>
    </row>
    <row r="31" s="45" customFormat="1" ht="112.5" customHeight="1"/>
  </sheetData>
  <sheetProtection/>
  <mergeCells count="22">
    <mergeCell ref="AG3:AH3"/>
    <mergeCell ref="AI3:AJ3"/>
    <mergeCell ref="AK3:AL3"/>
    <mergeCell ref="O3:P3"/>
    <mergeCell ref="Q3:R3"/>
    <mergeCell ref="K3:L3"/>
    <mergeCell ref="I3:J3"/>
    <mergeCell ref="A3:A4"/>
    <mergeCell ref="B3:B4"/>
    <mergeCell ref="C3:D3"/>
    <mergeCell ref="E3:F3"/>
    <mergeCell ref="G3:H3"/>
    <mergeCell ref="B24:N25"/>
    <mergeCell ref="AM3:AN3"/>
    <mergeCell ref="S3:T3"/>
    <mergeCell ref="U3:V3"/>
    <mergeCell ref="W3:X3"/>
    <mergeCell ref="Y3:Z3"/>
    <mergeCell ref="M3:N3"/>
    <mergeCell ref="AA3:AB3"/>
    <mergeCell ref="AC3:AD3"/>
    <mergeCell ref="AE3:AF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Q27"/>
  <sheetViews>
    <sheetView zoomScalePageLayoutView="0" workbookViewId="0" topLeftCell="A1">
      <pane xSplit="2" ySplit="4" topLeftCell="A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8" sqref="AL8"/>
    </sheetView>
  </sheetViews>
  <sheetFormatPr defaultColWidth="9.140625" defaultRowHeight="12.75"/>
  <cols>
    <col min="1" max="1" width="4.00390625" style="66" customWidth="1"/>
    <col min="2" max="2" width="23.7109375" style="66" customWidth="1"/>
    <col min="3" max="6" width="9.7109375" style="66" customWidth="1"/>
    <col min="7" max="7" width="12.00390625" style="66" customWidth="1"/>
    <col min="8" max="8" width="11.8515625" style="66" customWidth="1"/>
    <col min="9" max="10" width="10.140625" style="66" bestFit="1" customWidth="1"/>
    <col min="11" max="20" width="9.7109375" style="66" customWidth="1"/>
    <col min="21" max="21" width="11.00390625" style="66" customWidth="1"/>
    <col min="22" max="38" width="9.7109375" style="66" customWidth="1"/>
    <col min="39" max="39" width="12.7109375" style="66" customWidth="1"/>
    <col min="40" max="40" width="11.8515625" style="66" customWidth="1"/>
    <col min="41" max="41" width="9.140625" style="66" customWidth="1"/>
    <col min="42" max="43" width="10.140625" style="66" bestFit="1" customWidth="1"/>
    <col min="44" max="16384" width="9.140625" style="66" customWidth="1"/>
  </cols>
  <sheetData>
    <row r="1" spans="1:23" s="55" customFormat="1" ht="16.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8"/>
      <c r="W1" s="79"/>
    </row>
    <row r="2" spans="1:38" ht="18.75" customHeight="1">
      <c r="A2" s="60" t="s">
        <v>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40" ht="94.5" customHeight="1">
      <c r="A3" s="90" t="s">
        <v>0</v>
      </c>
      <c r="B3" s="90" t="s">
        <v>17</v>
      </c>
      <c r="C3" s="88" t="s">
        <v>18</v>
      </c>
      <c r="D3" s="89"/>
      <c r="E3" s="88" t="s">
        <v>60</v>
      </c>
      <c r="F3" s="89"/>
      <c r="G3" s="88" t="s">
        <v>61</v>
      </c>
      <c r="H3" s="89"/>
      <c r="I3" s="88" t="s">
        <v>21</v>
      </c>
      <c r="J3" s="89"/>
      <c r="K3" s="88" t="s">
        <v>62</v>
      </c>
      <c r="L3" s="89"/>
      <c r="M3" s="88" t="s">
        <v>63</v>
      </c>
      <c r="N3" s="89"/>
      <c r="O3" s="88" t="s">
        <v>23</v>
      </c>
      <c r="P3" s="89"/>
      <c r="Q3" s="88" t="s">
        <v>64</v>
      </c>
      <c r="R3" s="89"/>
      <c r="S3" s="88" t="s">
        <v>65</v>
      </c>
      <c r="T3" s="89"/>
      <c r="U3" s="88" t="s">
        <v>66</v>
      </c>
      <c r="V3" s="89"/>
      <c r="W3" s="88" t="s">
        <v>67</v>
      </c>
      <c r="X3" s="89"/>
      <c r="Y3" s="88" t="s">
        <v>24</v>
      </c>
      <c r="Z3" s="89"/>
      <c r="AA3" s="88" t="s">
        <v>77</v>
      </c>
      <c r="AB3" s="89"/>
      <c r="AC3" s="88" t="s">
        <v>25</v>
      </c>
      <c r="AD3" s="89"/>
      <c r="AE3" s="88" t="s">
        <v>26</v>
      </c>
      <c r="AF3" s="89"/>
      <c r="AG3" s="88" t="s">
        <v>27</v>
      </c>
      <c r="AH3" s="89"/>
      <c r="AI3" s="88" t="s">
        <v>78</v>
      </c>
      <c r="AJ3" s="89"/>
      <c r="AK3" s="88" t="s">
        <v>28</v>
      </c>
      <c r="AL3" s="89"/>
      <c r="AM3" s="88" t="s">
        <v>29</v>
      </c>
      <c r="AN3" s="89"/>
    </row>
    <row r="4" spans="1:40" ht="39.75" customHeight="1">
      <c r="A4" s="91"/>
      <c r="B4" s="91"/>
      <c r="C4" s="62" t="s">
        <v>31</v>
      </c>
      <c r="D4" s="62" t="s">
        <v>32</v>
      </c>
      <c r="E4" s="62" t="s">
        <v>31</v>
      </c>
      <c r="F4" s="62" t="s">
        <v>32</v>
      </c>
      <c r="G4" s="62" t="s">
        <v>31</v>
      </c>
      <c r="H4" s="62" t="s">
        <v>32</v>
      </c>
      <c r="I4" s="62" t="s">
        <v>31</v>
      </c>
      <c r="J4" s="62" t="s">
        <v>32</v>
      </c>
      <c r="K4" s="62" t="s">
        <v>31</v>
      </c>
      <c r="L4" s="62" t="s">
        <v>32</v>
      </c>
      <c r="M4" s="62" t="s">
        <v>31</v>
      </c>
      <c r="N4" s="62" t="s">
        <v>32</v>
      </c>
      <c r="O4" s="62" t="s">
        <v>31</v>
      </c>
      <c r="P4" s="62" t="s">
        <v>32</v>
      </c>
      <c r="Q4" s="62" t="s">
        <v>31</v>
      </c>
      <c r="R4" s="62" t="s">
        <v>32</v>
      </c>
      <c r="S4" s="62" t="s">
        <v>31</v>
      </c>
      <c r="T4" s="62" t="s">
        <v>32</v>
      </c>
      <c r="U4" s="62" t="s">
        <v>31</v>
      </c>
      <c r="V4" s="62" t="s">
        <v>32</v>
      </c>
      <c r="W4" s="62" t="s">
        <v>31</v>
      </c>
      <c r="X4" s="62" t="s">
        <v>32</v>
      </c>
      <c r="Y4" s="62" t="s">
        <v>31</v>
      </c>
      <c r="Z4" s="62" t="s">
        <v>32</v>
      </c>
      <c r="AA4" s="62" t="s">
        <v>31</v>
      </c>
      <c r="AB4" s="62" t="s">
        <v>32</v>
      </c>
      <c r="AC4" s="62" t="s">
        <v>31</v>
      </c>
      <c r="AD4" s="62" t="s">
        <v>32</v>
      </c>
      <c r="AE4" s="62" t="s">
        <v>31</v>
      </c>
      <c r="AF4" s="62" t="s">
        <v>32</v>
      </c>
      <c r="AG4" s="62" t="s">
        <v>31</v>
      </c>
      <c r="AH4" s="62" t="s">
        <v>32</v>
      </c>
      <c r="AI4" s="62" t="s">
        <v>31</v>
      </c>
      <c r="AJ4" s="62" t="s">
        <v>32</v>
      </c>
      <c r="AK4" s="62" t="s">
        <v>31</v>
      </c>
      <c r="AL4" s="62" t="s">
        <v>32</v>
      </c>
      <c r="AM4" s="62" t="s">
        <v>31</v>
      </c>
      <c r="AN4" s="62" t="s">
        <v>32</v>
      </c>
    </row>
    <row r="5" spans="1:40" ht="39.75" customHeight="1">
      <c r="A5" s="63">
        <v>1</v>
      </c>
      <c r="B5" s="28" t="s">
        <v>8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102313.57</v>
      </c>
      <c r="AB5" s="13">
        <v>0</v>
      </c>
      <c r="AC5" s="13">
        <v>272222.47</v>
      </c>
      <c r="AD5" s="13">
        <v>30465.444999999996</v>
      </c>
      <c r="AE5" s="13">
        <v>0</v>
      </c>
      <c r="AF5" s="13">
        <v>0</v>
      </c>
      <c r="AG5" s="13">
        <v>0</v>
      </c>
      <c r="AH5" s="13">
        <v>0</v>
      </c>
      <c r="AI5" s="13">
        <v>63348.899999999994</v>
      </c>
      <c r="AJ5" s="13">
        <v>44091.952998</v>
      </c>
      <c r="AK5" s="13">
        <v>0</v>
      </c>
      <c r="AL5" s="13">
        <v>0</v>
      </c>
      <c r="AM5" s="11">
        <f>C5+E5+G5+I5+K5+M5+O5+Q5+S5+U5+W5+Y5+AA5+AC5+AE5+AG5+AI5+AK5</f>
        <v>437884.93999999994</v>
      </c>
      <c r="AN5" s="11">
        <f>D5+F5+H5+J5+L5+N5+P5+R5+T5+V5+X5+Z5+AB5+AD5+AF5+AH5+AJ5+AL5</f>
        <v>74557.397998</v>
      </c>
    </row>
    <row r="6" spans="1:40" ht="39.75" customHeight="1">
      <c r="A6" s="65">
        <v>2</v>
      </c>
      <c r="B6" s="28" t="s">
        <v>7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91749</v>
      </c>
      <c r="J6" s="13">
        <v>91749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545228.03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1">
        <f aca="true" t="shared" si="0" ref="AM6:AM17">C6+E6+G6+I6+K6+M6+O6+Q6+S6+U6+W6+Y6+AA6+AC6+AE6+AG6+AI6+AK6</f>
        <v>636977.03</v>
      </c>
      <c r="AN6" s="11">
        <f aca="true" t="shared" si="1" ref="AN6:AN17">D6+F6+H6+J6+L6+N6+P6+R6+T6+V6+X6+Z6+AB6+AD6+AF6+AH6+AJ6+AL6</f>
        <v>91749</v>
      </c>
    </row>
    <row r="7" spans="1:43" ht="39.75" customHeight="1">
      <c r="A7" s="63">
        <v>3</v>
      </c>
      <c r="B7" s="28" t="s">
        <v>3</v>
      </c>
      <c r="C7" s="13">
        <v>4776.369999999999</v>
      </c>
      <c r="D7" s="13">
        <v>2695.1299999999987</v>
      </c>
      <c r="E7" s="13">
        <v>346.49</v>
      </c>
      <c r="F7" s="13">
        <v>346.49</v>
      </c>
      <c r="G7" s="13">
        <v>7261.41</v>
      </c>
      <c r="H7" s="13">
        <v>7261.41</v>
      </c>
      <c r="I7" s="13">
        <v>99003.53</v>
      </c>
      <c r="J7" s="13">
        <v>99003.53</v>
      </c>
      <c r="K7" s="13">
        <v>21783.079999999994</v>
      </c>
      <c r="L7" s="13">
        <v>21783.079999999994</v>
      </c>
      <c r="M7" s="13">
        <v>2409.13</v>
      </c>
      <c r="N7" s="13">
        <v>2409.13</v>
      </c>
      <c r="O7" s="13">
        <v>0</v>
      </c>
      <c r="P7" s="13">
        <v>0</v>
      </c>
      <c r="Q7" s="13">
        <v>0</v>
      </c>
      <c r="R7" s="13">
        <v>0</v>
      </c>
      <c r="S7" s="13">
        <v>11797.32</v>
      </c>
      <c r="T7" s="13">
        <v>9821.8</v>
      </c>
      <c r="U7" s="13">
        <v>0</v>
      </c>
      <c r="V7" s="13">
        <v>0</v>
      </c>
      <c r="W7" s="13">
        <v>0</v>
      </c>
      <c r="X7" s="13">
        <v>0</v>
      </c>
      <c r="Y7" s="13">
        <v>10599.05</v>
      </c>
      <c r="Z7" s="13">
        <v>6650.469999999999</v>
      </c>
      <c r="AA7" s="13">
        <v>44999.990000000005</v>
      </c>
      <c r="AB7" s="13">
        <v>36190.51</v>
      </c>
      <c r="AC7" s="13">
        <v>0</v>
      </c>
      <c r="AD7" s="13">
        <v>0</v>
      </c>
      <c r="AE7" s="13">
        <v>0</v>
      </c>
      <c r="AF7" s="13">
        <v>0</v>
      </c>
      <c r="AG7" s="13">
        <v>167.76</v>
      </c>
      <c r="AH7" s="13">
        <v>167.76</v>
      </c>
      <c r="AI7" s="13">
        <v>0</v>
      </c>
      <c r="AJ7" s="13">
        <v>0</v>
      </c>
      <c r="AK7" s="13">
        <v>0</v>
      </c>
      <c r="AL7" s="13">
        <v>0</v>
      </c>
      <c r="AM7" s="11">
        <f t="shared" si="0"/>
        <v>203144.13</v>
      </c>
      <c r="AN7" s="11">
        <f t="shared" si="1"/>
        <v>186329.31</v>
      </c>
      <c r="AP7" s="69"/>
      <c r="AQ7" s="69"/>
    </row>
    <row r="8" spans="1:40" ht="39.75" customHeight="1">
      <c r="A8" s="63">
        <v>4</v>
      </c>
      <c r="B8" s="28" t="s">
        <v>9</v>
      </c>
      <c r="C8" s="13">
        <v>0</v>
      </c>
      <c r="D8" s="13">
        <v>0</v>
      </c>
      <c r="E8" s="13">
        <v>0</v>
      </c>
      <c r="F8" s="13">
        <v>0</v>
      </c>
      <c r="G8" s="13">
        <v>279.8058323287671</v>
      </c>
      <c r="H8" s="13">
        <v>146.81028167915147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17477.219718904107</v>
      </c>
      <c r="R8" s="13">
        <v>9196.47999287671</v>
      </c>
      <c r="S8" s="13">
        <v>4960.112482191781</v>
      </c>
      <c r="T8" s="13">
        <v>2611.593578082192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1">
        <f t="shared" si="0"/>
        <v>22717.138033424653</v>
      </c>
      <c r="AN8" s="11">
        <f t="shared" si="1"/>
        <v>11954.883852638053</v>
      </c>
    </row>
    <row r="9" spans="1:40" ht="39.75" customHeight="1">
      <c r="A9" s="63">
        <v>5</v>
      </c>
      <c r="B9" s="28" t="s">
        <v>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189404.14</v>
      </c>
      <c r="J9" s="13">
        <v>189404.14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1">
        <f t="shared" si="0"/>
        <v>189404.14</v>
      </c>
      <c r="AN9" s="11">
        <f t="shared" si="1"/>
        <v>189404.14</v>
      </c>
    </row>
    <row r="10" spans="1:40" ht="39.75" customHeight="1">
      <c r="A10" s="65">
        <v>6</v>
      </c>
      <c r="B10" s="28" t="s">
        <v>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833273.8318883982</v>
      </c>
      <c r="J10" s="13">
        <v>833273.8318883982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11751.301859467965</v>
      </c>
      <c r="AB10" s="13">
        <v>11751.301859467965</v>
      </c>
      <c r="AC10" s="13">
        <v>0</v>
      </c>
      <c r="AD10" s="13">
        <v>0</v>
      </c>
      <c r="AE10" s="13">
        <v>8155.7446808510595</v>
      </c>
      <c r="AF10" s="13">
        <v>8155.7446808510595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1">
        <f t="shared" si="0"/>
        <v>853180.8784287173</v>
      </c>
      <c r="AN10" s="11">
        <f t="shared" si="1"/>
        <v>853180.8784287173</v>
      </c>
    </row>
    <row r="11" spans="1:42" ht="39.75" customHeight="1">
      <c r="A11" s="63">
        <v>7</v>
      </c>
      <c r="B11" s="28" t="s">
        <v>11</v>
      </c>
      <c r="C11" s="13">
        <v>0</v>
      </c>
      <c r="D11" s="13">
        <v>0</v>
      </c>
      <c r="E11" s="13">
        <v>1228.7</v>
      </c>
      <c r="F11" s="13">
        <v>722.05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976.2</v>
      </c>
      <c r="AB11" s="13">
        <v>74.5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1">
        <f t="shared" si="0"/>
        <v>2204.9</v>
      </c>
      <c r="AN11" s="11">
        <f t="shared" si="1"/>
        <v>796.55</v>
      </c>
      <c r="AP11" s="69"/>
    </row>
    <row r="12" spans="1:40" ht="39.75" customHeight="1">
      <c r="A12" s="63">
        <v>8</v>
      </c>
      <c r="B12" s="28" t="s">
        <v>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1">
        <f t="shared" si="0"/>
        <v>0</v>
      </c>
      <c r="AN12" s="11">
        <f t="shared" si="1"/>
        <v>0</v>
      </c>
    </row>
    <row r="13" spans="1:40" ht="39.75" customHeight="1">
      <c r="A13" s="63">
        <v>9</v>
      </c>
      <c r="B13" s="28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1">
        <f t="shared" si="0"/>
        <v>0</v>
      </c>
      <c r="AN13" s="11">
        <f t="shared" si="1"/>
        <v>0</v>
      </c>
    </row>
    <row r="14" spans="1:40" ht="39.75" customHeight="1">
      <c r="A14" s="65">
        <v>10</v>
      </c>
      <c r="B14" s="28" t="s">
        <v>10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1">
        <f t="shared" si="0"/>
        <v>0</v>
      </c>
      <c r="AN14" s="11">
        <f t="shared" si="1"/>
        <v>0</v>
      </c>
    </row>
    <row r="15" spans="1:40" ht="39.75" customHeight="1">
      <c r="A15" s="63">
        <v>11</v>
      </c>
      <c r="B15" s="28" t="s">
        <v>12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1">
        <f t="shared" si="0"/>
        <v>0</v>
      </c>
      <c r="AN15" s="11">
        <f t="shared" si="1"/>
        <v>0</v>
      </c>
    </row>
    <row r="16" spans="1:40" ht="39.75" customHeight="1">
      <c r="A16" s="63">
        <v>12</v>
      </c>
      <c r="B16" s="28" t="s">
        <v>13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150193.9726027406</v>
      </c>
      <c r="J16" s="13">
        <v>150193.9726027406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1">
        <f t="shared" si="0"/>
        <v>150193.9726027406</v>
      </c>
      <c r="AN16" s="11">
        <f t="shared" si="1"/>
        <v>150193.9726027406</v>
      </c>
    </row>
    <row r="17" spans="1:42" ht="39.75" customHeight="1">
      <c r="A17" s="63">
        <v>13</v>
      </c>
      <c r="B17" s="28" t="s">
        <v>14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1">
        <f t="shared" si="0"/>
        <v>0</v>
      </c>
      <c r="AN17" s="11">
        <f t="shared" si="1"/>
        <v>0</v>
      </c>
      <c r="AO17" s="69"/>
      <c r="AP17" s="69"/>
    </row>
    <row r="18" spans="1:42" ht="39.75" customHeight="1">
      <c r="A18" s="63">
        <v>14</v>
      </c>
      <c r="B18" s="28" t="s">
        <v>15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1">
        <f aca="true" t="shared" si="2" ref="AM18:AN20">C18+E18+G18+I18+K18+M18+O18+Q18+S18+U18+W18+Y18+AA18+AC18+AE18+AG18+AI18+AK18</f>
        <v>0</v>
      </c>
      <c r="AN18" s="11">
        <f t="shared" si="2"/>
        <v>0</v>
      </c>
      <c r="AO18" s="69"/>
      <c r="AP18" s="69"/>
    </row>
    <row r="19" spans="1:42" ht="39.75" customHeight="1">
      <c r="A19" s="63">
        <v>15</v>
      </c>
      <c r="B19" s="28" t="s">
        <v>75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1">
        <f t="shared" si="2"/>
        <v>0</v>
      </c>
      <c r="AN19" s="11">
        <f t="shared" si="2"/>
        <v>0</v>
      </c>
      <c r="AO19" s="69"/>
      <c r="AP19" s="69"/>
    </row>
    <row r="20" spans="1:40" ht="39.75" customHeight="1">
      <c r="A20" s="63">
        <v>16</v>
      </c>
      <c r="B20" s="28" t="s">
        <v>76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1">
        <f t="shared" si="2"/>
        <v>0</v>
      </c>
      <c r="AN20" s="11">
        <f t="shared" si="2"/>
        <v>0</v>
      </c>
    </row>
    <row r="21" spans="1:40" ht="15">
      <c r="A21" s="67"/>
      <c r="B21" s="26" t="s">
        <v>16</v>
      </c>
      <c r="C21" s="25">
        <f aca="true" t="shared" si="3" ref="C21:AM21">SUM(C5:C20)</f>
        <v>4776.369999999999</v>
      </c>
      <c r="D21" s="25">
        <f t="shared" si="3"/>
        <v>2695.1299999999987</v>
      </c>
      <c r="E21" s="25">
        <f t="shared" si="3"/>
        <v>1575.19</v>
      </c>
      <c r="F21" s="25">
        <f t="shared" si="3"/>
        <v>1068.54</v>
      </c>
      <c r="G21" s="25">
        <f t="shared" si="3"/>
        <v>7541.215832328767</v>
      </c>
      <c r="H21" s="25">
        <f t="shared" si="3"/>
        <v>7408.220281679151</v>
      </c>
      <c r="I21" s="25">
        <f t="shared" si="3"/>
        <v>1363624.4744911387</v>
      </c>
      <c r="J21" s="25">
        <f t="shared" si="3"/>
        <v>1363624.4744911387</v>
      </c>
      <c r="K21" s="25">
        <f t="shared" si="3"/>
        <v>21783.079999999994</v>
      </c>
      <c r="L21" s="25">
        <f t="shared" si="3"/>
        <v>21783.079999999994</v>
      </c>
      <c r="M21" s="25">
        <f t="shared" si="3"/>
        <v>2409.13</v>
      </c>
      <c r="N21" s="25">
        <f t="shared" si="3"/>
        <v>2409.13</v>
      </c>
      <c r="O21" s="25">
        <f t="shared" si="3"/>
        <v>0</v>
      </c>
      <c r="P21" s="25">
        <f t="shared" si="3"/>
        <v>0</v>
      </c>
      <c r="Q21" s="25">
        <f t="shared" si="3"/>
        <v>17477.219718904107</v>
      </c>
      <c r="R21" s="25">
        <f t="shared" si="3"/>
        <v>9196.47999287671</v>
      </c>
      <c r="S21" s="25">
        <f t="shared" si="3"/>
        <v>16757.43248219178</v>
      </c>
      <c r="T21" s="25">
        <f t="shared" si="3"/>
        <v>12433.393578082192</v>
      </c>
      <c r="U21" s="25">
        <f t="shared" si="3"/>
        <v>545228.03</v>
      </c>
      <c r="V21" s="25">
        <f t="shared" si="3"/>
        <v>0</v>
      </c>
      <c r="W21" s="25">
        <f t="shared" si="3"/>
        <v>0</v>
      </c>
      <c r="X21" s="25">
        <f t="shared" si="3"/>
        <v>0</v>
      </c>
      <c r="Y21" s="25">
        <f t="shared" si="3"/>
        <v>10599.05</v>
      </c>
      <c r="Z21" s="25">
        <f t="shared" si="3"/>
        <v>6650.469999999999</v>
      </c>
      <c r="AA21" s="25">
        <f t="shared" si="3"/>
        <v>160041.06185946797</v>
      </c>
      <c r="AB21" s="25">
        <f t="shared" si="3"/>
        <v>48016.31185946797</v>
      </c>
      <c r="AC21" s="25">
        <f t="shared" si="3"/>
        <v>272222.47</v>
      </c>
      <c r="AD21" s="25">
        <f t="shared" si="3"/>
        <v>30465.444999999996</v>
      </c>
      <c r="AE21" s="25">
        <f t="shared" si="3"/>
        <v>8155.7446808510595</v>
      </c>
      <c r="AF21" s="25">
        <f t="shared" si="3"/>
        <v>8155.7446808510595</v>
      </c>
      <c r="AG21" s="25">
        <f t="shared" si="3"/>
        <v>167.76</v>
      </c>
      <c r="AH21" s="25">
        <f t="shared" si="3"/>
        <v>167.76</v>
      </c>
      <c r="AI21" s="25">
        <f t="shared" si="3"/>
        <v>63348.899999999994</v>
      </c>
      <c r="AJ21" s="25">
        <f t="shared" si="3"/>
        <v>44091.952998</v>
      </c>
      <c r="AK21" s="25">
        <f t="shared" si="3"/>
        <v>0</v>
      </c>
      <c r="AL21" s="25">
        <f t="shared" si="3"/>
        <v>0</v>
      </c>
      <c r="AM21" s="25">
        <f t="shared" si="3"/>
        <v>2495707.129064882</v>
      </c>
      <c r="AN21" s="25">
        <f>SUM(AN5:AN20)</f>
        <v>1558166.1328820959</v>
      </c>
    </row>
    <row r="22" spans="1:40" ht="15">
      <c r="A22" s="76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2:40" ht="13.5">
      <c r="B23" s="54" t="s">
        <v>30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AM23" s="69"/>
      <c r="AN23" s="69"/>
    </row>
    <row r="24" spans="2:14" ht="12.75">
      <c r="B24" s="92" t="s">
        <v>74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2:40" ht="12.7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AM25" s="69"/>
      <c r="AN25" s="69"/>
    </row>
    <row r="26" spans="2:14" ht="13.5">
      <c r="B26" s="54" t="s">
        <v>33</v>
      </c>
      <c r="C26" s="5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2:14" ht="13.5">
      <c r="B27" s="54" t="s">
        <v>34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</sheetData>
  <sheetProtection/>
  <mergeCells count="23">
    <mergeCell ref="B24:N25"/>
    <mergeCell ref="AM3:AN3"/>
    <mergeCell ref="U3:V3"/>
    <mergeCell ref="W3:X3"/>
    <mergeCell ref="Y3:Z3"/>
    <mergeCell ref="AA3:AB3"/>
    <mergeCell ref="AG3:AH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A3:A4"/>
    <mergeCell ref="B3:B4"/>
    <mergeCell ref="K3:L3"/>
    <mergeCell ref="AI3:AJ3"/>
    <mergeCell ref="AK3:AL3"/>
    <mergeCell ref="C3:D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P28"/>
  <sheetViews>
    <sheetView zoomScalePageLayoutView="0" workbookViewId="0" topLeftCell="A1">
      <pane xSplit="2" ySplit="5" topLeftCell="A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P9" sqref="AP9"/>
    </sheetView>
  </sheetViews>
  <sheetFormatPr defaultColWidth="9.140625" defaultRowHeight="12.75"/>
  <cols>
    <col min="1" max="1" width="4.421875" style="66" customWidth="1"/>
    <col min="2" max="2" width="25.421875" style="66" customWidth="1"/>
    <col min="3" max="6" width="9.7109375" style="66" customWidth="1"/>
    <col min="7" max="7" width="11.28125" style="66" customWidth="1"/>
    <col min="8" max="8" width="10.421875" style="66" customWidth="1"/>
    <col min="9" max="38" width="9.7109375" style="66" customWidth="1"/>
    <col min="39" max="39" width="12.00390625" style="66" customWidth="1"/>
    <col min="40" max="40" width="10.140625" style="66" customWidth="1"/>
    <col min="41" max="16384" width="9.140625" style="66" customWidth="1"/>
  </cols>
  <sheetData>
    <row r="1" spans="1:19" s="55" customFormat="1" ht="13.5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53"/>
      <c r="N1" s="53"/>
      <c r="O1" s="53"/>
      <c r="P1" s="53"/>
      <c r="Q1" s="53"/>
      <c r="R1" s="53"/>
      <c r="S1" s="53"/>
    </row>
    <row r="2" spans="1:12" ht="12.75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38" ht="19.5" customHeight="1">
      <c r="A3" s="60" t="s">
        <v>80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0" ht="81" customHeight="1">
      <c r="A4" s="90" t="s">
        <v>0</v>
      </c>
      <c r="B4" s="90" t="s">
        <v>17</v>
      </c>
      <c r="C4" s="88" t="s">
        <v>18</v>
      </c>
      <c r="D4" s="89"/>
      <c r="E4" s="88" t="s">
        <v>60</v>
      </c>
      <c r="F4" s="89"/>
      <c r="G4" s="88" t="s">
        <v>61</v>
      </c>
      <c r="H4" s="89"/>
      <c r="I4" s="88" t="s">
        <v>21</v>
      </c>
      <c r="J4" s="89"/>
      <c r="K4" s="88" t="s">
        <v>62</v>
      </c>
      <c r="L4" s="89"/>
      <c r="M4" s="88" t="s">
        <v>63</v>
      </c>
      <c r="N4" s="89"/>
      <c r="O4" s="88" t="s">
        <v>23</v>
      </c>
      <c r="P4" s="89"/>
      <c r="Q4" s="88" t="s">
        <v>64</v>
      </c>
      <c r="R4" s="89"/>
      <c r="S4" s="88" t="s">
        <v>65</v>
      </c>
      <c r="T4" s="89"/>
      <c r="U4" s="88" t="s">
        <v>66</v>
      </c>
      <c r="V4" s="89"/>
      <c r="W4" s="88" t="s">
        <v>67</v>
      </c>
      <c r="X4" s="89"/>
      <c r="Y4" s="88" t="s">
        <v>24</v>
      </c>
      <c r="Z4" s="89"/>
      <c r="AA4" s="88" t="s">
        <v>77</v>
      </c>
      <c r="AB4" s="89"/>
      <c r="AC4" s="88" t="s">
        <v>25</v>
      </c>
      <c r="AD4" s="89"/>
      <c r="AE4" s="88" t="s">
        <v>26</v>
      </c>
      <c r="AF4" s="89"/>
      <c r="AG4" s="88" t="s">
        <v>27</v>
      </c>
      <c r="AH4" s="89"/>
      <c r="AI4" s="88" t="s">
        <v>78</v>
      </c>
      <c r="AJ4" s="89"/>
      <c r="AK4" s="88" t="s">
        <v>28</v>
      </c>
      <c r="AL4" s="89"/>
      <c r="AM4" s="88" t="s">
        <v>29</v>
      </c>
      <c r="AN4" s="89"/>
    </row>
    <row r="5" spans="1:40" ht="45" customHeight="1">
      <c r="A5" s="91"/>
      <c r="B5" s="91"/>
      <c r="C5" s="62" t="s">
        <v>35</v>
      </c>
      <c r="D5" s="62" t="s">
        <v>36</v>
      </c>
      <c r="E5" s="62" t="s">
        <v>35</v>
      </c>
      <c r="F5" s="62" t="s">
        <v>36</v>
      </c>
      <c r="G5" s="62" t="s">
        <v>35</v>
      </c>
      <c r="H5" s="62" t="s">
        <v>36</v>
      </c>
      <c r="I5" s="62" t="s">
        <v>35</v>
      </c>
      <c r="J5" s="62" t="s">
        <v>36</v>
      </c>
      <c r="K5" s="62" t="s">
        <v>35</v>
      </c>
      <c r="L5" s="62" t="s">
        <v>36</v>
      </c>
      <c r="M5" s="62" t="s">
        <v>35</v>
      </c>
      <c r="N5" s="62" t="s">
        <v>36</v>
      </c>
      <c r="O5" s="62" t="s">
        <v>35</v>
      </c>
      <c r="P5" s="62" t="s">
        <v>36</v>
      </c>
      <c r="Q5" s="62" t="s">
        <v>35</v>
      </c>
      <c r="R5" s="62" t="s">
        <v>36</v>
      </c>
      <c r="S5" s="62" t="s">
        <v>35</v>
      </c>
      <c r="T5" s="62" t="s">
        <v>36</v>
      </c>
      <c r="U5" s="62" t="s">
        <v>35</v>
      </c>
      <c r="V5" s="62" t="s">
        <v>36</v>
      </c>
      <c r="W5" s="62" t="s">
        <v>35</v>
      </c>
      <c r="X5" s="62" t="s">
        <v>36</v>
      </c>
      <c r="Y5" s="62" t="s">
        <v>35</v>
      </c>
      <c r="Z5" s="62" t="s">
        <v>36</v>
      </c>
      <c r="AA5" s="62" t="s">
        <v>35</v>
      </c>
      <c r="AB5" s="62" t="s">
        <v>36</v>
      </c>
      <c r="AC5" s="62" t="s">
        <v>35</v>
      </c>
      <c r="AD5" s="62" t="s">
        <v>36</v>
      </c>
      <c r="AE5" s="62" t="s">
        <v>35</v>
      </c>
      <c r="AF5" s="62" t="s">
        <v>36</v>
      </c>
      <c r="AG5" s="62" t="s">
        <v>35</v>
      </c>
      <c r="AH5" s="62" t="s">
        <v>36</v>
      </c>
      <c r="AI5" s="62" t="s">
        <v>35</v>
      </c>
      <c r="AJ5" s="62" t="s">
        <v>36</v>
      </c>
      <c r="AK5" s="62" t="s">
        <v>35</v>
      </c>
      <c r="AL5" s="62" t="s">
        <v>36</v>
      </c>
      <c r="AM5" s="62" t="s">
        <v>35</v>
      </c>
      <c r="AN5" s="62" t="s">
        <v>36</v>
      </c>
    </row>
    <row r="6" spans="1:40" ht="39.75" customHeight="1">
      <c r="A6" s="63">
        <v>1</v>
      </c>
      <c r="B6" s="28" t="s">
        <v>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1">
        <f>C6+E6+G6+I6+K6+M6+O6+Q6+S6+U6+W6+Y6+AA6+AC6+AE6+AG6+AI6+AK6</f>
        <v>0</v>
      </c>
      <c r="AN6" s="11">
        <f>D6+F6+H6+J6+L6+N6+P6+R6+T6+V6+X6+Z6+AB6+AD6+AF6+AH6+AJ6+AL6</f>
        <v>0</v>
      </c>
    </row>
    <row r="7" spans="1:40" ht="45">
      <c r="A7" s="65">
        <v>2</v>
      </c>
      <c r="B7" s="28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83544.28</v>
      </c>
      <c r="J7" s="13">
        <v>83544.28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1">
        <f aca="true" t="shared" si="0" ref="AM7:AM18">C7+E7+G7+I7+K7+M7+O7+Q7+S7+U7+W7+Y7+AA7+AC7+AE7+AG7+AI7+AK7</f>
        <v>83544.28</v>
      </c>
      <c r="AN7" s="11">
        <f aca="true" t="shared" si="1" ref="AN7:AN18">D7+F7+H7+J7+L7+N7+P7+R7+T7+V7+X7+Z7+AB7+AD7+AF7+AH7+AJ7+AL7</f>
        <v>83544.28</v>
      </c>
    </row>
    <row r="8" spans="1:40" ht="39.75" customHeight="1">
      <c r="A8" s="63">
        <v>3</v>
      </c>
      <c r="B8" s="28" t="s">
        <v>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84520.15</v>
      </c>
      <c r="J8" s="13">
        <v>84520.15</v>
      </c>
      <c r="K8" s="13">
        <v>2378.44</v>
      </c>
      <c r="L8" s="13">
        <v>2378.44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10114.65</v>
      </c>
      <c r="AB8" s="13">
        <v>10114.65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1">
        <f t="shared" si="0"/>
        <v>97013.23999999999</v>
      </c>
      <c r="AN8" s="11">
        <f t="shared" si="1"/>
        <v>97013.23999999999</v>
      </c>
    </row>
    <row r="9" spans="1:40" ht="39.75" customHeight="1">
      <c r="A9" s="63">
        <v>4</v>
      </c>
      <c r="B9" s="28" t="s">
        <v>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1">
        <f t="shared" si="0"/>
        <v>0</v>
      </c>
      <c r="AN9" s="11">
        <f t="shared" si="1"/>
        <v>0</v>
      </c>
    </row>
    <row r="10" spans="1:40" ht="39.75" customHeight="1">
      <c r="A10" s="63">
        <v>5</v>
      </c>
      <c r="B10" s="28" t="s">
        <v>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1">
        <f t="shared" si="0"/>
        <v>0</v>
      </c>
      <c r="AN10" s="11">
        <f t="shared" si="1"/>
        <v>0</v>
      </c>
    </row>
    <row r="11" spans="1:40" ht="39.75" customHeight="1">
      <c r="A11" s="65">
        <v>6</v>
      </c>
      <c r="B11" s="28" t="s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333976</v>
      </c>
      <c r="J11" s="13">
        <v>333976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1">
        <f t="shared" si="0"/>
        <v>333976</v>
      </c>
      <c r="AN11" s="11">
        <f t="shared" si="1"/>
        <v>333976</v>
      </c>
    </row>
    <row r="12" spans="1:40" ht="39.75" customHeight="1">
      <c r="A12" s="63">
        <v>7</v>
      </c>
      <c r="B12" s="28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1">
        <f t="shared" si="0"/>
        <v>0</v>
      </c>
      <c r="AN12" s="11">
        <f t="shared" si="1"/>
        <v>0</v>
      </c>
    </row>
    <row r="13" spans="1:40" ht="39.75" customHeight="1">
      <c r="A13" s="63">
        <v>8</v>
      </c>
      <c r="B13" s="28" t="s">
        <v>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1">
        <f t="shared" si="0"/>
        <v>0</v>
      </c>
      <c r="AN13" s="11">
        <f t="shared" si="1"/>
        <v>0</v>
      </c>
    </row>
    <row r="14" spans="1:40" ht="39.75" customHeight="1">
      <c r="A14" s="63">
        <v>9</v>
      </c>
      <c r="B14" s="28" t="s">
        <v>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1">
        <f t="shared" si="0"/>
        <v>0</v>
      </c>
      <c r="AN14" s="11">
        <f t="shared" si="1"/>
        <v>0</v>
      </c>
    </row>
    <row r="15" spans="1:40" ht="39.75" customHeight="1">
      <c r="A15" s="65">
        <v>10</v>
      </c>
      <c r="B15" s="28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1">
        <f t="shared" si="0"/>
        <v>0</v>
      </c>
      <c r="AN15" s="11">
        <f t="shared" si="1"/>
        <v>0</v>
      </c>
    </row>
    <row r="16" spans="1:40" ht="39.75" customHeight="1">
      <c r="A16" s="63">
        <v>11</v>
      </c>
      <c r="B16" s="28" t="s">
        <v>12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1">
        <f t="shared" si="0"/>
        <v>0</v>
      </c>
      <c r="AN16" s="11">
        <f t="shared" si="1"/>
        <v>0</v>
      </c>
    </row>
    <row r="17" spans="1:40" ht="45" customHeight="1">
      <c r="A17" s="63">
        <v>12</v>
      </c>
      <c r="B17" s="28" t="s">
        <v>13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50861.58</v>
      </c>
      <c r="J17" s="13">
        <v>50861.58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1">
        <f t="shared" si="0"/>
        <v>50861.58</v>
      </c>
      <c r="AN17" s="11">
        <f t="shared" si="1"/>
        <v>50861.58</v>
      </c>
    </row>
    <row r="18" spans="1:40" ht="39.75" customHeight="1">
      <c r="A18" s="63">
        <v>13</v>
      </c>
      <c r="B18" s="28" t="s">
        <v>14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1">
        <f t="shared" si="0"/>
        <v>0</v>
      </c>
      <c r="AN18" s="11">
        <f t="shared" si="1"/>
        <v>0</v>
      </c>
    </row>
    <row r="19" spans="1:40" ht="39.75" customHeight="1">
      <c r="A19" s="63">
        <v>14</v>
      </c>
      <c r="B19" s="28" t="s">
        <v>15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1">
        <f aca="true" t="shared" si="2" ref="AM19:AN21">C19+E19+G19+I19+K19+M19+O19+Q19+S19+U19+W19+Y19+AA19+AC19+AE19+AG19+AI19+AK19</f>
        <v>0</v>
      </c>
      <c r="AN19" s="11">
        <f t="shared" si="2"/>
        <v>0</v>
      </c>
    </row>
    <row r="20" spans="1:40" ht="39.75" customHeight="1">
      <c r="A20" s="63">
        <v>15</v>
      </c>
      <c r="B20" s="28" t="s">
        <v>75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1">
        <f t="shared" si="2"/>
        <v>0</v>
      </c>
      <c r="AN20" s="11">
        <f t="shared" si="2"/>
        <v>0</v>
      </c>
    </row>
    <row r="21" spans="1:42" ht="39.75" customHeight="1">
      <c r="A21" s="63">
        <v>16</v>
      </c>
      <c r="B21" s="28" t="s">
        <v>76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1">
        <f t="shared" si="2"/>
        <v>0</v>
      </c>
      <c r="AN21" s="11">
        <f t="shared" si="2"/>
        <v>0</v>
      </c>
      <c r="AP21" s="69"/>
    </row>
    <row r="22" spans="1:40" ht="15">
      <c r="A22" s="67"/>
      <c r="B22" s="26" t="s">
        <v>16</v>
      </c>
      <c r="C22" s="25">
        <f aca="true" t="shared" si="3" ref="C22:AM22">SUM(C6:C21)</f>
        <v>0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552902.01</v>
      </c>
      <c r="J22" s="25">
        <f t="shared" si="3"/>
        <v>552902.01</v>
      </c>
      <c r="K22" s="25">
        <f t="shared" si="3"/>
        <v>2378.44</v>
      </c>
      <c r="L22" s="25">
        <f t="shared" si="3"/>
        <v>2378.44</v>
      </c>
      <c r="M22" s="25">
        <f t="shared" si="3"/>
        <v>0</v>
      </c>
      <c r="N22" s="25">
        <f t="shared" si="3"/>
        <v>0</v>
      </c>
      <c r="O22" s="25">
        <f t="shared" si="3"/>
        <v>0</v>
      </c>
      <c r="P22" s="25">
        <f t="shared" si="3"/>
        <v>0</v>
      </c>
      <c r="Q22" s="25">
        <f t="shared" si="3"/>
        <v>0</v>
      </c>
      <c r="R22" s="25">
        <f t="shared" si="3"/>
        <v>0</v>
      </c>
      <c r="S22" s="25">
        <f t="shared" si="3"/>
        <v>0</v>
      </c>
      <c r="T22" s="25">
        <f t="shared" si="3"/>
        <v>0</v>
      </c>
      <c r="U22" s="25">
        <f t="shared" si="3"/>
        <v>0</v>
      </c>
      <c r="V22" s="25">
        <f t="shared" si="3"/>
        <v>0</v>
      </c>
      <c r="W22" s="25">
        <f t="shared" si="3"/>
        <v>0</v>
      </c>
      <c r="X22" s="25">
        <f t="shared" si="3"/>
        <v>0</v>
      </c>
      <c r="Y22" s="25">
        <f t="shared" si="3"/>
        <v>0</v>
      </c>
      <c r="Z22" s="25">
        <f t="shared" si="3"/>
        <v>0</v>
      </c>
      <c r="AA22" s="25">
        <f t="shared" si="3"/>
        <v>10114.65</v>
      </c>
      <c r="AB22" s="25">
        <f t="shared" si="3"/>
        <v>10114.65</v>
      </c>
      <c r="AC22" s="25">
        <f t="shared" si="3"/>
        <v>0</v>
      </c>
      <c r="AD22" s="25">
        <f t="shared" si="3"/>
        <v>0</v>
      </c>
      <c r="AE22" s="25">
        <f t="shared" si="3"/>
        <v>0</v>
      </c>
      <c r="AF22" s="25">
        <f t="shared" si="3"/>
        <v>0</v>
      </c>
      <c r="AG22" s="25">
        <f t="shared" si="3"/>
        <v>0</v>
      </c>
      <c r="AH22" s="25">
        <f t="shared" si="3"/>
        <v>0</v>
      </c>
      <c r="AI22" s="25">
        <f t="shared" si="3"/>
        <v>0</v>
      </c>
      <c r="AJ22" s="25">
        <f t="shared" si="3"/>
        <v>0</v>
      </c>
      <c r="AK22" s="25">
        <f t="shared" si="3"/>
        <v>0</v>
      </c>
      <c r="AL22" s="25">
        <f t="shared" si="3"/>
        <v>0</v>
      </c>
      <c r="AM22" s="25">
        <f t="shared" si="3"/>
        <v>565395.1</v>
      </c>
      <c r="AN22" s="25">
        <f>SUM(AN6:AN21)</f>
        <v>565395.1</v>
      </c>
    </row>
    <row r="23" spans="1:40" ht="15">
      <c r="A23" s="76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2:40" ht="13.5">
      <c r="B24" s="54" t="s">
        <v>30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AM24" s="86"/>
      <c r="AN24" s="86"/>
    </row>
    <row r="25" spans="2:14" ht="12.75">
      <c r="B25" s="92" t="s">
        <v>72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40" ht="12.7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AM26" s="87"/>
      <c r="AN26" s="87"/>
    </row>
    <row r="27" spans="2:39" ht="13.5">
      <c r="B27" s="54" t="s">
        <v>37</v>
      </c>
      <c r="C27" s="55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AM27" s="69"/>
    </row>
    <row r="28" spans="2:14" ht="13.5">
      <c r="B28" s="54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</sheetData>
  <sheetProtection/>
  <mergeCells count="24">
    <mergeCell ref="E4:F4"/>
    <mergeCell ref="G4:H4"/>
    <mergeCell ref="I4:J4"/>
    <mergeCell ref="K4:L4"/>
    <mergeCell ref="AG4:AH4"/>
    <mergeCell ref="AI4:AJ4"/>
    <mergeCell ref="Q4:R4"/>
    <mergeCell ref="S4:T4"/>
    <mergeCell ref="B25:N26"/>
    <mergeCell ref="A1:L1"/>
    <mergeCell ref="A2:L2"/>
    <mergeCell ref="A4:A5"/>
    <mergeCell ref="B4:B5"/>
    <mergeCell ref="C4:D4"/>
    <mergeCell ref="M4:N4"/>
    <mergeCell ref="O4:P4"/>
    <mergeCell ref="AM4:AN4"/>
    <mergeCell ref="U4:V4"/>
    <mergeCell ref="W4:X4"/>
    <mergeCell ref="Y4:Z4"/>
    <mergeCell ref="AA4:AB4"/>
    <mergeCell ref="AC4:AD4"/>
    <mergeCell ref="AE4:AF4"/>
    <mergeCell ref="AK4:AL4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tgumberidze</cp:lastModifiedBy>
  <cp:lastPrinted>2010-06-15T13:01:33Z</cp:lastPrinted>
  <dcterms:created xsi:type="dcterms:W3CDTF">1996-10-14T23:33:28Z</dcterms:created>
  <dcterms:modified xsi:type="dcterms:W3CDTF">2010-10-27T10:54:12Z</dcterms:modified>
  <cp:category/>
  <cp:version/>
  <cp:contentType/>
  <cp:contentStatus/>
</cp:coreProperties>
</file>