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<sst xmlns="http://schemas.openxmlformats.org/spreadsheetml/2006/main" count="590" uniqueCount="76">
  <si>
    <t>#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</si>
  <si>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</si>
  <si>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</si>
  <si>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</si>
  <si>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</si>
  <si>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</si>
  <si>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სადაზღვევო  კომპანია "ვესტი"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</si>
  <si>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</si>
  <si>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</si>
  <si>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</si>
  <si>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</si>
  <si>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შპს სადაზღვევო კომპანია "პარტნიორი"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</si>
  <si>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</si>
  <si>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</si>
  <si>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</si>
  <si>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შპს დაზღვევის კომპანია „მობიუსი“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</si>
  <si>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</si>
  <si>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</si>
  <si>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</si>
  <si>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</si>
  <si>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</si>
  <si>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</si>
  <si>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</si>
  <si>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</si>
  <si>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</si>
  <si>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</si>
  <si>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</si>
  <si>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</si>
  <si>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</si>
  <si>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</si>
  <si>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</si>
  <si>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</si>
  <si>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</si>
  <si>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</si>
  <si>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</si>
  <si>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</si>
  <si>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</si>
  <si>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</si>
  <si>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</si>
  <si>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</si>
  <si>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</si>
  <si>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</si>
  <si>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</si>
  <si>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</si>
  <si>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</si>
  <si>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</si>
  <si>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</si>
  <si>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</si>
  <si>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საჰაერო სატრანსპორტო საშუალებათა დაზღვევა (Hull)</t>
  </si>
  <si>
    <t>მცურავ სატრანსპორტო საშუალებათა დაზღვევა (Hull)</t>
  </si>
  <si>
    <t>სამოგზაურო დაზღვევა</t>
  </si>
  <si>
    <t>უბედური შემთხვევის დაზღვევა: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</si>
  <si>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</si>
  <si>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</si>
  <si>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</si>
  <si>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</si>
  <si>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</si>
  <si>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</si>
  <si>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ქონების დაზღვევა (გარდა პპ. (5), (7), (8), (10), და (12)-ში ჩამოთვლილი ქონებისა):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</si>
  <si>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</si>
  <si>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2010 წლის 3 თვის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</si>
  <si>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(01.01.2010 - 31.03.2010)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</si>
  <si>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2010 წლის 3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</si>
  <si>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(01.01.2010 - 31.03.2010)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</si>
  <si>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 xml:space="preserve">2010 წლის 3 თვის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</si>
  <si>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(01.01.2010 - 31.03.2010)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</si>
  <si>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2010 წლის 3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</si>
  <si>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(01.01.2010 - 31.03.2010)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</si>
  <si>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2010 წლის 3 თვის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</si>
  <si>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(01.01.2010 - 31.03.2010)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</si>
  <si>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საანგარიშო თარიღი: 2010 წლის 31 მარტი</t>
  </si>
  <si>
    <t>საანგარიშო პერიოდი: 2010 წლის 1 იანვარი - 2010 წლის 31 მარტი</t>
  </si>
  <si>
    <t>2010 წლის 3 თვის განმავლობაში დაზღვეულ სატრანსპორტო საშუალებათა რაოდენობა</t>
  </si>
  <si>
    <t>სადაზღვევო ბაზრის სტრუქტურა დაზღვევის სახეობების მიხედვით 2010 წლის 3 თვის მონაცემებით (პირდაპირი დაზღვევის საქმიანობა)</t>
  </si>
  <si>
    <t>სადაზღვევო ბაზრის სტრუქტურა დაზღვევის სახეობების მიხედვით 2010 წლის 3 თვის მონაცემებით (გადაზღვევის საქმიანობა)</t>
  </si>
  <si>
    <t>* შესაძლებელია მონაცემები მცირედით შეიცვალოს, რადგან რამოდენიმე კომპანიაში მომდინარეობს ინფორმაციის დაზუსტება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</si>
</sst>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#,##0.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/>
    </xf>
    <xf numFmtId="10" fontId="15" fillId="0" borderId="10" xfId="61" applyNumberFormat="1" applyFont="1" applyBorder="1" applyAlignment="1">
      <alignment horizontal="center"/>
    </xf>
    <xf numFmtId="3" fontId="14" fillId="33" borderId="10" xfId="44" applyNumberFormat="1" applyFont="1" applyFill="1" applyBorder="1" applyAlignment="1">
      <alignment horizontal="center" vertical="center" wrapText="1"/>
    </xf>
    <xf numFmtId="9" fontId="14" fillId="33" borderId="10" xfId="6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3" fontId="1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4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 vertical="center"/>
    </xf>
    <xf numFmtId="10" fontId="15" fillId="0" borderId="10" xfId="61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57421875" style="30" bestFit="1" customWidth="1"/>
    <col min="2" max="2" width="10.8515625" style="30" bestFit="1" customWidth="1"/>
    <col min="3" max="6" width="8.7109375" style="30" customWidth="1"/>
    <col min="7" max="8" width="11.00390625" style="30" customWidth="1"/>
    <col min="9" max="10" width="8.7109375" style="30" customWidth="1"/>
    <col min="11" max="11" width="9.57421875" style="30" customWidth="1"/>
    <col min="12" max="12" width="8.8515625" style="30" customWidth="1"/>
    <col min="13" max="32" width="8.7109375" style="30" customWidth="1"/>
    <col min="33" max="16384" width="9.140625" style="30" customWidth="1"/>
  </cols>
  <sheetData>
    <row r="2" spans="1:32" s="2" customFormat="1" ht="13.5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6" ht="99.75" customHeight="1">
      <c r="A4" s="82" t="s">
        <v>18</v>
      </c>
      <c r="B4" s="83"/>
      <c r="C4" s="82" t="s">
        <v>50</v>
      </c>
      <c r="D4" s="83"/>
      <c r="E4" s="82" t="s">
        <v>51</v>
      </c>
      <c r="F4" s="83"/>
      <c r="G4" s="82" t="s">
        <v>21</v>
      </c>
      <c r="H4" s="83"/>
      <c r="I4" s="82" t="s">
        <v>52</v>
      </c>
      <c r="J4" s="83"/>
      <c r="K4" s="82" t="s">
        <v>53</v>
      </c>
      <c r="L4" s="83"/>
      <c r="M4" s="82" t="s">
        <v>23</v>
      </c>
      <c r="N4" s="83"/>
      <c r="O4" s="82" t="s">
        <v>54</v>
      </c>
      <c r="P4" s="83"/>
      <c r="Q4" s="82" t="s">
        <v>55</v>
      </c>
      <c r="R4" s="83"/>
      <c r="S4" s="82" t="s">
        <v>56</v>
      </c>
      <c r="T4" s="83"/>
      <c r="U4" s="82" t="s">
        <v>57</v>
      </c>
      <c r="V4" s="83"/>
      <c r="W4" s="82" t="s">
        <v>24</v>
      </c>
      <c r="X4" s="83"/>
      <c r="Y4" s="82" t="s">
        <v>58</v>
      </c>
      <c r="Z4" s="83"/>
      <c r="AA4" s="82" t="s">
        <v>25</v>
      </c>
      <c r="AB4" s="83"/>
      <c r="AC4" s="82" t="s">
        <v>26</v>
      </c>
      <c r="AD4" s="83"/>
      <c r="AE4" s="82" t="s">
        <v>27</v>
      </c>
      <c r="AF4" s="83"/>
      <c r="AG4" s="82" t="s">
        <v>59</v>
      </c>
      <c r="AH4" s="83"/>
      <c r="AI4" s="82" t="s">
        <v>28</v>
      </c>
      <c r="AJ4" s="83"/>
    </row>
    <row r="5" spans="1:36" ht="75.75" customHeight="1">
      <c r="A5" s="52" t="s">
        <v>44</v>
      </c>
      <c r="B5" s="52" t="s">
        <v>45</v>
      </c>
      <c r="C5" s="52" t="s">
        <v>44</v>
      </c>
      <c r="D5" s="52" t="s">
        <v>45</v>
      </c>
      <c r="E5" s="52" t="s">
        <v>44</v>
      </c>
      <c r="F5" s="52" t="s">
        <v>45</v>
      </c>
      <c r="G5" s="52" t="s">
        <v>44</v>
      </c>
      <c r="H5" s="52" t="s">
        <v>45</v>
      </c>
      <c r="I5" s="52" t="s">
        <v>44</v>
      </c>
      <c r="J5" s="52" t="s">
        <v>45</v>
      </c>
      <c r="K5" s="52" t="s">
        <v>44</v>
      </c>
      <c r="L5" s="52" t="s">
        <v>45</v>
      </c>
      <c r="M5" s="52" t="s">
        <v>44</v>
      </c>
      <c r="N5" s="52" t="s">
        <v>45</v>
      </c>
      <c r="O5" s="52" t="s">
        <v>44</v>
      </c>
      <c r="P5" s="52" t="s">
        <v>45</v>
      </c>
      <c r="Q5" s="52" t="s">
        <v>44</v>
      </c>
      <c r="R5" s="52" t="s">
        <v>45</v>
      </c>
      <c r="S5" s="52" t="s">
        <v>44</v>
      </c>
      <c r="T5" s="52" t="s">
        <v>45</v>
      </c>
      <c r="U5" s="52" t="s">
        <v>44</v>
      </c>
      <c r="V5" s="52" t="s">
        <v>45</v>
      </c>
      <c r="W5" s="52" t="s">
        <v>44</v>
      </c>
      <c r="X5" s="52" t="s">
        <v>45</v>
      </c>
      <c r="Y5" s="52" t="s">
        <v>44</v>
      </c>
      <c r="Z5" s="52" t="s">
        <v>45</v>
      </c>
      <c r="AA5" s="52" t="s">
        <v>44</v>
      </c>
      <c r="AB5" s="52" t="s">
        <v>45</v>
      </c>
      <c r="AC5" s="52" t="s">
        <v>44</v>
      </c>
      <c r="AD5" s="52" t="s">
        <v>45</v>
      </c>
      <c r="AE5" s="52" t="s">
        <v>44</v>
      </c>
      <c r="AF5" s="52" t="s">
        <v>45</v>
      </c>
      <c r="AG5" s="52" t="s">
        <v>44</v>
      </c>
      <c r="AH5" s="52" t="s">
        <v>45</v>
      </c>
      <c r="AI5" s="52" t="s">
        <v>44</v>
      </c>
      <c r="AJ5" s="52" t="s">
        <v>45</v>
      </c>
    </row>
    <row r="6" spans="1:36" ht="45" customHeight="1">
      <c r="A6" s="4">
        <v>92136</v>
      </c>
      <c r="B6" s="4">
        <v>170795</v>
      </c>
      <c r="C6" s="4">
        <v>14763</v>
      </c>
      <c r="D6" s="4">
        <v>50076</v>
      </c>
      <c r="E6" s="4">
        <v>181472</v>
      </c>
      <c r="F6" s="4">
        <v>237264</v>
      </c>
      <c r="G6" s="4">
        <v>457628</v>
      </c>
      <c r="H6" s="4">
        <v>1446891</v>
      </c>
      <c r="I6" s="4">
        <v>7396</v>
      </c>
      <c r="J6" s="4">
        <v>22506</v>
      </c>
      <c r="K6" s="4">
        <v>6490</v>
      </c>
      <c r="L6" s="4">
        <v>39258</v>
      </c>
      <c r="M6" s="4">
        <v>0</v>
      </c>
      <c r="N6" s="4">
        <v>0</v>
      </c>
      <c r="O6" s="4">
        <v>6</v>
      </c>
      <c r="P6" s="4">
        <v>30</v>
      </c>
      <c r="Q6" s="4">
        <v>18</v>
      </c>
      <c r="R6" s="4">
        <v>50</v>
      </c>
      <c r="S6" s="4">
        <v>10</v>
      </c>
      <c r="T6" s="4">
        <v>14</v>
      </c>
      <c r="U6" s="4">
        <v>0</v>
      </c>
      <c r="V6" s="4">
        <v>0</v>
      </c>
      <c r="W6" s="4">
        <v>2820</v>
      </c>
      <c r="X6" s="4">
        <v>1830</v>
      </c>
      <c r="Y6" s="4">
        <v>5007</v>
      </c>
      <c r="Z6" s="4">
        <v>17387</v>
      </c>
      <c r="AA6" s="4">
        <v>16</v>
      </c>
      <c r="AB6" s="4">
        <v>24</v>
      </c>
      <c r="AC6" s="4">
        <v>3270</v>
      </c>
      <c r="AD6" s="4">
        <v>4727</v>
      </c>
      <c r="AE6" s="4">
        <v>2</v>
      </c>
      <c r="AF6" s="4">
        <v>2</v>
      </c>
      <c r="AG6" s="4">
        <v>534</v>
      </c>
      <c r="AH6" s="4">
        <v>917</v>
      </c>
      <c r="AI6" s="4">
        <v>0</v>
      </c>
      <c r="AJ6" s="4">
        <v>0</v>
      </c>
    </row>
    <row r="8" spans="1:7" ht="13.5">
      <c r="A8" s="33" t="s">
        <v>70</v>
      </c>
      <c r="B8" s="33"/>
      <c r="C8" s="33"/>
      <c r="D8" s="33"/>
      <c r="E8" s="33"/>
      <c r="F8" s="33"/>
      <c r="G8" s="36"/>
    </row>
    <row r="9" spans="1:7" ht="15" customHeight="1">
      <c r="A9" s="33" t="s">
        <v>71</v>
      </c>
      <c r="B9" s="33"/>
      <c r="C9" s="33"/>
      <c r="D9" s="33"/>
      <c r="E9" s="33"/>
      <c r="F9" s="33"/>
      <c r="G9" s="36"/>
    </row>
    <row r="10" ht="15" customHeight="1"/>
  </sheetData>
  <sheetProtection/>
  <mergeCells count="18">
    <mergeCell ref="Q4:R4"/>
    <mergeCell ref="S4:T4"/>
    <mergeCell ref="U4:V4"/>
    <mergeCell ref="AE4:AF4"/>
    <mergeCell ref="W4:X4"/>
    <mergeCell ref="Y4:Z4"/>
    <mergeCell ref="AA4:AB4"/>
    <mergeCell ref="AC4:AD4"/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4" sqref="B2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1" t="s">
        <v>74</v>
      </c>
      <c r="B2" s="91"/>
      <c r="C2" s="91"/>
      <c r="D2" s="91"/>
    </row>
    <row r="3" spans="1:5" ht="12.75" customHeight="1">
      <c r="A3" s="91"/>
      <c r="B3" s="91"/>
      <c r="C3" s="91"/>
      <c r="D3" s="91"/>
      <c r="E3" s="23"/>
    </row>
    <row r="4" spans="1:5" ht="12.75">
      <c r="A4" s="91"/>
      <c r="B4" s="91"/>
      <c r="C4" s="91"/>
      <c r="D4" s="91"/>
      <c r="E4" s="23"/>
    </row>
    <row r="6" spans="1:4" ht="43.5" customHeight="1">
      <c r="A6" s="24" t="s">
        <v>0</v>
      </c>
      <c r="B6" s="24" t="s">
        <v>39</v>
      </c>
      <c r="C6" s="25" t="s">
        <v>19</v>
      </c>
      <c r="D6" s="25" t="s">
        <v>40</v>
      </c>
    </row>
    <row r="7" spans="1:4" ht="27" customHeight="1">
      <c r="A7" s="48">
        <v>1</v>
      </c>
      <c r="B7" s="26" t="s">
        <v>18</v>
      </c>
      <c r="C7" s="44">
        <f>HLOOKUP(B7,'პრემიები(მიღებული გადაზღვევა)'!$C$3:$AL$19,17,)</f>
        <v>0</v>
      </c>
      <c r="D7" s="45">
        <f>C7/$C$25</f>
        <v>0</v>
      </c>
    </row>
    <row r="8" spans="1:4" ht="27" customHeight="1">
      <c r="A8" s="48">
        <v>2</v>
      </c>
      <c r="B8" s="26" t="s">
        <v>50</v>
      </c>
      <c r="C8" s="44">
        <f>HLOOKUP(B8,'პრემიები(მიღებული გადაზღვევა)'!$C$3:$AL$19,17,)</f>
        <v>1119.7</v>
      </c>
      <c r="D8" s="45">
        <f aca="true" t="shared" si="0" ref="D8:D21">C8/$C$25</f>
        <v>0.0012320191191618826</v>
      </c>
    </row>
    <row r="9" spans="1:4" ht="27" customHeight="1">
      <c r="A9" s="48">
        <v>3</v>
      </c>
      <c r="B9" s="26" t="s">
        <v>51</v>
      </c>
      <c r="C9" s="44">
        <f>HLOOKUP(B9,'პრემიები(მიღებული გადაზღვევა)'!$C$3:$AL$19,17,)</f>
        <v>888.20563</v>
      </c>
      <c r="D9" s="45">
        <f t="shared" si="0"/>
        <v>0.0009773031328991918</v>
      </c>
    </row>
    <row r="10" spans="1:4" ht="27" customHeight="1">
      <c r="A10" s="48">
        <v>4</v>
      </c>
      <c r="B10" s="26" t="s">
        <v>21</v>
      </c>
      <c r="C10" s="44">
        <f>HLOOKUP(B10,'პრემიები(მიღებული გადაზღვევა)'!$C$3:$AL$19,17,)</f>
        <v>310406</v>
      </c>
      <c r="D10" s="45">
        <f t="shared" si="0"/>
        <v>0.34154338367648773</v>
      </c>
    </row>
    <row r="11" spans="1:4" ht="27" customHeight="1">
      <c r="A11" s="48">
        <v>5</v>
      </c>
      <c r="B11" s="26" t="s">
        <v>52</v>
      </c>
      <c r="C11" s="44">
        <f>HLOOKUP(B11,'პრემიები(მიღებული გადაზღვევა)'!$C$3:$AL$19,17,)</f>
        <v>17552.49</v>
      </c>
      <c r="D11" s="45">
        <f t="shared" si="0"/>
        <v>0.019313211814680497</v>
      </c>
    </row>
    <row r="12" spans="1:4" ht="27" customHeight="1">
      <c r="A12" s="48">
        <v>6</v>
      </c>
      <c r="B12" s="26" t="s">
        <v>53</v>
      </c>
      <c r="C12" s="44">
        <f>HLOOKUP(B12,'პრემიები(მიღებული გადაზღვევა)'!$C$3:$AL$19,17,)</f>
        <v>1433.41</v>
      </c>
      <c r="D12" s="45">
        <f t="shared" si="0"/>
        <v>0.0015771979330158382</v>
      </c>
    </row>
    <row r="13" spans="1:4" ht="27" customHeight="1">
      <c r="A13" s="48">
        <v>7</v>
      </c>
      <c r="B13" s="26" t="s">
        <v>23</v>
      </c>
      <c r="C13" s="44">
        <f>HLOOKUP(B13,'პრემიები(მიღებული გადაზღვევა)'!$C$3:$AL$19,17,)</f>
        <v>0</v>
      </c>
      <c r="D13" s="45">
        <f t="shared" si="0"/>
        <v>0</v>
      </c>
    </row>
    <row r="14" spans="1:4" ht="27" customHeight="1">
      <c r="A14" s="48">
        <v>8</v>
      </c>
      <c r="B14" s="26" t="s">
        <v>54</v>
      </c>
      <c r="C14" s="44">
        <f>HLOOKUP(B14,'პრემიები(მიღებული გადაზღვევა)'!$C$3:$AL$19,17,)</f>
        <v>44964.888615</v>
      </c>
      <c r="D14" s="45">
        <f t="shared" si="0"/>
        <v>0.04947539739632443</v>
      </c>
    </row>
    <row r="15" spans="1:4" ht="27" customHeight="1">
      <c r="A15" s="48">
        <v>9</v>
      </c>
      <c r="B15" s="26" t="s">
        <v>55</v>
      </c>
      <c r="C15" s="44">
        <f>HLOOKUP(B15,'პრემიები(მიღებული გადაზღვევა)'!$C$3:$AL$19,17,)</f>
        <v>19778.81435</v>
      </c>
      <c r="D15" s="45">
        <f t="shared" si="0"/>
        <v>0.021762862761055105</v>
      </c>
    </row>
    <row r="16" spans="1:4" ht="27" customHeight="1">
      <c r="A16" s="48">
        <v>10</v>
      </c>
      <c r="B16" s="26" t="s">
        <v>56</v>
      </c>
      <c r="C16" s="44">
        <f>HLOOKUP(B16,'პრემიები(მიღებული გადაზღვევა)'!$C$3:$AL$19,17,)</f>
        <v>0</v>
      </c>
      <c r="D16" s="45">
        <f t="shared" si="0"/>
        <v>0</v>
      </c>
    </row>
    <row r="17" spans="1:4" ht="27" customHeight="1">
      <c r="A17" s="48">
        <v>11</v>
      </c>
      <c r="B17" s="26" t="s">
        <v>57</v>
      </c>
      <c r="C17" s="44">
        <f>HLOOKUP(B17,'პრემიები(მიღებული გადაზღვევა)'!$C$3:$AL$19,17,)</f>
        <v>0</v>
      </c>
      <c r="D17" s="45">
        <f t="shared" si="0"/>
        <v>0</v>
      </c>
    </row>
    <row r="18" spans="1:4" ht="27" customHeight="1">
      <c r="A18" s="48">
        <v>12</v>
      </c>
      <c r="B18" s="26" t="s">
        <v>24</v>
      </c>
      <c r="C18" s="44">
        <f>HLOOKUP(B18,'პრემიები(მიღებული გადაზღვევა)'!$C$3:$AL$19,17,)</f>
        <v>4590.19</v>
      </c>
      <c r="D18" s="45">
        <f t="shared" si="0"/>
        <v>0.005050640207721426</v>
      </c>
    </row>
    <row r="19" spans="1:4" ht="27" customHeight="1">
      <c r="A19" s="48">
        <v>13</v>
      </c>
      <c r="B19" s="26" t="s">
        <v>58</v>
      </c>
      <c r="C19" s="44">
        <f>HLOOKUP(B19,'პრემიები(მიღებული გადაზღვევა)'!$C$3:$AL$19,17,)</f>
        <v>26273.699999999997</v>
      </c>
      <c r="D19" s="45">
        <f t="shared" si="0"/>
        <v>0.028909262062269847</v>
      </c>
    </row>
    <row r="20" spans="1:4" ht="27" customHeight="1">
      <c r="A20" s="48">
        <v>14</v>
      </c>
      <c r="B20" s="26" t="s">
        <v>25</v>
      </c>
      <c r="C20" s="44">
        <f>HLOOKUP(B20,'პრემიები(მიღებული გადაზღვევა)'!$C$3:$AL$19,17,)</f>
        <v>460336.68</v>
      </c>
      <c r="D20" s="45">
        <f t="shared" si="0"/>
        <v>0.5065138796208853</v>
      </c>
    </row>
    <row r="21" spans="1:4" ht="27" customHeight="1">
      <c r="A21" s="48">
        <v>15</v>
      </c>
      <c r="B21" s="26" t="s">
        <v>26</v>
      </c>
      <c r="C21" s="44">
        <f>HLOOKUP(B21,'პრემიები(მიღებული გადაზღვევა)'!$C$3:$AL$19,17,)</f>
        <v>4200</v>
      </c>
      <c r="D21" s="45">
        <f t="shared" si="0"/>
        <v>0.004621309547628746</v>
      </c>
    </row>
    <row r="22" spans="1:4" ht="27" customHeight="1">
      <c r="A22" s="48">
        <v>16</v>
      </c>
      <c r="B22" s="26" t="s">
        <v>27</v>
      </c>
      <c r="C22" s="44">
        <f>HLOOKUP(B22,'პრემიები(მიღებული გადაზღვევა)'!$C$3:$AL$19,17,)</f>
        <v>0</v>
      </c>
      <c r="D22" s="45">
        <f>C22/$C$25</f>
        <v>0</v>
      </c>
    </row>
    <row r="23" spans="1:4" ht="27" customHeight="1">
      <c r="A23" s="48">
        <v>17</v>
      </c>
      <c r="B23" s="26" t="s">
        <v>59</v>
      </c>
      <c r="C23" s="44">
        <f>HLOOKUP(B23,'პრემიები(მიღებული გადაზღვევა)'!$C$3:$AL$19,17,)</f>
        <v>17289.22</v>
      </c>
      <c r="D23" s="45">
        <f>C23/$C$25</f>
        <v>0.01902353272786997</v>
      </c>
    </row>
    <row r="24" spans="1:4" ht="27" customHeight="1">
      <c r="A24" s="48">
        <v>18</v>
      </c>
      <c r="B24" s="26" t="s">
        <v>28</v>
      </c>
      <c r="C24" s="44">
        <f>HLOOKUP(B24,'პრემიები(მიღებული გადაზღვევა)'!$C$3:$AL$19,17,)</f>
        <v>0</v>
      </c>
      <c r="D24" s="45">
        <f>C24/$C$25</f>
        <v>0</v>
      </c>
    </row>
    <row r="25" spans="1:4" ht="27" customHeight="1">
      <c r="A25" s="27"/>
      <c r="B25" s="28" t="s">
        <v>29</v>
      </c>
      <c r="C25" s="46">
        <f>SUM(C7:C24)</f>
        <v>908833.298595</v>
      </c>
      <c r="D25" s="47">
        <f>SUM(D7:D24)</f>
        <v>1</v>
      </c>
    </row>
    <row r="26" ht="12.75">
      <c r="C26" s="11"/>
    </row>
    <row r="27" ht="12.75">
      <c r="C27" s="11"/>
    </row>
    <row r="28" ht="12.75">
      <c r="C28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8.8515625" style="53" bestFit="1" customWidth="1"/>
    <col min="2" max="2" width="14.421875" style="53" bestFit="1" customWidth="1"/>
    <col min="3" max="3" width="19.8515625" style="53" bestFit="1" customWidth="1"/>
    <col min="4" max="6" width="18.00390625" style="53" bestFit="1" customWidth="1"/>
    <col min="7" max="16384" width="9.140625" style="53" customWidth="1"/>
  </cols>
  <sheetData>
    <row r="2" spans="1:6" ht="29.25" customHeight="1">
      <c r="A2" s="66" t="s">
        <v>72</v>
      </c>
      <c r="B2" s="67"/>
      <c r="C2" s="67"/>
      <c r="D2" s="67"/>
      <c r="E2" s="67"/>
      <c r="F2" s="68"/>
    </row>
    <row r="3" spans="1:6" ht="105">
      <c r="A3" s="54" t="s">
        <v>46</v>
      </c>
      <c r="B3" s="54" t="s">
        <v>47</v>
      </c>
      <c r="C3" s="54" t="s">
        <v>1</v>
      </c>
      <c r="D3" s="55" t="s">
        <v>22</v>
      </c>
      <c r="E3" s="55" t="s">
        <v>48</v>
      </c>
      <c r="F3" s="55" t="s">
        <v>49</v>
      </c>
    </row>
    <row r="4" spans="1:7" ht="39.75" customHeight="1">
      <c r="A4" s="56">
        <v>8142</v>
      </c>
      <c r="B4" s="56">
        <v>0</v>
      </c>
      <c r="C4" s="56">
        <v>859</v>
      </c>
      <c r="D4" s="56">
        <v>5568</v>
      </c>
      <c r="E4" s="56">
        <v>6</v>
      </c>
      <c r="F4" s="56">
        <v>8</v>
      </c>
      <c r="G4" s="59"/>
    </row>
    <row r="5" spans="1:4" ht="15">
      <c r="A5" s="63"/>
      <c r="C5" s="62"/>
      <c r="D5" s="63"/>
    </row>
    <row r="6" spans="3:7" ht="15">
      <c r="C6" s="59"/>
      <c r="G6" s="59"/>
    </row>
    <row r="8" ht="15">
      <c r="D8" s="5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N2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7" sqref="G27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40" width="12.7109375" style="0" customWidth="1"/>
  </cols>
  <sheetData>
    <row r="1" spans="1:10" s="15" customFormat="1" ht="39" customHeight="1">
      <c r="A1" s="65" t="s">
        <v>68</v>
      </c>
      <c r="B1" s="64"/>
      <c r="C1" s="64"/>
      <c r="D1" s="64"/>
      <c r="E1" s="64"/>
      <c r="F1" s="64"/>
      <c r="G1" s="64"/>
      <c r="H1" s="64"/>
      <c r="I1" s="14"/>
      <c r="J1" s="14"/>
    </row>
    <row r="2" spans="1:38" s="13" customFormat="1" ht="25.5" customHeight="1">
      <c r="A2" s="79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40" s="13" customFormat="1" ht="89.25" customHeight="1">
      <c r="A3" s="87" t="s">
        <v>0</v>
      </c>
      <c r="B3" s="87" t="s">
        <v>17</v>
      </c>
      <c r="C3" s="82" t="s">
        <v>18</v>
      </c>
      <c r="D3" s="83"/>
      <c r="E3" s="82" t="s">
        <v>50</v>
      </c>
      <c r="F3" s="83"/>
      <c r="G3" s="82" t="s">
        <v>51</v>
      </c>
      <c r="H3" s="83"/>
      <c r="I3" s="82" t="s">
        <v>21</v>
      </c>
      <c r="J3" s="83"/>
      <c r="K3" s="82" t="s">
        <v>52</v>
      </c>
      <c r="L3" s="83"/>
      <c r="M3" s="82" t="s">
        <v>53</v>
      </c>
      <c r="N3" s="83"/>
      <c r="O3" s="82" t="s">
        <v>23</v>
      </c>
      <c r="P3" s="83"/>
      <c r="Q3" s="82" t="s">
        <v>54</v>
      </c>
      <c r="R3" s="83"/>
      <c r="S3" s="82" t="s">
        <v>55</v>
      </c>
      <c r="T3" s="83"/>
      <c r="U3" s="82" t="s">
        <v>56</v>
      </c>
      <c r="V3" s="83"/>
      <c r="W3" s="82" t="s">
        <v>57</v>
      </c>
      <c r="X3" s="83"/>
      <c r="Y3" s="82" t="s">
        <v>24</v>
      </c>
      <c r="Z3" s="83"/>
      <c r="AA3" s="82" t="s">
        <v>58</v>
      </c>
      <c r="AB3" s="83"/>
      <c r="AC3" s="82" t="s">
        <v>25</v>
      </c>
      <c r="AD3" s="83"/>
      <c r="AE3" s="82" t="s">
        <v>26</v>
      </c>
      <c r="AF3" s="83"/>
      <c r="AG3" s="82" t="s">
        <v>27</v>
      </c>
      <c r="AH3" s="83"/>
      <c r="AI3" s="82" t="s">
        <v>59</v>
      </c>
      <c r="AJ3" s="83"/>
      <c r="AK3" s="82" t="s">
        <v>28</v>
      </c>
      <c r="AL3" s="83"/>
      <c r="AM3" s="84" t="s">
        <v>29</v>
      </c>
      <c r="AN3" s="85"/>
    </row>
    <row r="4" spans="1:40" s="13" customFormat="1" ht="25.5">
      <c r="A4" s="88"/>
      <c r="B4" s="88"/>
      <c r="C4" s="17" t="s">
        <v>19</v>
      </c>
      <c r="D4" s="17" t="s">
        <v>20</v>
      </c>
      <c r="E4" s="17" t="s">
        <v>19</v>
      </c>
      <c r="F4" s="17" t="s">
        <v>20</v>
      </c>
      <c r="G4" s="17" t="s">
        <v>19</v>
      </c>
      <c r="H4" s="17" t="s">
        <v>20</v>
      </c>
      <c r="I4" s="17" t="s">
        <v>19</v>
      </c>
      <c r="J4" s="17" t="s">
        <v>20</v>
      </c>
      <c r="K4" s="17" t="s">
        <v>19</v>
      </c>
      <c r="L4" s="17" t="s">
        <v>20</v>
      </c>
      <c r="M4" s="17" t="s">
        <v>19</v>
      </c>
      <c r="N4" s="17" t="s">
        <v>20</v>
      </c>
      <c r="O4" s="17" t="s">
        <v>19</v>
      </c>
      <c r="P4" s="17" t="s">
        <v>20</v>
      </c>
      <c r="Q4" s="17" t="s">
        <v>19</v>
      </c>
      <c r="R4" s="17" t="s">
        <v>20</v>
      </c>
      <c r="S4" s="17" t="s">
        <v>19</v>
      </c>
      <c r="T4" s="17" t="s">
        <v>20</v>
      </c>
      <c r="U4" s="17" t="s">
        <v>19</v>
      </c>
      <c r="V4" s="17" t="s">
        <v>20</v>
      </c>
      <c r="W4" s="17" t="s">
        <v>19</v>
      </c>
      <c r="X4" s="17" t="s">
        <v>20</v>
      </c>
      <c r="Y4" s="17" t="s">
        <v>19</v>
      </c>
      <c r="Z4" s="17" t="s">
        <v>20</v>
      </c>
      <c r="AA4" s="17" t="s">
        <v>19</v>
      </c>
      <c r="AB4" s="17" t="s">
        <v>20</v>
      </c>
      <c r="AC4" s="17" t="s">
        <v>19</v>
      </c>
      <c r="AD4" s="17" t="s">
        <v>20</v>
      </c>
      <c r="AE4" s="17" t="s">
        <v>19</v>
      </c>
      <c r="AF4" s="17" t="s">
        <v>20</v>
      </c>
      <c r="AG4" s="17" t="s">
        <v>19</v>
      </c>
      <c r="AH4" s="17" t="s">
        <v>20</v>
      </c>
      <c r="AI4" s="17" t="s">
        <v>19</v>
      </c>
      <c r="AJ4" s="17" t="s">
        <v>20</v>
      </c>
      <c r="AK4" s="17" t="s">
        <v>19</v>
      </c>
      <c r="AL4" s="17" t="s">
        <v>20</v>
      </c>
      <c r="AM4" s="17" t="s">
        <v>19</v>
      </c>
      <c r="AN4" s="17" t="s">
        <v>20</v>
      </c>
    </row>
    <row r="5" spans="1:40" s="20" customFormat="1" ht="43.5" customHeight="1">
      <c r="A5" s="18">
        <v>1</v>
      </c>
      <c r="B5" s="40" t="s">
        <v>2</v>
      </c>
      <c r="C5" s="21">
        <v>922718.0366309744</v>
      </c>
      <c r="D5" s="21">
        <v>410130.4302250227</v>
      </c>
      <c r="E5" s="21">
        <v>145453.9452626563</v>
      </c>
      <c r="F5" s="21">
        <v>0</v>
      </c>
      <c r="G5" s="21">
        <v>354392.1911479168</v>
      </c>
      <c r="H5" s="21">
        <v>34099.97666591221</v>
      </c>
      <c r="I5" s="21">
        <v>10027170.283056565</v>
      </c>
      <c r="J5" s="21">
        <v>1567798.408279867</v>
      </c>
      <c r="K5" s="21">
        <v>2953039.0802564165</v>
      </c>
      <c r="L5" s="21">
        <v>91426.90115148546</v>
      </c>
      <c r="M5" s="21">
        <v>333042.83089194214</v>
      </c>
      <c r="N5" s="21">
        <v>12350.302335881961</v>
      </c>
      <c r="O5" s="21">
        <v>0</v>
      </c>
      <c r="P5" s="21">
        <v>0</v>
      </c>
      <c r="Q5" s="21">
        <v>4707.45</v>
      </c>
      <c r="R5" s="21">
        <v>4293.1944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296281.488147</v>
      </c>
      <c r="Z5" s="21">
        <v>20824.584709741477</v>
      </c>
      <c r="AA5" s="21">
        <v>2477147.8766993303</v>
      </c>
      <c r="AB5" s="21">
        <v>984535.1747825646</v>
      </c>
      <c r="AC5" s="21">
        <v>0</v>
      </c>
      <c r="AD5" s="21">
        <v>0</v>
      </c>
      <c r="AE5" s="21">
        <v>285465.1313419783</v>
      </c>
      <c r="AF5" s="21">
        <v>80084.64944434626</v>
      </c>
      <c r="AG5" s="21">
        <v>0</v>
      </c>
      <c r="AH5" s="21">
        <v>0</v>
      </c>
      <c r="AI5" s="21">
        <v>1746128.8865586228</v>
      </c>
      <c r="AJ5" s="21">
        <v>1314041.4505610832</v>
      </c>
      <c r="AK5" s="21">
        <v>0</v>
      </c>
      <c r="AL5" s="21">
        <v>0</v>
      </c>
      <c r="AM5" s="19">
        <f>C5+E5+G5+I5+K5+M5+O5+Q5+S5+U5+W5+Y5+AA5+AC5+AE5+AG5+AI5+AK5</f>
        <v>19545547.1999934</v>
      </c>
      <c r="AN5" s="19">
        <f>D5+F5+H5+J5+L5+N5+P5+R5+T5+V5+X5+Z5+AB5+AD5+AF5+AH5+AJ5+AL5</f>
        <v>4519585.072555904</v>
      </c>
    </row>
    <row r="6" spans="1:40" ht="45" customHeight="1">
      <c r="A6" s="10">
        <v>2</v>
      </c>
      <c r="B6" s="40" t="s">
        <v>3</v>
      </c>
      <c r="C6" s="21">
        <v>480883.48</v>
      </c>
      <c r="D6" s="21">
        <v>41191.67999999999</v>
      </c>
      <c r="E6" s="21">
        <v>66146.48000000001</v>
      </c>
      <c r="F6" s="21">
        <v>0</v>
      </c>
      <c r="G6" s="21">
        <v>227381.93999999997</v>
      </c>
      <c r="H6" s="21">
        <v>0</v>
      </c>
      <c r="I6" s="21">
        <v>12378770.959999999</v>
      </c>
      <c r="J6" s="21">
        <v>0</v>
      </c>
      <c r="K6" s="21">
        <v>641674.32</v>
      </c>
      <c r="L6" s="21">
        <v>0</v>
      </c>
      <c r="M6" s="21">
        <v>88397.12</v>
      </c>
      <c r="N6" s="21">
        <v>2099.98</v>
      </c>
      <c r="O6" s="21">
        <v>0</v>
      </c>
      <c r="P6" s="21">
        <v>0</v>
      </c>
      <c r="Q6" s="21">
        <v>2634.4</v>
      </c>
      <c r="R6" s="21">
        <v>0</v>
      </c>
      <c r="S6" s="21">
        <v>182902.86</v>
      </c>
      <c r="T6" s="21">
        <v>138985.01</v>
      </c>
      <c r="U6" s="21">
        <v>0</v>
      </c>
      <c r="V6" s="21">
        <v>0</v>
      </c>
      <c r="W6" s="21">
        <v>0</v>
      </c>
      <c r="X6" s="21">
        <v>0</v>
      </c>
      <c r="Y6" s="21">
        <v>92319.53</v>
      </c>
      <c r="Z6" s="21">
        <v>31121.71</v>
      </c>
      <c r="AA6" s="21">
        <v>1132363.95</v>
      </c>
      <c r="AB6" s="21">
        <v>402430.64</v>
      </c>
      <c r="AC6" s="21">
        <v>0</v>
      </c>
      <c r="AD6" s="21">
        <v>0</v>
      </c>
      <c r="AE6" s="21">
        <v>148094.66999999998</v>
      </c>
      <c r="AF6" s="21">
        <v>0</v>
      </c>
      <c r="AG6" s="21">
        <v>1088.09</v>
      </c>
      <c r="AH6" s="21">
        <v>0</v>
      </c>
      <c r="AI6" s="21">
        <v>161932.39</v>
      </c>
      <c r="AJ6" s="21">
        <v>39681.64</v>
      </c>
      <c r="AK6" s="21">
        <v>0</v>
      </c>
      <c r="AL6" s="21">
        <v>0</v>
      </c>
      <c r="AM6" s="19">
        <f aca="true" t="shared" si="0" ref="AM6:AM17">C6+E6+G6+I6+K6+M6+O6+Q6+S6+U6+W6+Y6+AA6+AC6+AE6+AG6+AI6+AK6</f>
        <v>15604590.189999998</v>
      </c>
      <c r="AN6" s="19">
        <f aca="true" t="shared" si="1" ref="AN6:AN17">D6+F6+H6+J6+L6+N6+P6+R6+T6+V6+X6+Z6+AB6+AD6+AF6+AH6+AJ6+AL6</f>
        <v>655510.66</v>
      </c>
    </row>
    <row r="7" spans="1:40" ht="45" customHeight="1">
      <c r="A7" s="18">
        <v>3</v>
      </c>
      <c r="B7" s="40" t="s">
        <v>4</v>
      </c>
      <c r="C7" s="21">
        <v>348746.37</v>
      </c>
      <c r="D7" s="21">
        <v>175744.78992999974</v>
      </c>
      <c r="E7" s="21">
        <v>44620.27</v>
      </c>
      <c r="F7" s="21">
        <v>0</v>
      </c>
      <c r="G7" s="21">
        <v>78736.81999999832</v>
      </c>
      <c r="H7" s="21">
        <v>14854.631710001573</v>
      </c>
      <c r="I7" s="21">
        <v>7371796.750000046</v>
      </c>
      <c r="J7" s="21">
        <v>9265.170880000009</v>
      </c>
      <c r="K7" s="21">
        <v>1382576.1300000001</v>
      </c>
      <c r="L7" s="21">
        <v>169500.648735</v>
      </c>
      <c r="M7" s="21">
        <v>212118.0099999999</v>
      </c>
      <c r="N7" s="21">
        <v>14792.209618000039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6998.529999999999</v>
      </c>
      <c r="V7" s="21">
        <v>1330.912197</v>
      </c>
      <c r="W7" s="21">
        <v>0</v>
      </c>
      <c r="X7" s="21">
        <v>0</v>
      </c>
      <c r="Y7" s="21">
        <v>81869.89000000004</v>
      </c>
      <c r="Z7" s="21">
        <v>24362.578766000006</v>
      </c>
      <c r="AA7" s="21">
        <v>996493</v>
      </c>
      <c r="AB7" s="21">
        <v>970307</v>
      </c>
      <c r="AC7" s="21">
        <v>6491.54</v>
      </c>
      <c r="AD7" s="21">
        <v>0</v>
      </c>
      <c r="AE7" s="21">
        <v>259931.06999999998</v>
      </c>
      <c r="AF7" s="21">
        <v>176775.6106239999</v>
      </c>
      <c r="AG7" s="21">
        <v>0</v>
      </c>
      <c r="AH7" s="21">
        <v>0</v>
      </c>
      <c r="AI7" s="21">
        <v>198294.25</v>
      </c>
      <c r="AJ7" s="21">
        <v>171717.30038700002</v>
      </c>
      <c r="AK7" s="21">
        <v>0</v>
      </c>
      <c r="AL7" s="21">
        <v>0</v>
      </c>
      <c r="AM7" s="19">
        <f t="shared" si="0"/>
        <v>10988672.630000044</v>
      </c>
      <c r="AN7" s="19">
        <f t="shared" si="1"/>
        <v>1728650.8528470013</v>
      </c>
    </row>
    <row r="8" spans="1:40" ht="45" customHeight="1">
      <c r="A8" s="18">
        <v>4</v>
      </c>
      <c r="B8" s="40" t="s">
        <v>9</v>
      </c>
      <c r="C8" s="21">
        <v>330313.24400000117</v>
      </c>
      <c r="D8" s="21">
        <v>0</v>
      </c>
      <c r="E8" s="21">
        <v>43836.67</v>
      </c>
      <c r="F8" s="21">
        <v>0</v>
      </c>
      <c r="G8" s="21">
        <v>145590.1685999967</v>
      </c>
      <c r="H8" s="21">
        <v>4436.61</v>
      </c>
      <c r="I8" s="21">
        <v>7644118.047400002</v>
      </c>
      <c r="J8" s="21">
        <v>0</v>
      </c>
      <c r="K8" s="21">
        <v>310031.88</v>
      </c>
      <c r="L8" s="21">
        <v>155275.44</v>
      </c>
      <c r="M8" s="21">
        <v>25252.74</v>
      </c>
      <c r="N8" s="21">
        <v>14691.380000000001</v>
      </c>
      <c r="O8" s="21">
        <v>0</v>
      </c>
      <c r="P8" s="21">
        <v>0</v>
      </c>
      <c r="Q8" s="21">
        <v>130526.47</v>
      </c>
      <c r="R8" s="21">
        <v>130526.47</v>
      </c>
      <c r="S8" s="21">
        <v>93692.83</v>
      </c>
      <c r="T8" s="21">
        <v>89215.63</v>
      </c>
      <c r="U8" s="21">
        <v>0</v>
      </c>
      <c r="V8" s="21">
        <v>0</v>
      </c>
      <c r="W8" s="21">
        <v>0</v>
      </c>
      <c r="X8" s="21">
        <v>0</v>
      </c>
      <c r="Y8" s="21">
        <v>17611.58</v>
      </c>
      <c r="Z8" s="21">
        <v>9287.8</v>
      </c>
      <c r="AA8" s="21">
        <v>191602.64</v>
      </c>
      <c r="AB8" s="21">
        <v>118650.94</v>
      </c>
      <c r="AC8" s="21">
        <v>109824.99</v>
      </c>
      <c r="AD8" s="21">
        <v>10552.45</v>
      </c>
      <c r="AE8" s="21">
        <v>687871.48</v>
      </c>
      <c r="AF8" s="21">
        <v>71217.72</v>
      </c>
      <c r="AG8" s="21">
        <v>0</v>
      </c>
      <c r="AH8" s="21">
        <v>0</v>
      </c>
      <c r="AI8" s="21">
        <v>28150</v>
      </c>
      <c r="AJ8" s="21">
        <v>1029.9</v>
      </c>
      <c r="AK8" s="21">
        <v>0</v>
      </c>
      <c r="AL8" s="21">
        <v>0</v>
      </c>
      <c r="AM8" s="19">
        <f t="shared" si="0"/>
        <v>9758422.740000002</v>
      </c>
      <c r="AN8" s="19">
        <f t="shared" si="1"/>
        <v>604884.34</v>
      </c>
    </row>
    <row r="9" spans="1:40" ht="45" customHeight="1">
      <c r="A9" s="18">
        <v>5</v>
      </c>
      <c r="B9" s="40" t="s">
        <v>7</v>
      </c>
      <c r="C9" s="21">
        <v>69167</v>
      </c>
      <c r="D9" s="21">
        <v>0</v>
      </c>
      <c r="E9" s="21">
        <v>97987</v>
      </c>
      <c r="F9" s="21">
        <v>0</v>
      </c>
      <c r="G9" s="21">
        <v>65746</v>
      </c>
      <c r="H9" s="21">
        <v>0</v>
      </c>
      <c r="I9" s="21">
        <v>5987227</v>
      </c>
      <c r="J9" s="21">
        <v>0</v>
      </c>
      <c r="K9" s="21">
        <v>1087771</v>
      </c>
      <c r="L9" s="21">
        <v>23967.511721000003</v>
      </c>
      <c r="M9" s="21">
        <v>63158</v>
      </c>
      <c r="N9" s="21">
        <v>11155</v>
      </c>
      <c r="O9" s="21">
        <v>0</v>
      </c>
      <c r="P9" s="21">
        <v>0</v>
      </c>
      <c r="Q9" s="21">
        <v>46328</v>
      </c>
      <c r="R9" s="21">
        <v>16704.377316000002</v>
      </c>
      <c r="S9" s="21">
        <v>0</v>
      </c>
      <c r="T9" s="21">
        <v>0</v>
      </c>
      <c r="U9" s="21">
        <v>88849</v>
      </c>
      <c r="V9" s="21">
        <v>59925</v>
      </c>
      <c r="W9" s="21">
        <v>0</v>
      </c>
      <c r="X9" s="21">
        <v>0</v>
      </c>
      <c r="Y9" s="21">
        <v>71318</v>
      </c>
      <c r="Z9" s="21">
        <v>22614.75</v>
      </c>
      <c r="AA9" s="21">
        <v>1330212</v>
      </c>
      <c r="AB9" s="21">
        <v>1153739.614875</v>
      </c>
      <c r="AC9" s="21">
        <v>21815</v>
      </c>
      <c r="AD9" s="21">
        <v>9370</v>
      </c>
      <c r="AE9" s="21">
        <v>402337</v>
      </c>
      <c r="AF9" s="21">
        <v>111371.99999999999</v>
      </c>
      <c r="AG9" s="21">
        <v>0</v>
      </c>
      <c r="AH9" s="21">
        <v>0</v>
      </c>
      <c r="AI9" s="21">
        <v>204875</v>
      </c>
      <c r="AJ9" s="21">
        <v>141420</v>
      </c>
      <c r="AK9" s="21">
        <v>0</v>
      </c>
      <c r="AL9" s="21">
        <v>0</v>
      </c>
      <c r="AM9" s="19">
        <f t="shared" si="0"/>
        <v>9536790</v>
      </c>
      <c r="AN9" s="19">
        <f t="shared" si="1"/>
        <v>1550268.253912</v>
      </c>
    </row>
    <row r="10" spans="1:40" ht="45" customHeight="1">
      <c r="A10" s="10">
        <v>6</v>
      </c>
      <c r="B10" s="40" t="s">
        <v>5</v>
      </c>
      <c r="C10" s="21">
        <v>0</v>
      </c>
      <c r="D10" s="21">
        <v>0</v>
      </c>
      <c r="E10" s="21">
        <v>533</v>
      </c>
      <c r="F10" s="21">
        <v>266.5</v>
      </c>
      <c r="G10" s="21">
        <v>11751.220000000001</v>
      </c>
      <c r="H10" s="21">
        <v>10833.61</v>
      </c>
      <c r="I10" s="21">
        <v>8871912.92</v>
      </c>
      <c r="J10" s="21">
        <v>0</v>
      </c>
      <c r="K10" s="21">
        <v>23097.3</v>
      </c>
      <c r="L10" s="21">
        <v>17552.5</v>
      </c>
      <c r="M10" s="21">
        <v>1564.56</v>
      </c>
      <c r="N10" s="21">
        <v>1440.36</v>
      </c>
      <c r="O10" s="21">
        <v>0</v>
      </c>
      <c r="P10" s="21">
        <v>0</v>
      </c>
      <c r="Q10" s="21">
        <v>0</v>
      </c>
      <c r="R10" s="21">
        <v>0</v>
      </c>
      <c r="S10" s="21">
        <v>16031.04</v>
      </c>
      <c r="T10" s="21">
        <v>15217.56</v>
      </c>
      <c r="U10" s="21">
        <v>0</v>
      </c>
      <c r="V10" s="21">
        <v>0</v>
      </c>
      <c r="W10" s="21">
        <v>0</v>
      </c>
      <c r="X10" s="21">
        <v>0</v>
      </c>
      <c r="Y10" s="21">
        <v>20096</v>
      </c>
      <c r="Z10" s="21">
        <v>4591.91</v>
      </c>
      <c r="AA10" s="21">
        <v>21760.8</v>
      </c>
      <c r="AB10" s="21">
        <v>18928.56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19">
        <f t="shared" si="0"/>
        <v>8966746.840000002</v>
      </c>
      <c r="AN10" s="19">
        <f t="shared" si="1"/>
        <v>68831</v>
      </c>
    </row>
    <row r="11" spans="1:40" ht="45" customHeight="1">
      <c r="A11" s="18">
        <v>7</v>
      </c>
      <c r="B11" s="40" t="s">
        <v>14</v>
      </c>
      <c r="C11" s="21">
        <v>35687.71</v>
      </c>
      <c r="D11" s="21">
        <v>0</v>
      </c>
      <c r="E11" s="21">
        <v>768</v>
      </c>
      <c r="F11" s="21">
        <v>691.2</v>
      </c>
      <c r="G11" s="21">
        <v>26838.36</v>
      </c>
      <c r="H11" s="21">
        <v>0</v>
      </c>
      <c r="I11" s="21">
        <v>6084875.75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19">
        <f t="shared" si="0"/>
        <v>6148169.82</v>
      </c>
      <c r="AN11" s="19">
        <f t="shared" si="1"/>
        <v>691.2</v>
      </c>
    </row>
    <row r="12" spans="1:40" ht="45" customHeight="1">
      <c r="A12" s="18">
        <v>8</v>
      </c>
      <c r="B12" s="40" t="s">
        <v>6</v>
      </c>
      <c r="C12" s="21">
        <v>0</v>
      </c>
      <c r="D12" s="21">
        <v>0</v>
      </c>
      <c r="E12" s="21">
        <v>1782</v>
      </c>
      <c r="F12" s="21">
        <v>0</v>
      </c>
      <c r="G12" s="21">
        <v>12500</v>
      </c>
      <c r="H12" s="21">
        <v>0</v>
      </c>
      <c r="I12" s="21">
        <v>568081</v>
      </c>
      <c r="J12" s="21">
        <v>0</v>
      </c>
      <c r="K12" s="21">
        <v>10568</v>
      </c>
      <c r="L12" s="21">
        <v>0</v>
      </c>
      <c r="M12" s="21">
        <v>16781</v>
      </c>
      <c r="N12" s="21">
        <v>0</v>
      </c>
      <c r="O12" s="21">
        <v>0</v>
      </c>
      <c r="P12" s="21">
        <v>0</v>
      </c>
      <c r="Q12" s="21">
        <v>51402</v>
      </c>
      <c r="R12" s="21">
        <v>44965</v>
      </c>
      <c r="S12" s="21">
        <v>15400</v>
      </c>
      <c r="T12" s="21">
        <v>13481</v>
      </c>
      <c r="U12" s="21">
        <v>0</v>
      </c>
      <c r="V12" s="21">
        <v>0</v>
      </c>
      <c r="W12" s="21">
        <v>0</v>
      </c>
      <c r="X12" s="21">
        <v>0</v>
      </c>
      <c r="Y12" s="21">
        <v>868</v>
      </c>
      <c r="Z12" s="21">
        <v>0</v>
      </c>
      <c r="AA12" s="21">
        <v>15213</v>
      </c>
      <c r="AB12" s="21">
        <v>3144</v>
      </c>
      <c r="AC12" s="21">
        <v>3089</v>
      </c>
      <c r="AD12" s="21">
        <v>0</v>
      </c>
      <c r="AE12" s="21">
        <v>1860663</v>
      </c>
      <c r="AF12" s="21">
        <v>319390</v>
      </c>
      <c r="AG12" s="21">
        <v>0</v>
      </c>
      <c r="AH12" s="21">
        <v>0</v>
      </c>
      <c r="AI12" s="21">
        <v>84566</v>
      </c>
      <c r="AJ12" s="21">
        <v>19935</v>
      </c>
      <c r="AK12" s="21">
        <v>0</v>
      </c>
      <c r="AL12" s="21">
        <v>0</v>
      </c>
      <c r="AM12" s="19">
        <f t="shared" si="0"/>
        <v>2640913</v>
      </c>
      <c r="AN12" s="19">
        <f t="shared" si="1"/>
        <v>400915</v>
      </c>
    </row>
    <row r="13" spans="1:40" ht="45" customHeight="1">
      <c r="A13" s="18">
        <v>9</v>
      </c>
      <c r="B13" s="40" t="s">
        <v>13</v>
      </c>
      <c r="C13" s="21">
        <v>11538.156164383565</v>
      </c>
      <c r="D13" s="21">
        <v>0</v>
      </c>
      <c r="E13" s="21">
        <v>17939.152000002723</v>
      </c>
      <c r="F13" s="21">
        <v>0</v>
      </c>
      <c r="G13" s="21">
        <v>440.09556164383565</v>
      </c>
      <c r="H13" s="21">
        <v>0</v>
      </c>
      <c r="I13" s="21">
        <v>1323238.936630193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19">
        <f t="shared" si="0"/>
        <v>1353156.340356223</v>
      </c>
      <c r="AN13" s="19">
        <f t="shared" si="1"/>
        <v>0</v>
      </c>
    </row>
    <row r="14" spans="1:40" ht="45" customHeight="1">
      <c r="A14" s="10">
        <v>10</v>
      </c>
      <c r="B14" s="40" t="s">
        <v>10</v>
      </c>
      <c r="C14" s="21">
        <v>84161.21</v>
      </c>
      <c r="D14" s="21">
        <v>16394</v>
      </c>
      <c r="E14" s="21">
        <v>186</v>
      </c>
      <c r="F14" s="21">
        <v>0</v>
      </c>
      <c r="G14" s="21">
        <v>414.13</v>
      </c>
      <c r="H14" s="21">
        <v>311</v>
      </c>
      <c r="I14" s="21">
        <v>895253.36</v>
      </c>
      <c r="J14" s="21">
        <v>0</v>
      </c>
      <c r="K14" s="21">
        <v>172814.19999999998</v>
      </c>
      <c r="L14" s="21">
        <v>126825.8</v>
      </c>
      <c r="M14" s="21">
        <v>1967.16</v>
      </c>
      <c r="N14" s="21">
        <v>1475.3700000000001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6563.900000000001</v>
      </c>
      <c r="AB14" s="21">
        <v>5907.51</v>
      </c>
      <c r="AC14" s="21">
        <v>0</v>
      </c>
      <c r="AD14" s="21">
        <v>0</v>
      </c>
      <c r="AE14" s="21">
        <v>37025.65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19">
        <f t="shared" si="0"/>
        <v>1198385.6099999996</v>
      </c>
      <c r="AN14" s="19">
        <f t="shared" si="1"/>
        <v>150913.68</v>
      </c>
    </row>
    <row r="15" spans="1:40" ht="45" customHeight="1">
      <c r="A15" s="18">
        <v>11</v>
      </c>
      <c r="B15" s="40" t="s">
        <v>11</v>
      </c>
      <c r="C15" s="21">
        <v>408.37</v>
      </c>
      <c r="D15" s="21">
        <v>0</v>
      </c>
      <c r="E15" s="21">
        <v>827.3499999999999</v>
      </c>
      <c r="F15" s="21">
        <v>388.67999999999995</v>
      </c>
      <c r="G15" s="21">
        <v>10663.02</v>
      </c>
      <c r="H15" s="21">
        <v>7313.209999999999</v>
      </c>
      <c r="I15" s="21">
        <v>220363.5</v>
      </c>
      <c r="J15" s="21">
        <v>521.6</v>
      </c>
      <c r="K15" s="21">
        <v>436703.2</v>
      </c>
      <c r="L15" s="21">
        <v>298577.08</v>
      </c>
      <c r="M15" s="21">
        <v>36457.740000000005</v>
      </c>
      <c r="N15" s="21">
        <v>25338.309999999998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27936.09</v>
      </c>
      <c r="Z15" s="21">
        <v>20804.420000000002</v>
      </c>
      <c r="AA15" s="21">
        <v>95073.04000000001</v>
      </c>
      <c r="AB15" s="21">
        <v>68419.37</v>
      </c>
      <c r="AC15" s="21">
        <v>0</v>
      </c>
      <c r="AD15" s="21">
        <v>0</v>
      </c>
      <c r="AE15" s="21">
        <v>27267</v>
      </c>
      <c r="AF15" s="21">
        <v>0</v>
      </c>
      <c r="AG15" s="21">
        <v>0</v>
      </c>
      <c r="AH15" s="21">
        <v>0</v>
      </c>
      <c r="AI15" s="21">
        <v>88528.76</v>
      </c>
      <c r="AJ15" s="21">
        <v>54725.79000000001</v>
      </c>
      <c r="AK15" s="21">
        <v>0</v>
      </c>
      <c r="AL15" s="21">
        <v>0</v>
      </c>
      <c r="AM15" s="19">
        <f t="shared" si="0"/>
        <v>944228.07</v>
      </c>
      <c r="AN15" s="19">
        <f t="shared" si="1"/>
        <v>476088.45999999996</v>
      </c>
    </row>
    <row r="16" spans="1:40" ht="45" customHeight="1">
      <c r="A16" s="18">
        <v>12</v>
      </c>
      <c r="B16" s="40" t="s">
        <v>15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393212</v>
      </c>
      <c r="AF16" s="21">
        <v>4200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19">
        <f t="shared" si="0"/>
        <v>393212</v>
      </c>
      <c r="AN16" s="19">
        <f t="shared" si="1"/>
        <v>4200</v>
      </c>
    </row>
    <row r="17" spans="1:40" ht="45" customHeight="1">
      <c r="A17" s="18">
        <v>13</v>
      </c>
      <c r="B17" s="40" t="s">
        <v>12</v>
      </c>
      <c r="C17" s="21">
        <v>0</v>
      </c>
      <c r="D17" s="21">
        <v>0</v>
      </c>
      <c r="E17" s="21">
        <v>0</v>
      </c>
      <c r="F17" s="21">
        <v>0</v>
      </c>
      <c r="G17" s="21">
        <v>1205</v>
      </c>
      <c r="H17" s="21">
        <v>621.7</v>
      </c>
      <c r="I17" s="21">
        <v>77009.18</v>
      </c>
      <c r="J17" s="21">
        <v>0</v>
      </c>
      <c r="K17" s="21">
        <v>197849</v>
      </c>
      <c r="L17" s="21">
        <v>100416.6</v>
      </c>
      <c r="M17" s="21">
        <v>1928</v>
      </c>
      <c r="N17" s="21">
        <v>996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16829</v>
      </c>
      <c r="Z17" s="21">
        <v>0</v>
      </c>
      <c r="AA17" s="21">
        <v>4032.84</v>
      </c>
      <c r="AB17" s="21">
        <v>3399.84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19">
        <f t="shared" si="0"/>
        <v>298853.02</v>
      </c>
      <c r="AN17" s="19">
        <f t="shared" si="1"/>
        <v>105434.14</v>
      </c>
    </row>
    <row r="18" spans="1:40" ht="45" customHeight="1">
      <c r="A18" s="18">
        <v>14</v>
      </c>
      <c r="B18" s="40" t="s">
        <v>8</v>
      </c>
      <c r="C18" s="21">
        <v>0</v>
      </c>
      <c r="D18" s="21">
        <v>0</v>
      </c>
      <c r="E18" s="21">
        <v>35608.11</v>
      </c>
      <c r="F18" s="21">
        <v>544.8040829999993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6995.02</v>
      </c>
      <c r="AB18" s="21">
        <v>6995.02</v>
      </c>
      <c r="AC18" s="21">
        <v>93519.4</v>
      </c>
      <c r="AD18" s="21">
        <v>53256.523499999996</v>
      </c>
      <c r="AE18" s="21">
        <v>0</v>
      </c>
      <c r="AF18" s="21">
        <v>0</v>
      </c>
      <c r="AG18" s="21">
        <v>0</v>
      </c>
      <c r="AH18" s="21">
        <v>0</v>
      </c>
      <c r="AI18" s="21">
        <v>57547.58</v>
      </c>
      <c r="AJ18" s="21">
        <v>46004.636</v>
      </c>
      <c r="AK18" s="21">
        <v>0</v>
      </c>
      <c r="AL18" s="21">
        <v>0</v>
      </c>
      <c r="AM18" s="19">
        <f>C18+E18+G18+I18+K18+M18+O18+Q18+S18+U18+W18+Y18+AA18+AC18+AE18+AG18+AI18+AK18</f>
        <v>193670.11</v>
      </c>
      <c r="AN18" s="19">
        <f>D18+F18+H18+J18+L18+N18+P18+R18+T18+V18+X18+Z18+AB18+AD18+AF18+AH18+AJ18+AL18</f>
        <v>106800.983583</v>
      </c>
    </row>
    <row r="19" spans="1:40" ht="15">
      <c r="A19" s="39"/>
      <c r="B19" s="38" t="s">
        <v>16</v>
      </c>
      <c r="C19" s="37">
        <f aca="true" t="shared" si="2" ref="C19:AN19">SUM(C5:C18)</f>
        <v>2283623.576795359</v>
      </c>
      <c r="D19" s="37">
        <f t="shared" si="2"/>
        <v>643460.9001550225</v>
      </c>
      <c r="E19" s="37">
        <f t="shared" si="2"/>
        <v>455687.977262659</v>
      </c>
      <c r="F19" s="37">
        <f t="shared" si="2"/>
        <v>1891.1840829999994</v>
      </c>
      <c r="G19" s="37">
        <f t="shared" si="2"/>
        <v>935658.9453095556</v>
      </c>
      <c r="H19" s="37">
        <f t="shared" si="2"/>
        <v>72470.73837591377</v>
      </c>
      <c r="I19" s="37">
        <f t="shared" si="2"/>
        <v>61449817.687086806</v>
      </c>
      <c r="J19" s="37">
        <f t="shared" si="2"/>
        <v>1577585.179159867</v>
      </c>
      <c r="K19" s="37">
        <f t="shared" si="2"/>
        <v>7216124.110256417</v>
      </c>
      <c r="L19" s="37">
        <f t="shared" si="2"/>
        <v>983542.4816074854</v>
      </c>
      <c r="M19" s="37">
        <f t="shared" si="2"/>
        <v>780667.1608919421</v>
      </c>
      <c r="N19" s="37">
        <f t="shared" si="2"/>
        <v>84338.911953882</v>
      </c>
      <c r="O19" s="37">
        <f t="shared" si="2"/>
        <v>0</v>
      </c>
      <c r="P19" s="37">
        <f t="shared" si="2"/>
        <v>0</v>
      </c>
      <c r="Q19" s="37">
        <f t="shared" si="2"/>
        <v>235598.32</v>
      </c>
      <c r="R19" s="37">
        <f t="shared" si="2"/>
        <v>196489.041716</v>
      </c>
      <c r="S19" s="37">
        <f t="shared" si="2"/>
        <v>308026.73</v>
      </c>
      <c r="T19" s="37">
        <f t="shared" si="2"/>
        <v>256899.2</v>
      </c>
      <c r="U19" s="37">
        <f t="shared" si="2"/>
        <v>95847.53</v>
      </c>
      <c r="V19" s="37">
        <f t="shared" si="2"/>
        <v>61255.912197</v>
      </c>
      <c r="W19" s="37">
        <f t="shared" si="2"/>
        <v>0</v>
      </c>
      <c r="X19" s="37">
        <f t="shared" si="2"/>
        <v>0</v>
      </c>
      <c r="Y19" s="37">
        <f t="shared" si="2"/>
        <v>625129.578147</v>
      </c>
      <c r="Z19" s="37">
        <f t="shared" si="2"/>
        <v>133607.75347574148</v>
      </c>
      <c r="AA19" s="37">
        <f t="shared" si="2"/>
        <v>6277458.06669933</v>
      </c>
      <c r="AB19" s="37">
        <f t="shared" si="2"/>
        <v>3736457.6696575643</v>
      </c>
      <c r="AC19" s="37">
        <f t="shared" si="2"/>
        <v>234739.93</v>
      </c>
      <c r="AD19" s="37">
        <f t="shared" si="2"/>
        <v>73178.9735</v>
      </c>
      <c r="AE19" s="37">
        <f t="shared" si="2"/>
        <v>4101867.001341978</v>
      </c>
      <c r="AF19" s="37">
        <f t="shared" si="2"/>
        <v>763039.9800683461</v>
      </c>
      <c r="AG19" s="37">
        <f t="shared" si="2"/>
        <v>1088.09</v>
      </c>
      <c r="AH19" s="37">
        <f t="shared" si="2"/>
        <v>0</v>
      </c>
      <c r="AI19" s="37">
        <f t="shared" si="2"/>
        <v>2570022.8665586226</v>
      </c>
      <c r="AJ19" s="37">
        <f t="shared" si="2"/>
        <v>1788555.716948083</v>
      </c>
      <c r="AK19" s="37">
        <f t="shared" si="2"/>
        <v>0</v>
      </c>
      <c r="AL19" s="37">
        <f t="shared" si="2"/>
        <v>0</v>
      </c>
      <c r="AM19" s="37">
        <f t="shared" si="2"/>
        <v>87571357.57034963</v>
      </c>
      <c r="AN19" s="37">
        <f t="shared" si="2"/>
        <v>10372773.642897904</v>
      </c>
    </row>
    <row r="20" spans="3:40" s="60" customFormat="1" ht="12.75" customHeight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2:40" ht="15">
      <c r="B21" s="34" t="s">
        <v>30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72"/>
    </row>
    <row r="22" spans="2:14" ht="12.75" customHeight="1">
      <c r="B22" s="86" t="s">
        <v>69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2:40" ht="17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32"/>
      <c r="P23" s="32"/>
      <c r="Q23" s="11"/>
      <c r="R23" s="11"/>
      <c r="AN23" s="11"/>
    </row>
    <row r="24" spans="15:16" ht="12.75" customHeight="1">
      <c r="O24" s="32"/>
      <c r="P24" s="32"/>
    </row>
    <row r="26" spans="3:40" ht="12.7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11"/>
      <c r="AN26" s="11"/>
    </row>
  </sheetData>
  <sheetProtection/>
  <mergeCells count="22">
    <mergeCell ref="A3:A4"/>
    <mergeCell ref="B3:B4"/>
    <mergeCell ref="C3:D3"/>
    <mergeCell ref="E3:F3"/>
    <mergeCell ref="G3:H3"/>
    <mergeCell ref="AI3:AJ3"/>
    <mergeCell ref="B22:N23"/>
    <mergeCell ref="O3:P3"/>
    <mergeCell ref="U3:V3"/>
    <mergeCell ref="W3:X3"/>
    <mergeCell ref="Q3:R3"/>
    <mergeCell ref="S3:T3"/>
    <mergeCell ref="I3:J3"/>
    <mergeCell ref="K3:L3"/>
    <mergeCell ref="M3:N3"/>
    <mergeCell ref="AM3:AN3"/>
    <mergeCell ref="Y3:Z3"/>
    <mergeCell ref="AA3:AB3"/>
    <mergeCell ref="AC3:AD3"/>
    <mergeCell ref="AE3:AF3"/>
    <mergeCell ref="AG3:AH3"/>
    <mergeCell ref="AK3:AL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O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.28125" style="30" customWidth="1"/>
    <col min="2" max="2" width="29.8515625" style="30" customWidth="1"/>
    <col min="3" max="3" width="15.57421875" style="30" customWidth="1"/>
    <col min="4" max="4" width="12.7109375" style="30" customWidth="1"/>
    <col min="5" max="5" width="14.7109375" style="30" customWidth="1"/>
    <col min="6" max="6" width="12.7109375" style="30" customWidth="1"/>
    <col min="7" max="8" width="13.421875" style="30" customWidth="1"/>
    <col min="9" max="28" width="12.7109375" style="30" customWidth="1"/>
    <col min="29" max="29" width="14.57421875" style="30" customWidth="1"/>
    <col min="30" max="38" width="12.7109375" style="30" customWidth="1"/>
    <col min="39" max="39" width="15.421875" style="30" customWidth="1"/>
    <col min="40" max="40" width="14.140625" style="30" customWidth="1"/>
    <col min="41" max="41" width="9.7109375" style="30" bestFit="1" customWidth="1"/>
    <col min="42" max="16384" width="9.140625" style="30" customWidth="1"/>
  </cols>
  <sheetData>
    <row r="1" s="71" customFormat="1" ht="17.25" customHeight="1">
      <c r="A1" s="69" t="s">
        <v>66</v>
      </c>
    </row>
    <row r="2" spans="1:38" ht="19.5" customHeight="1">
      <c r="A2" s="79" t="s">
        <v>75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82.5" customHeight="1">
      <c r="A3" s="87" t="s">
        <v>0</v>
      </c>
      <c r="B3" s="87" t="s">
        <v>17</v>
      </c>
      <c r="C3" s="82" t="s">
        <v>18</v>
      </c>
      <c r="D3" s="83"/>
      <c r="E3" s="82" t="s">
        <v>50</v>
      </c>
      <c r="F3" s="83"/>
      <c r="G3" s="82" t="s">
        <v>51</v>
      </c>
      <c r="H3" s="83"/>
      <c r="I3" s="82" t="s">
        <v>21</v>
      </c>
      <c r="J3" s="83"/>
      <c r="K3" s="82" t="s">
        <v>52</v>
      </c>
      <c r="L3" s="83"/>
      <c r="M3" s="82" t="s">
        <v>53</v>
      </c>
      <c r="N3" s="83"/>
      <c r="O3" s="82" t="s">
        <v>23</v>
      </c>
      <c r="P3" s="83"/>
      <c r="Q3" s="82" t="s">
        <v>54</v>
      </c>
      <c r="R3" s="83"/>
      <c r="S3" s="82" t="s">
        <v>55</v>
      </c>
      <c r="T3" s="83"/>
      <c r="U3" s="82" t="s">
        <v>56</v>
      </c>
      <c r="V3" s="83"/>
      <c r="W3" s="82" t="s">
        <v>57</v>
      </c>
      <c r="X3" s="83"/>
      <c r="Y3" s="82" t="s">
        <v>24</v>
      </c>
      <c r="Z3" s="83"/>
      <c r="AA3" s="82" t="s">
        <v>58</v>
      </c>
      <c r="AB3" s="83"/>
      <c r="AC3" s="82" t="s">
        <v>25</v>
      </c>
      <c r="AD3" s="83"/>
      <c r="AE3" s="82" t="s">
        <v>26</v>
      </c>
      <c r="AF3" s="83"/>
      <c r="AG3" s="82" t="s">
        <v>27</v>
      </c>
      <c r="AH3" s="83"/>
      <c r="AI3" s="82" t="s">
        <v>59</v>
      </c>
      <c r="AJ3" s="83"/>
      <c r="AK3" s="82" t="s">
        <v>28</v>
      </c>
      <c r="AL3" s="83"/>
      <c r="AM3" s="82" t="s">
        <v>29</v>
      </c>
      <c r="AN3" s="83"/>
    </row>
    <row r="4" spans="1:40" ht="25.5">
      <c r="A4" s="88"/>
      <c r="B4" s="88"/>
      <c r="C4" s="17" t="s">
        <v>31</v>
      </c>
      <c r="D4" s="17" t="s">
        <v>32</v>
      </c>
      <c r="E4" s="17" t="s">
        <v>31</v>
      </c>
      <c r="F4" s="17" t="s">
        <v>32</v>
      </c>
      <c r="G4" s="17" t="s">
        <v>31</v>
      </c>
      <c r="H4" s="17" t="s">
        <v>32</v>
      </c>
      <c r="I4" s="17" t="s">
        <v>31</v>
      </c>
      <c r="J4" s="17" t="s">
        <v>32</v>
      </c>
      <c r="K4" s="17" t="s">
        <v>31</v>
      </c>
      <c r="L4" s="17" t="s">
        <v>32</v>
      </c>
      <c r="M4" s="17" t="s">
        <v>31</v>
      </c>
      <c r="N4" s="17" t="s">
        <v>32</v>
      </c>
      <c r="O4" s="17" t="s">
        <v>31</v>
      </c>
      <c r="P4" s="17" t="s">
        <v>32</v>
      </c>
      <c r="Q4" s="17" t="s">
        <v>31</v>
      </c>
      <c r="R4" s="17" t="s">
        <v>32</v>
      </c>
      <c r="S4" s="17" t="s">
        <v>31</v>
      </c>
      <c r="T4" s="17" t="s">
        <v>32</v>
      </c>
      <c r="U4" s="17" t="s">
        <v>31</v>
      </c>
      <c r="V4" s="17" t="s">
        <v>32</v>
      </c>
      <c r="W4" s="17" t="s">
        <v>31</v>
      </c>
      <c r="X4" s="17" t="s">
        <v>32</v>
      </c>
      <c r="Y4" s="17" t="s">
        <v>31</v>
      </c>
      <c r="Z4" s="17" t="s">
        <v>32</v>
      </c>
      <c r="AA4" s="17" t="s">
        <v>31</v>
      </c>
      <c r="AB4" s="17" t="s">
        <v>32</v>
      </c>
      <c r="AC4" s="17" t="s">
        <v>31</v>
      </c>
      <c r="AD4" s="17" t="s">
        <v>32</v>
      </c>
      <c r="AE4" s="17" t="s">
        <v>31</v>
      </c>
      <c r="AF4" s="17" t="s">
        <v>32</v>
      </c>
      <c r="AG4" s="17" t="s">
        <v>31</v>
      </c>
      <c r="AH4" s="17" t="s">
        <v>32</v>
      </c>
      <c r="AI4" s="17" t="s">
        <v>31</v>
      </c>
      <c r="AJ4" s="17" t="s">
        <v>32</v>
      </c>
      <c r="AK4" s="17" t="s">
        <v>31</v>
      </c>
      <c r="AL4" s="17" t="s">
        <v>32</v>
      </c>
      <c r="AM4" s="17" t="s">
        <v>31</v>
      </c>
      <c r="AN4" s="17" t="s">
        <v>32</v>
      </c>
    </row>
    <row r="5" spans="1:41" ht="45" customHeight="1">
      <c r="A5" s="18">
        <v>1</v>
      </c>
      <c r="B5" s="40" t="s">
        <v>2</v>
      </c>
      <c r="C5" s="21">
        <v>548596.7804408845</v>
      </c>
      <c r="D5" s="21">
        <v>250251.7474781491</v>
      </c>
      <c r="E5" s="21">
        <v>161645.5482138865</v>
      </c>
      <c r="F5" s="21">
        <v>161645.5482138865</v>
      </c>
      <c r="G5" s="21">
        <v>174954.0655606785</v>
      </c>
      <c r="H5" s="21">
        <v>153774.25964637447</v>
      </c>
      <c r="I5" s="21">
        <v>7682222.3402787605</v>
      </c>
      <c r="J5" s="21">
        <v>7237813.335846321</v>
      </c>
      <c r="K5" s="21">
        <v>2432702.8349581338</v>
      </c>
      <c r="L5" s="21">
        <v>2352393.7615876775</v>
      </c>
      <c r="M5" s="21">
        <v>278322.01886283467</v>
      </c>
      <c r="N5" s="21">
        <v>264454.68885627453</v>
      </c>
      <c r="O5" s="21">
        <v>0</v>
      </c>
      <c r="P5" s="21">
        <v>0</v>
      </c>
      <c r="Q5" s="21">
        <v>5502.97098630136</v>
      </c>
      <c r="R5" s="21">
        <v>484.3915267945058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306146.0879300941</v>
      </c>
      <c r="Z5" s="21">
        <v>399847.0356465987</v>
      </c>
      <c r="AA5" s="21">
        <v>1525740.137433668</v>
      </c>
      <c r="AB5" s="21">
        <v>696350.836492124</v>
      </c>
      <c r="AC5" s="21">
        <v>0</v>
      </c>
      <c r="AD5" s="21">
        <v>0</v>
      </c>
      <c r="AE5" s="21">
        <v>382787.85600368114</v>
      </c>
      <c r="AF5" s="21">
        <v>274448.1820277409</v>
      </c>
      <c r="AG5" s="21">
        <v>0</v>
      </c>
      <c r="AH5" s="21">
        <v>0</v>
      </c>
      <c r="AI5" s="21">
        <v>605303.3366328495</v>
      </c>
      <c r="AJ5" s="21">
        <v>210050.3203718511</v>
      </c>
      <c r="AK5" s="21">
        <v>0</v>
      </c>
      <c r="AL5" s="21">
        <v>0</v>
      </c>
      <c r="AM5" s="19">
        <f>C5+E5+G5+I5+K5+M5+O5+Q5+S5+U5+W5+Y5+AA5+AC5+AE5+AG5+AI5+AK5</f>
        <v>14103923.977301773</v>
      </c>
      <c r="AN5" s="19">
        <f>D5+F5+H5+J5+L5+N5+P5+R5+T5+V5+X5+Z5+AB5+AD5+AF5+AH5+AJ5+AL5</f>
        <v>12001514.10769379</v>
      </c>
      <c r="AO5" s="31"/>
    </row>
    <row r="6" spans="1:41" ht="45" customHeight="1">
      <c r="A6" s="10">
        <v>2</v>
      </c>
      <c r="B6" s="40" t="s">
        <v>3</v>
      </c>
      <c r="C6" s="21">
        <v>368961.3000000003</v>
      </c>
      <c r="D6" s="21">
        <v>320808.3900000003</v>
      </c>
      <c r="E6" s="21">
        <v>71630.51</v>
      </c>
      <c r="F6" s="21">
        <v>71630.51</v>
      </c>
      <c r="G6" s="21">
        <v>84652.59999999998</v>
      </c>
      <c r="H6" s="21">
        <v>84652.59999999998</v>
      </c>
      <c r="I6" s="21">
        <v>12983144.750000002</v>
      </c>
      <c r="J6" s="21">
        <v>12904566.150000002</v>
      </c>
      <c r="K6" s="21">
        <v>563273.98</v>
      </c>
      <c r="L6" s="21">
        <v>563273.98</v>
      </c>
      <c r="M6" s="21">
        <v>69816.42</v>
      </c>
      <c r="N6" s="21">
        <v>66658.73999999999</v>
      </c>
      <c r="O6" s="21">
        <v>0</v>
      </c>
      <c r="P6" s="21">
        <v>0</v>
      </c>
      <c r="Q6" s="21">
        <v>167786.54999999996</v>
      </c>
      <c r="R6" s="21">
        <v>6737.870000000001</v>
      </c>
      <c r="S6" s="21">
        <v>246973.53999999998</v>
      </c>
      <c r="T6" s="21">
        <v>58832.909999999974</v>
      </c>
      <c r="U6" s="21">
        <v>1436.44</v>
      </c>
      <c r="V6" s="21">
        <v>1436.44</v>
      </c>
      <c r="W6" s="21">
        <v>0</v>
      </c>
      <c r="X6" s="21">
        <v>0</v>
      </c>
      <c r="Y6" s="21">
        <v>114174.01000000002</v>
      </c>
      <c r="Z6" s="21">
        <v>63257.270000000026</v>
      </c>
      <c r="AA6" s="21">
        <v>782480.4900000001</v>
      </c>
      <c r="AB6" s="21">
        <v>490245.8500000001</v>
      </c>
      <c r="AC6" s="21">
        <v>0</v>
      </c>
      <c r="AD6" s="21">
        <v>0</v>
      </c>
      <c r="AE6" s="21">
        <v>85403.09</v>
      </c>
      <c r="AF6" s="21">
        <v>85403.09</v>
      </c>
      <c r="AG6" s="21">
        <v>523.2199999999999</v>
      </c>
      <c r="AH6" s="21">
        <v>523.2199999999999</v>
      </c>
      <c r="AI6" s="21">
        <v>153771.17999999996</v>
      </c>
      <c r="AJ6" s="21">
        <v>101658.08</v>
      </c>
      <c r="AK6" s="21">
        <v>0</v>
      </c>
      <c r="AL6" s="21">
        <v>0</v>
      </c>
      <c r="AM6" s="19">
        <f aca="true" t="shared" si="0" ref="AM6:AN17">C6+E6+G6+I6+K6+M6+O6+Q6+S6+U6+W6+Y6+AA6+AC6+AE6+AG6+AI6+AK6</f>
        <v>15694028.080000002</v>
      </c>
      <c r="AN6" s="19">
        <f t="shared" si="0"/>
        <v>14819685.100000001</v>
      </c>
      <c r="AO6" s="31"/>
    </row>
    <row r="7" spans="1:40" ht="45" customHeight="1">
      <c r="A7" s="18">
        <v>3</v>
      </c>
      <c r="B7" s="40" t="s">
        <v>4</v>
      </c>
      <c r="C7" s="21">
        <v>507960.2112077316</v>
      </c>
      <c r="D7" s="21">
        <v>272707.2409429081</v>
      </c>
      <c r="E7" s="21">
        <v>49278.6337499913</v>
      </c>
      <c r="F7" s="21">
        <v>49278.6337499913</v>
      </c>
      <c r="G7" s="21">
        <v>97542.07587930067</v>
      </c>
      <c r="H7" s="21">
        <v>85359.1802445394</v>
      </c>
      <c r="I7" s="21">
        <v>11033172.258999806</v>
      </c>
      <c r="J7" s="21">
        <v>11004484.81215928</v>
      </c>
      <c r="K7" s="21">
        <v>1469855.6052996772</v>
      </c>
      <c r="L7" s="21">
        <v>1430919.2044599438</v>
      </c>
      <c r="M7" s="21">
        <v>238743.24065083277</v>
      </c>
      <c r="N7" s="21">
        <v>219441.34780742566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67806.77807666047</v>
      </c>
      <c r="V7" s="21">
        <v>45542.95779886887</v>
      </c>
      <c r="W7" s="21">
        <v>0</v>
      </c>
      <c r="X7" s="21">
        <v>0</v>
      </c>
      <c r="Y7" s="21">
        <v>78906.79432421435</v>
      </c>
      <c r="Z7" s="21">
        <v>48000.439998416725</v>
      </c>
      <c r="AA7" s="21">
        <v>838753.531951202</v>
      </c>
      <c r="AB7" s="21">
        <v>128070.58836810311</v>
      </c>
      <c r="AC7" s="21">
        <v>103534.32353199535</v>
      </c>
      <c r="AD7" s="21">
        <v>23706.102954974805</v>
      </c>
      <c r="AE7" s="21">
        <v>208511.94547016965</v>
      </c>
      <c r="AF7" s="21">
        <v>107554.81191668322</v>
      </c>
      <c r="AG7" s="21">
        <v>0</v>
      </c>
      <c r="AH7" s="21">
        <v>0</v>
      </c>
      <c r="AI7" s="21">
        <v>149083.82399884873</v>
      </c>
      <c r="AJ7" s="21">
        <v>48099.07528153059</v>
      </c>
      <c r="AK7" s="21">
        <v>0</v>
      </c>
      <c r="AL7" s="21">
        <v>0</v>
      </c>
      <c r="AM7" s="19">
        <f t="shared" si="0"/>
        <v>14843149.223140428</v>
      </c>
      <c r="AN7" s="19">
        <f t="shared" si="0"/>
        <v>13463164.395682663</v>
      </c>
    </row>
    <row r="8" spans="1:40" ht="45" customHeight="1">
      <c r="A8" s="18">
        <v>4</v>
      </c>
      <c r="B8" s="40" t="s">
        <v>9</v>
      </c>
      <c r="C8" s="21">
        <v>348887.5194895499</v>
      </c>
      <c r="D8" s="21">
        <v>348887.5194895499</v>
      </c>
      <c r="E8" s="21">
        <v>56058.94550889005</v>
      </c>
      <c r="F8" s="21">
        <v>56058.945508890094</v>
      </c>
      <c r="G8" s="21">
        <v>150191.70400832163</v>
      </c>
      <c r="H8" s="21">
        <v>141852.65601542377</v>
      </c>
      <c r="I8" s="21">
        <v>11294705.6978946</v>
      </c>
      <c r="J8" s="21">
        <v>11294705.697894633</v>
      </c>
      <c r="K8" s="21">
        <v>236931.19130932592</v>
      </c>
      <c r="L8" s="21">
        <v>106651.39235170637</v>
      </c>
      <c r="M8" s="21">
        <v>33462.10565767232</v>
      </c>
      <c r="N8" s="21">
        <v>19910.468264256924</v>
      </c>
      <c r="O8" s="21">
        <v>0</v>
      </c>
      <c r="P8" s="21">
        <v>0</v>
      </c>
      <c r="Q8" s="21">
        <v>775013.0516513955</v>
      </c>
      <c r="R8" s="21">
        <v>57197.713757697486</v>
      </c>
      <c r="S8" s="21">
        <v>433477.52872187307</v>
      </c>
      <c r="T8" s="21">
        <v>24539.299181160695</v>
      </c>
      <c r="U8" s="21">
        <v>0</v>
      </c>
      <c r="V8" s="21">
        <v>0</v>
      </c>
      <c r="W8" s="21">
        <v>0</v>
      </c>
      <c r="X8" s="21">
        <v>0</v>
      </c>
      <c r="Y8" s="21">
        <v>23395.786176087015</v>
      </c>
      <c r="Z8" s="21">
        <v>12847.756916735812</v>
      </c>
      <c r="AA8" s="21">
        <v>216613.4009009362</v>
      </c>
      <c r="AB8" s="21">
        <v>93278.25996937693</v>
      </c>
      <c r="AC8" s="21">
        <v>76498.86242209845</v>
      </c>
      <c r="AD8" s="21">
        <v>31091.52323987658</v>
      </c>
      <c r="AE8" s="21">
        <v>856966.8998594384</v>
      </c>
      <c r="AF8" s="21">
        <v>682245.9380662784</v>
      </c>
      <c r="AG8" s="21">
        <v>0</v>
      </c>
      <c r="AH8" s="21">
        <v>0</v>
      </c>
      <c r="AI8" s="21">
        <v>57191.48631063219</v>
      </c>
      <c r="AJ8" s="21">
        <v>41150.662258832956</v>
      </c>
      <c r="AK8" s="21">
        <v>0</v>
      </c>
      <c r="AL8" s="21">
        <v>0</v>
      </c>
      <c r="AM8" s="19">
        <f t="shared" si="0"/>
        <v>14559394.17991082</v>
      </c>
      <c r="AN8" s="19">
        <f t="shared" si="0"/>
        <v>12910417.832914418</v>
      </c>
    </row>
    <row r="9" spans="1:40" ht="45" customHeight="1">
      <c r="A9" s="18">
        <v>5</v>
      </c>
      <c r="B9" s="40" t="s">
        <v>7</v>
      </c>
      <c r="C9" s="21">
        <v>37999</v>
      </c>
      <c r="D9" s="21">
        <v>37999</v>
      </c>
      <c r="E9" s="21">
        <v>77499</v>
      </c>
      <c r="F9" s="21">
        <v>77499</v>
      </c>
      <c r="G9" s="21">
        <v>68893</v>
      </c>
      <c r="H9" s="21">
        <v>68893</v>
      </c>
      <c r="I9" s="21">
        <v>8259352</v>
      </c>
      <c r="J9" s="21">
        <v>8259352</v>
      </c>
      <c r="K9" s="21">
        <v>714359</v>
      </c>
      <c r="L9" s="21">
        <v>691227</v>
      </c>
      <c r="M9" s="21">
        <v>363408</v>
      </c>
      <c r="N9" s="21">
        <v>350195.7458247745</v>
      </c>
      <c r="O9" s="21">
        <v>0</v>
      </c>
      <c r="P9" s="21">
        <v>0</v>
      </c>
      <c r="Q9" s="21">
        <v>7127</v>
      </c>
      <c r="R9" s="21">
        <v>4601</v>
      </c>
      <c r="S9" s="21">
        <v>0</v>
      </c>
      <c r="T9" s="21">
        <v>0</v>
      </c>
      <c r="U9" s="21">
        <v>53549</v>
      </c>
      <c r="V9" s="21">
        <v>3048</v>
      </c>
      <c r="W9" s="21">
        <v>0</v>
      </c>
      <c r="X9" s="21">
        <v>0</v>
      </c>
      <c r="Y9" s="21">
        <v>54102</v>
      </c>
      <c r="Z9" s="21">
        <v>35303</v>
      </c>
      <c r="AA9" s="21">
        <v>2950791.6374293277</v>
      </c>
      <c r="AB9" s="21">
        <v>220106</v>
      </c>
      <c r="AC9" s="21">
        <v>40608</v>
      </c>
      <c r="AD9" s="21">
        <v>1742</v>
      </c>
      <c r="AE9" s="21">
        <v>744784</v>
      </c>
      <c r="AF9" s="21">
        <v>202746</v>
      </c>
      <c r="AG9" s="21">
        <v>0</v>
      </c>
      <c r="AH9" s="21">
        <v>0</v>
      </c>
      <c r="AI9" s="21">
        <v>330510</v>
      </c>
      <c r="AJ9" s="21">
        <v>126082.64454831615</v>
      </c>
      <c r="AK9" s="21">
        <v>0</v>
      </c>
      <c r="AL9" s="21">
        <v>0</v>
      </c>
      <c r="AM9" s="19">
        <f t="shared" si="0"/>
        <v>13702981.637429327</v>
      </c>
      <c r="AN9" s="19">
        <f t="shared" si="0"/>
        <v>10078794.39037309</v>
      </c>
    </row>
    <row r="10" spans="1:40" ht="45" customHeight="1">
      <c r="A10" s="10">
        <v>6</v>
      </c>
      <c r="B10" s="40" t="s">
        <v>5</v>
      </c>
      <c r="C10" s="21">
        <v>2407.82</v>
      </c>
      <c r="D10" s="21">
        <v>50.18</v>
      </c>
      <c r="E10" s="21">
        <v>370.95</v>
      </c>
      <c r="F10" s="21">
        <v>185.47</v>
      </c>
      <c r="G10" s="21">
        <v>4152.59</v>
      </c>
      <c r="H10" s="21">
        <v>286.27</v>
      </c>
      <c r="I10" s="21">
        <v>2331885.29</v>
      </c>
      <c r="J10" s="21">
        <v>2331885.29</v>
      </c>
      <c r="K10" s="21">
        <v>11499.26</v>
      </c>
      <c r="L10" s="21">
        <v>497.05</v>
      </c>
      <c r="M10" s="21">
        <v>1119.46</v>
      </c>
      <c r="N10" s="21">
        <v>27.35</v>
      </c>
      <c r="O10" s="21">
        <v>0</v>
      </c>
      <c r="P10" s="21">
        <v>0</v>
      </c>
      <c r="Q10" s="21">
        <v>0</v>
      </c>
      <c r="R10" s="21">
        <v>0</v>
      </c>
      <c r="S10" s="21">
        <v>6178.08</v>
      </c>
      <c r="T10" s="21">
        <v>294.71</v>
      </c>
      <c r="U10" s="21">
        <v>0</v>
      </c>
      <c r="V10" s="21">
        <v>0</v>
      </c>
      <c r="W10" s="21">
        <v>0</v>
      </c>
      <c r="X10" s="21">
        <v>0</v>
      </c>
      <c r="Y10" s="21">
        <v>18449.38</v>
      </c>
      <c r="Z10" s="21">
        <v>12151.59</v>
      </c>
      <c r="AA10" s="21">
        <v>15982.21</v>
      </c>
      <c r="AB10" s="21">
        <v>1122.69</v>
      </c>
      <c r="AC10" s="21">
        <v>7335.62</v>
      </c>
      <c r="AD10" s="21">
        <v>838.66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19">
        <f t="shared" si="0"/>
        <v>2399380.6599999997</v>
      </c>
      <c r="AN10" s="19">
        <f t="shared" si="0"/>
        <v>2347339.26</v>
      </c>
    </row>
    <row r="11" spans="1:40" ht="45" customHeight="1">
      <c r="A11" s="18">
        <v>7</v>
      </c>
      <c r="B11" s="40" t="s">
        <v>14</v>
      </c>
      <c r="C11" s="21">
        <v>2290.3</v>
      </c>
      <c r="D11" s="21">
        <v>2290.3</v>
      </c>
      <c r="E11" s="21">
        <v>30.03</v>
      </c>
      <c r="F11" s="21">
        <v>3</v>
      </c>
      <c r="G11" s="21">
        <v>970.7</v>
      </c>
      <c r="H11" s="21">
        <v>971</v>
      </c>
      <c r="I11" s="21">
        <v>562802</v>
      </c>
      <c r="J11" s="21">
        <v>562802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19">
        <f t="shared" si="0"/>
        <v>566093.03</v>
      </c>
      <c r="AN11" s="19">
        <f t="shared" si="0"/>
        <v>566066.3</v>
      </c>
    </row>
    <row r="12" spans="1:40" ht="45" customHeight="1">
      <c r="A12" s="18">
        <v>8</v>
      </c>
      <c r="B12" s="40" t="s">
        <v>6</v>
      </c>
      <c r="C12" s="21">
        <v>0</v>
      </c>
      <c r="D12" s="21">
        <v>0</v>
      </c>
      <c r="E12" s="21">
        <v>946</v>
      </c>
      <c r="F12" s="21">
        <v>946</v>
      </c>
      <c r="G12" s="21">
        <v>10327</v>
      </c>
      <c r="H12" s="21">
        <v>10327</v>
      </c>
      <c r="I12" s="21">
        <v>1675240</v>
      </c>
      <c r="J12" s="21">
        <v>1675240</v>
      </c>
      <c r="K12" s="21">
        <v>6575</v>
      </c>
      <c r="L12" s="21">
        <v>6575</v>
      </c>
      <c r="M12" s="21">
        <v>110319</v>
      </c>
      <c r="N12" s="21">
        <v>110319</v>
      </c>
      <c r="O12" s="21">
        <v>0</v>
      </c>
      <c r="P12" s="21">
        <v>0</v>
      </c>
      <c r="Q12" s="21">
        <v>7182</v>
      </c>
      <c r="R12" s="21">
        <v>899</v>
      </c>
      <c r="S12" s="21">
        <v>2152</v>
      </c>
      <c r="T12" s="21">
        <v>268</v>
      </c>
      <c r="U12" s="21">
        <v>0</v>
      </c>
      <c r="V12" s="21">
        <v>0</v>
      </c>
      <c r="W12" s="21">
        <v>0</v>
      </c>
      <c r="X12" s="21">
        <v>0</v>
      </c>
      <c r="Y12" s="21">
        <v>562</v>
      </c>
      <c r="Z12" s="21">
        <v>562</v>
      </c>
      <c r="AA12" s="21">
        <v>14044</v>
      </c>
      <c r="AB12" s="21">
        <v>13149</v>
      </c>
      <c r="AC12" s="21">
        <v>176</v>
      </c>
      <c r="AD12" s="21">
        <v>176</v>
      </c>
      <c r="AE12" s="21">
        <v>1433317.4</v>
      </c>
      <c r="AF12" s="21">
        <v>1117843</v>
      </c>
      <c r="AG12" s="21">
        <v>0</v>
      </c>
      <c r="AH12" s="21">
        <v>0</v>
      </c>
      <c r="AI12" s="21">
        <v>47108.4</v>
      </c>
      <c r="AJ12" s="21">
        <v>33700</v>
      </c>
      <c r="AK12" s="21">
        <v>0</v>
      </c>
      <c r="AL12" s="21">
        <v>0</v>
      </c>
      <c r="AM12" s="19">
        <f t="shared" si="0"/>
        <v>3307948.8</v>
      </c>
      <c r="AN12" s="19">
        <f t="shared" si="0"/>
        <v>2970004</v>
      </c>
    </row>
    <row r="13" spans="1:40" ht="45" customHeight="1">
      <c r="A13" s="18">
        <v>9</v>
      </c>
      <c r="B13" s="40" t="s">
        <v>13</v>
      </c>
      <c r="C13" s="21">
        <v>127975.3601095941</v>
      </c>
      <c r="D13" s="21">
        <v>127975.3601095941</v>
      </c>
      <c r="E13" s="21">
        <v>34958.021808219215</v>
      </c>
      <c r="F13" s="21">
        <v>34958.021808219215</v>
      </c>
      <c r="G13" s="21">
        <v>113.30104109589037</v>
      </c>
      <c r="H13" s="21">
        <v>113.30104109589037</v>
      </c>
      <c r="I13" s="21">
        <v>1912116.3478629992</v>
      </c>
      <c r="J13" s="21">
        <v>1912116.3478629992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19">
        <f t="shared" si="0"/>
        <v>2075163.0308219085</v>
      </c>
      <c r="AN13" s="19">
        <f t="shared" si="0"/>
        <v>2075163.0308219085</v>
      </c>
    </row>
    <row r="14" spans="1:40" ht="45" customHeight="1">
      <c r="A14" s="10">
        <v>10</v>
      </c>
      <c r="B14" s="40" t="s">
        <v>10</v>
      </c>
      <c r="C14" s="21">
        <v>29953.310000000012</v>
      </c>
      <c r="D14" s="21">
        <v>27806.310000000012</v>
      </c>
      <c r="E14" s="21">
        <v>448.13</v>
      </c>
      <c r="F14" s="21">
        <v>448.13</v>
      </c>
      <c r="G14" s="21">
        <v>909</v>
      </c>
      <c r="H14" s="21">
        <v>240.92</v>
      </c>
      <c r="I14" s="21">
        <v>1181844.12</v>
      </c>
      <c r="J14" s="21">
        <v>1008299</v>
      </c>
      <c r="K14" s="21">
        <v>187030.83999999997</v>
      </c>
      <c r="L14" s="21">
        <v>60037.41999999999</v>
      </c>
      <c r="M14" s="21">
        <v>2527.1899999999996</v>
      </c>
      <c r="N14" s="21">
        <v>779.3900000000001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9303.329999999998</v>
      </c>
      <c r="AB14" s="21">
        <v>625.4800000000005</v>
      </c>
      <c r="AC14" s="21">
        <v>0</v>
      </c>
      <c r="AD14" s="21">
        <v>0</v>
      </c>
      <c r="AE14" s="21">
        <v>254145.24000000005</v>
      </c>
      <c r="AF14" s="21">
        <v>228897.51</v>
      </c>
      <c r="AG14" s="21">
        <v>0</v>
      </c>
      <c r="AH14" s="21">
        <v>0</v>
      </c>
      <c r="AI14" s="21">
        <v>176.93</v>
      </c>
      <c r="AJ14" s="21">
        <v>176.93</v>
      </c>
      <c r="AK14" s="21">
        <v>0</v>
      </c>
      <c r="AL14" s="21">
        <v>0</v>
      </c>
      <c r="AM14" s="19">
        <f t="shared" si="0"/>
        <v>1666338.0899999999</v>
      </c>
      <c r="AN14" s="19">
        <f t="shared" si="0"/>
        <v>1327311.0899999999</v>
      </c>
    </row>
    <row r="15" spans="1:40" ht="45" customHeight="1">
      <c r="A15" s="18">
        <v>11</v>
      </c>
      <c r="B15" s="40" t="s">
        <v>11</v>
      </c>
      <c r="C15" s="21">
        <v>3563.2</v>
      </c>
      <c r="D15" s="21">
        <v>3563.2</v>
      </c>
      <c r="E15" s="21">
        <v>360.0899999999999</v>
      </c>
      <c r="F15" s="21">
        <v>188.15999999999997</v>
      </c>
      <c r="G15" s="21">
        <v>9458.43</v>
      </c>
      <c r="H15" s="21">
        <v>3522.340000000001</v>
      </c>
      <c r="I15" s="21">
        <v>520058.84000000014</v>
      </c>
      <c r="J15" s="21">
        <v>501995.60000000003</v>
      </c>
      <c r="K15" s="21">
        <v>335939.8</v>
      </c>
      <c r="L15" s="21">
        <v>101057.35999999996</v>
      </c>
      <c r="M15" s="21">
        <v>29969.500000000004</v>
      </c>
      <c r="N15" s="21">
        <v>14213.380000000005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25833.510000000002</v>
      </c>
      <c r="Z15" s="21">
        <v>4994.119999999999</v>
      </c>
      <c r="AA15" s="21">
        <v>182861.94</v>
      </c>
      <c r="AB15" s="21">
        <v>25019.620000000003</v>
      </c>
      <c r="AC15" s="21">
        <v>0</v>
      </c>
      <c r="AD15" s="21">
        <v>0</v>
      </c>
      <c r="AE15" s="21">
        <v>12708.9</v>
      </c>
      <c r="AF15" s="21">
        <v>12708.9</v>
      </c>
      <c r="AG15" s="21">
        <v>0</v>
      </c>
      <c r="AH15" s="21">
        <v>0</v>
      </c>
      <c r="AI15" s="21">
        <v>31573.26</v>
      </c>
      <c r="AJ15" s="21">
        <v>14781.339999999995</v>
      </c>
      <c r="AK15" s="21">
        <v>0</v>
      </c>
      <c r="AL15" s="21">
        <v>0</v>
      </c>
      <c r="AM15" s="19">
        <f t="shared" si="0"/>
        <v>1152327.47</v>
      </c>
      <c r="AN15" s="19">
        <f t="shared" si="0"/>
        <v>682044.02</v>
      </c>
    </row>
    <row r="16" spans="1:40" ht="45" customHeight="1">
      <c r="A16" s="18">
        <v>12</v>
      </c>
      <c r="B16" s="40" t="s">
        <v>15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2412</v>
      </c>
      <c r="AB16" s="21">
        <v>1556</v>
      </c>
      <c r="AC16" s="21">
        <v>0</v>
      </c>
      <c r="AD16" s="21">
        <v>0</v>
      </c>
      <c r="AE16" s="21">
        <v>282426</v>
      </c>
      <c r="AF16" s="21">
        <v>274270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19">
        <f t="shared" si="0"/>
        <v>284838</v>
      </c>
      <c r="AN16" s="19">
        <f t="shared" si="0"/>
        <v>275826</v>
      </c>
    </row>
    <row r="17" spans="1:40" ht="45" customHeight="1">
      <c r="A17" s="18">
        <v>13</v>
      </c>
      <c r="B17" s="40" t="s">
        <v>12</v>
      </c>
      <c r="C17" s="21">
        <v>0</v>
      </c>
      <c r="D17" s="21">
        <v>0</v>
      </c>
      <c r="E17" s="21">
        <v>0</v>
      </c>
      <c r="F17" s="21">
        <v>0</v>
      </c>
      <c r="G17" s="21">
        <v>4520.33</v>
      </c>
      <c r="H17" s="21">
        <v>2086.39</v>
      </c>
      <c r="I17" s="21">
        <v>12347.619999999995</v>
      </c>
      <c r="J17" s="21">
        <v>12347.619999999995</v>
      </c>
      <c r="K17" s="21">
        <v>167379.33</v>
      </c>
      <c r="L17" s="21">
        <v>81193.99999999999</v>
      </c>
      <c r="M17" s="21">
        <v>8286.79</v>
      </c>
      <c r="N17" s="21">
        <v>4093.0400000000004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13041.929999999998</v>
      </c>
      <c r="Z17" s="21">
        <v>13041.929999999998</v>
      </c>
      <c r="AA17" s="21">
        <v>200.5</v>
      </c>
      <c r="AB17" s="21">
        <v>51.4699999999998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29151.980000000014</v>
      </c>
      <c r="AJ17" s="21">
        <v>0</v>
      </c>
      <c r="AK17" s="21">
        <v>0</v>
      </c>
      <c r="AL17" s="21">
        <v>0</v>
      </c>
      <c r="AM17" s="19">
        <f t="shared" si="0"/>
        <v>234928.47999999998</v>
      </c>
      <c r="AN17" s="19">
        <f t="shared" si="0"/>
        <v>112814.44999999997</v>
      </c>
    </row>
    <row r="18" spans="1:40" ht="45" customHeight="1">
      <c r="A18" s="18">
        <v>14</v>
      </c>
      <c r="B18" s="40" t="s">
        <v>8</v>
      </c>
      <c r="C18" s="21">
        <v>0</v>
      </c>
      <c r="D18" s="21">
        <v>0</v>
      </c>
      <c r="E18" s="21">
        <v>12119.11</v>
      </c>
      <c r="F18" s="21">
        <v>11933.687617000001</v>
      </c>
      <c r="G18" s="21">
        <v>9976.41</v>
      </c>
      <c r="H18" s="21">
        <v>9823.770927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38858.92</v>
      </c>
      <c r="AB18" s="21">
        <v>0</v>
      </c>
      <c r="AC18" s="21">
        <v>30309.35</v>
      </c>
      <c r="AD18" s="21">
        <v>12650.9155</v>
      </c>
      <c r="AE18" s="21">
        <v>0</v>
      </c>
      <c r="AF18" s="21">
        <v>0</v>
      </c>
      <c r="AG18" s="21">
        <v>0</v>
      </c>
      <c r="AH18" s="21">
        <v>0</v>
      </c>
      <c r="AI18" s="21">
        <v>46971.95</v>
      </c>
      <c r="AJ18" s="21">
        <v>19018.62</v>
      </c>
      <c r="AK18" s="21">
        <v>0</v>
      </c>
      <c r="AL18" s="21">
        <v>0</v>
      </c>
      <c r="AM18" s="19">
        <f>C18+E18+G18+I18+K18+M18+O18+Q18+S18+U18+W18+Y18+AA18+AC18+AE18+AG18+AI18+AK18</f>
        <v>138235.74</v>
      </c>
      <c r="AN18" s="19">
        <f>D18+F18+H18+J18+L18+N18+P18+R18+T18+V18+X18+Z18+AB18+AD18+AF18+AH18+AJ18+AL18</f>
        <v>53426.99404399999</v>
      </c>
    </row>
    <row r="19" spans="1:40" ht="15">
      <c r="A19" s="39"/>
      <c r="B19" s="38" t="s">
        <v>16</v>
      </c>
      <c r="C19" s="37">
        <f aca="true" t="shared" si="1" ref="C19:AN19">SUM(C5:C18)</f>
        <v>1978594.801247761</v>
      </c>
      <c r="D19" s="37">
        <f t="shared" si="1"/>
        <v>1392339.2480202017</v>
      </c>
      <c r="E19" s="37">
        <f t="shared" si="1"/>
        <v>465344.9692809871</v>
      </c>
      <c r="F19" s="37">
        <f t="shared" si="1"/>
        <v>464775.1068979871</v>
      </c>
      <c r="G19" s="37">
        <f t="shared" si="1"/>
        <v>616661.2064893966</v>
      </c>
      <c r="H19" s="37">
        <f t="shared" si="1"/>
        <v>561902.6878744335</v>
      </c>
      <c r="I19" s="37">
        <f t="shared" si="1"/>
        <v>59448891.265036166</v>
      </c>
      <c r="J19" s="37">
        <f t="shared" si="1"/>
        <v>58705607.85376323</v>
      </c>
      <c r="K19" s="37">
        <f t="shared" si="1"/>
        <v>6125546.841567136</v>
      </c>
      <c r="L19" s="37">
        <f t="shared" si="1"/>
        <v>5393826.168399327</v>
      </c>
      <c r="M19" s="37">
        <f t="shared" si="1"/>
        <v>1135973.7251713397</v>
      </c>
      <c r="N19" s="37">
        <f t="shared" si="1"/>
        <v>1050093.1507527316</v>
      </c>
      <c r="O19" s="37">
        <f t="shared" si="1"/>
        <v>0</v>
      </c>
      <c r="P19" s="37">
        <f t="shared" si="1"/>
        <v>0</v>
      </c>
      <c r="Q19" s="37">
        <f t="shared" si="1"/>
        <v>962611.5726376969</v>
      </c>
      <c r="R19" s="37">
        <f t="shared" si="1"/>
        <v>69919.97528449199</v>
      </c>
      <c r="S19" s="37">
        <f t="shared" si="1"/>
        <v>688781.148721873</v>
      </c>
      <c r="T19" s="37">
        <f t="shared" si="1"/>
        <v>83934.91918116067</v>
      </c>
      <c r="U19" s="37">
        <f t="shared" si="1"/>
        <v>122792.21807666047</v>
      </c>
      <c r="V19" s="37">
        <f t="shared" si="1"/>
        <v>50027.39779886887</v>
      </c>
      <c r="W19" s="37">
        <f t="shared" si="1"/>
        <v>0</v>
      </c>
      <c r="X19" s="37">
        <f t="shared" si="1"/>
        <v>0</v>
      </c>
      <c r="Y19" s="37">
        <f t="shared" si="1"/>
        <v>634611.4984303955</v>
      </c>
      <c r="Z19" s="37">
        <f t="shared" si="1"/>
        <v>590005.1425617513</v>
      </c>
      <c r="AA19" s="37">
        <f t="shared" si="1"/>
        <v>6578042.097715134</v>
      </c>
      <c r="AB19" s="37">
        <f t="shared" si="1"/>
        <v>1669575.7948296042</v>
      </c>
      <c r="AC19" s="37">
        <f t="shared" si="1"/>
        <v>258462.15595409382</v>
      </c>
      <c r="AD19" s="37">
        <f t="shared" si="1"/>
        <v>70205.20169485139</v>
      </c>
      <c r="AE19" s="37">
        <f t="shared" si="1"/>
        <v>4261051.331333289</v>
      </c>
      <c r="AF19" s="37">
        <f t="shared" si="1"/>
        <v>2986117.4320107023</v>
      </c>
      <c r="AG19" s="37">
        <f t="shared" si="1"/>
        <v>523.2199999999999</v>
      </c>
      <c r="AH19" s="37">
        <f t="shared" si="1"/>
        <v>523.2199999999999</v>
      </c>
      <c r="AI19" s="37">
        <f t="shared" si="1"/>
        <v>1450842.3469423302</v>
      </c>
      <c r="AJ19" s="37">
        <f t="shared" si="1"/>
        <v>594717.6724605308</v>
      </c>
      <c r="AK19" s="37">
        <f t="shared" si="1"/>
        <v>0</v>
      </c>
      <c r="AL19" s="37">
        <f t="shared" si="1"/>
        <v>0</v>
      </c>
      <c r="AM19" s="37">
        <f t="shared" si="1"/>
        <v>84728730.39860424</v>
      </c>
      <c r="AN19" s="37">
        <f t="shared" si="1"/>
        <v>73683570.97152987</v>
      </c>
    </row>
    <row r="20" spans="1:40" ht="15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2:40" ht="18">
      <c r="B21" s="33" t="s">
        <v>30</v>
      </c>
      <c r="AM21" s="31"/>
      <c r="AN21" s="73"/>
    </row>
    <row r="22" spans="2:40" ht="12.75">
      <c r="B22" s="86" t="s">
        <v>67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AN22" s="31"/>
    </row>
    <row r="23" spans="2:40" ht="12.7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AM23" s="74"/>
      <c r="AN23"/>
    </row>
    <row r="24" spans="2:40" ht="13.5">
      <c r="B24" s="33" t="s">
        <v>33</v>
      </c>
      <c r="C24" s="2"/>
      <c r="AM24" s="76"/>
      <c r="AN24" s="76"/>
    </row>
    <row r="25" ht="13.5">
      <c r="B25" s="33" t="s">
        <v>34</v>
      </c>
    </row>
  </sheetData>
  <sheetProtection/>
  <mergeCells count="22">
    <mergeCell ref="B22:N23"/>
    <mergeCell ref="AE3:AF3"/>
    <mergeCell ref="K3:L3"/>
    <mergeCell ref="M3:N3"/>
    <mergeCell ref="AM3:AN3"/>
    <mergeCell ref="W3:X3"/>
    <mergeCell ref="Y3:Z3"/>
    <mergeCell ref="AA3:AB3"/>
    <mergeCell ref="AC3:AD3"/>
    <mergeCell ref="O3:P3"/>
    <mergeCell ref="A3:A4"/>
    <mergeCell ref="B3:B4"/>
    <mergeCell ref="C3:D3"/>
    <mergeCell ref="E3:F3"/>
    <mergeCell ref="U3:V3"/>
    <mergeCell ref="G3:H3"/>
    <mergeCell ref="I3:J3"/>
    <mergeCell ref="S3:T3"/>
    <mergeCell ref="AK3:AL3"/>
    <mergeCell ref="Q3:R3"/>
    <mergeCell ref="AG3:AH3"/>
    <mergeCell ref="AI3:AJ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O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R8" sqref="AR8"/>
    </sheetView>
  </sheetViews>
  <sheetFormatPr defaultColWidth="9.140625" defaultRowHeight="12.75"/>
  <cols>
    <col min="1" max="1" width="3.7109375" style="2" customWidth="1"/>
    <col min="2" max="2" width="28.00390625" style="2" customWidth="1"/>
    <col min="3" max="6" width="11.7109375" style="2" customWidth="1"/>
    <col min="7" max="7" width="12.8515625" style="2" customWidth="1"/>
    <col min="8" max="8" width="13.00390625" style="2" customWidth="1"/>
    <col min="9" max="9" width="12.421875" style="2" bestFit="1" customWidth="1"/>
    <col min="10" max="38" width="11.7109375" style="2" customWidth="1"/>
    <col min="39" max="39" width="14.28125" style="2" customWidth="1"/>
    <col min="40" max="40" width="13.8515625" style="2" customWidth="1"/>
    <col min="41" max="16384" width="9.140625" style="2" customWidth="1"/>
  </cols>
  <sheetData>
    <row r="1" spans="1:11" ht="20.25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3" customFormat="1" ht="12.75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38" ht="15" customHeight="1">
      <c r="A3" s="79" t="s">
        <v>75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40" ht="82.5" customHeight="1">
      <c r="A4" s="87" t="s">
        <v>0</v>
      </c>
      <c r="B4" s="87" t="s">
        <v>17</v>
      </c>
      <c r="C4" s="82" t="s">
        <v>18</v>
      </c>
      <c r="D4" s="83"/>
      <c r="E4" s="82" t="s">
        <v>50</v>
      </c>
      <c r="F4" s="83"/>
      <c r="G4" s="82" t="s">
        <v>51</v>
      </c>
      <c r="H4" s="83"/>
      <c r="I4" s="82" t="s">
        <v>21</v>
      </c>
      <c r="J4" s="83"/>
      <c r="K4" s="82" t="s">
        <v>52</v>
      </c>
      <c r="L4" s="83"/>
      <c r="M4" s="82" t="s">
        <v>53</v>
      </c>
      <c r="N4" s="83"/>
      <c r="O4" s="82" t="s">
        <v>23</v>
      </c>
      <c r="P4" s="83"/>
      <c r="Q4" s="82" t="s">
        <v>54</v>
      </c>
      <c r="R4" s="83"/>
      <c r="S4" s="82" t="s">
        <v>55</v>
      </c>
      <c r="T4" s="83"/>
      <c r="U4" s="82" t="s">
        <v>56</v>
      </c>
      <c r="V4" s="83"/>
      <c r="W4" s="82" t="s">
        <v>57</v>
      </c>
      <c r="X4" s="83"/>
      <c r="Y4" s="82" t="s">
        <v>24</v>
      </c>
      <c r="Z4" s="83"/>
      <c r="AA4" s="82" t="s">
        <v>58</v>
      </c>
      <c r="AB4" s="83"/>
      <c r="AC4" s="82" t="s">
        <v>25</v>
      </c>
      <c r="AD4" s="83"/>
      <c r="AE4" s="82" t="s">
        <v>26</v>
      </c>
      <c r="AF4" s="83"/>
      <c r="AG4" s="82" t="s">
        <v>27</v>
      </c>
      <c r="AH4" s="83"/>
      <c r="AI4" s="82" t="s">
        <v>59</v>
      </c>
      <c r="AJ4" s="83"/>
      <c r="AK4" s="82" t="s">
        <v>28</v>
      </c>
      <c r="AL4" s="83"/>
      <c r="AM4" s="82" t="s">
        <v>29</v>
      </c>
      <c r="AN4" s="83"/>
    </row>
    <row r="5" spans="1:41" ht="45" customHeight="1">
      <c r="A5" s="88"/>
      <c r="B5" s="88"/>
      <c r="C5" s="17" t="s">
        <v>35</v>
      </c>
      <c r="D5" s="17" t="s">
        <v>36</v>
      </c>
      <c r="E5" s="17" t="s">
        <v>35</v>
      </c>
      <c r="F5" s="17" t="s">
        <v>36</v>
      </c>
      <c r="G5" s="17" t="s">
        <v>35</v>
      </c>
      <c r="H5" s="17" t="s">
        <v>36</v>
      </c>
      <c r="I5" s="17" t="s">
        <v>35</v>
      </c>
      <c r="J5" s="17" t="s">
        <v>36</v>
      </c>
      <c r="K5" s="17" t="s">
        <v>35</v>
      </c>
      <c r="L5" s="17" t="s">
        <v>36</v>
      </c>
      <c r="M5" s="17" t="s">
        <v>35</v>
      </c>
      <c r="N5" s="17" t="s">
        <v>36</v>
      </c>
      <c r="O5" s="17" t="s">
        <v>35</v>
      </c>
      <c r="P5" s="17" t="s">
        <v>36</v>
      </c>
      <c r="Q5" s="17" t="s">
        <v>35</v>
      </c>
      <c r="R5" s="17" t="s">
        <v>36</v>
      </c>
      <c r="S5" s="17" t="s">
        <v>35</v>
      </c>
      <c r="T5" s="17" t="s">
        <v>36</v>
      </c>
      <c r="U5" s="17" t="s">
        <v>35</v>
      </c>
      <c r="V5" s="17" t="s">
        <v>36</v>
      </c>
      <c r="W5" s="17" t="s">
        <v>35</v>
      </c>
      <c r="X5" s="17" t="s">
        <v>36</v>
      </c>
      <c r="Y5" s="17" t="s">
        <v>35</v>
      </c>
      <c r="Z5" s="17" t="s">
        <v>36</v>
      </c>
      <c r="AA5" s="17" t="s">
        <v>35</v>
      </c>
      <c r="AB5" s="17" t="s">
        <v>36</v>
      </c>
      <c r="AC5" s="17" t="s">
        <v>35</v>
      </c>
      <c r="AD5" s="17" t="s">
        <v>36</v>
      </c>
      <c r="AE5" s="17" t="s">
        <v>35</v>
      </c>
      <c r="AF5" s="17" t="s">
        <v>36</v>
      </c>
      <c r="AG5" s="17" t="s">
        <v>35</v>
      </c>
      <c r="AH5" s="17" t="s">
        <v>36</v>
      </c>
      <c r="AI5" s="17" t="s">
        <v>35</v>
      </c>
      <c r="AJ5" s="17" t="s">
        <v>36</v>
      </c>
      <c r="AK5" s="17" t="s">
        <v>35</v>
      </c>
      <c r="AL5" s="17" t="s">
        <v>36</v>
      </c>
      <c r="AM5" s="17" t="s">
        <v>35</v>
      </c>
      <c r="AN5" s="17" t="s">
        <v>36</v>
      </c>
      <c r="AO5" s="12"/>
    </row>
    <row r="6" spans="1:41" ht="45" customHeight="1">
      <c r="A6" s="18">
        <v>1</v>
      </c>
      <c r="B6" s="40" t="s">
        <v>2</v>
      </c>
      <c r="C6" s="22">
        <v>72803.17</v>
      </c>
      <c r="D6" s="22">
        <v>72803.17</v>
      </c>
      <c r="E6" s="22">
        <v>9932.18</v>
      </c>
      <c r="F6" s="22">
        <v>9932.18</v>
      </c>
      <c r="G6" s="22">
        <v>118.62</v>
      </c>
      <c r="H6" s="22">
        <v>118.62</v>
      </c>
      <c r="I6" s="22">
        <v>6452111.000000001</v>
      </c>
      <c r="J6" s="22">
        <v>6452111.000000001</v>
      </c>
      <c r="K6" s="22">
        <v>1162291.0900000003</v>
      </c>
      <c r="L6" s="22">
        <v>1162291.0900000003</v>
      </c>
      <c r="M6" s="22">
        <v>100068.17000000001</v>
      </c>
      <c r="N6" s="22">
        <v>78101.57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6869.67</v>
      </c>
      <c r="Z6" s="22">
        <v>6869.67</v>
      </c>
      <c r="AA6" s="22">
        <v>2314482.8000000003</v>
      </c>
      <c r="AB6" s="22">
        <v>60515.560000000056</v>
      </c>
      <c r="AC6" s="22">
        <v>0</v>
      </c>
      <c r="AD6" s="22">
        <v>0</v>
      </c>
      <c r="AE6" s="22">
        <v>108911.98</v>
      </c>
      <c r="AF6" s="22">
        <v>108911.98</v>
      </c>
      <c r="AG6" s="22">
        <v>0</v>
      </c>
      <c r="AH6" s="22">
        <v>0</v>
      </c>
      <c r="AI6" s="22">
        <v>7560.96</v>
      </c>
      <c r="AJ6" s="22">
        <v>6440.09</v>
      </c>
      <c r="AK6" s="22">
        <v>0</v>
      </c>
      <c r="AL6" s="22">
        <v>0</v>
      </c>
      <c r="AM6" s="19">
        <f>C6+E6+G6+I6+K6+M6+O6+Q6+S6+U6+W6+Y6+AA6+AC6+AE6+AG6+AI6+AK6</f>
        <v>10235149.640000002</v>
      </c>
      <c r="AN6" s="19">
        <f>D6+F6+H6+J6+L6+N6+P6+R6+T6+V6+X6+Z6+AB6+AD6+AF6+AH6+AJ6+AL6</f>
        <v>7958094.930000002</v>
      </c>
      <c r="AO6" s="75"/>
    </row>
    <row r="7" spans="1:41" ht="45" customHeight="1">
      <c r="A7" s="10">
        <v>2</v>
      </c>
      <c r="B7" s="40" t="s">
        <v>3</v>
      </c>
      <c r="C7" s="22">
        <v>45241.26</v>
      </c>
      <c r="D7" s="22">
        <v>45241.26</v>
      </c>
      <c r="E7" s="22">
        <v>11034.950000000003</v>
      </c>
      <c r="F7" s="22">
        <v>11034.950000000003</v>
      </c>
      <c r="G7" s="22">
        <v>35272.130000000005</v>
      </c>
      <c r="H7" s="22">
        <v>35272.130000000005</v>
      </c>
      <c r="I7" s="22">
        <v>7009011.390000001</v>
      </c>
      <c r="J7" s="22">
        <v>7009011.390000001</v>
      </c>
      <c r="K7" s="22">
        <v>618952.31</v>
      </c>
      <c r="L7" s="22">
        <v>618952.31</v>
      </c>
      <c r="M7" s="22">
        <v>56601</v>
      </c>
      <c r="N7" s="22">
        <v>56601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165.63</v>
      </c>
      <c r="Z7" s="22">
        <v>165.63</v>
      </c>
      <c r="AA7" s="22">
        <v>66533.44</v>
      </c>
      <c r="AB7" s="22">
        <v>46452</v>
      </c>
      <c r="AC7" s="22">
        <v>0</v>
      </c>
      <c r="AD7" s="22">
        <v>0</v>
      </c>
      <c r="AE7" s="22">
        <v>11942.74</v>
      </c>
      <c r="AF7" s="22">
        <v>11942.74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19">
        <f aca="true" t="shared" si="0" ref="AM7:AM18">C7+E7+G7+I7+K7+M7+O7+Q7+S7+U7+W7+Y7+AA7+AC7+AE7+AG7+AI7+AK7</f>
        <v>7854754.8500000015</v>
      </c>
      <c r="AN7" s="19">
        <f aca="true" t="shared" si="1" ref="AN7:AN18">D7+F7+H7+J7+L7+N7+P7+R7+T7+V7+X7+Z7+AB7+AD7+AF7+AH7+AJ7+AL7</f>
        <v>7834673.410000001</v>
      </c>
      <c r="AO7" s="76"/>
    </row>
    <row r="8" spans="1:41" ht="45" customHeight="1">
      <c r="A8" s="18">
        <v>3</v>
      </c>
      <c r="B8" s="40" t="s">
        <v>4</v>
      </c>
      <c r="C8" s="22">
        <v>340793.64</v>
      </c>
      <c r="D8" s="22">
        <v>23338.68000000005</v>
      </c>
      <c r="E8" s="22">
        <v>8735.81</v>
      </c>
      <c r="F8" s="22">
        <v>8735.81</v>
      </c>
      <c r="G8" s="22">
        <v>1569.8400000000001</v>
      </c>
      <c r="H8" s="22">
        <v>902.7700000000002</v>
      </c>
      <c r="I8" s="22">
        <v>5176811.22</v>
      </c>
      <c r="J8" s="22">
        <v>5176811.22</v>
      </c>
      <c r="K8" s="22">
        <v>877380.7</v>
      </c>
      <c r="L8" s="22">
        <v>870509.6499999999</v>
      </c>
      <c r="M8" s="22">
        <v>109040.63999999998</v>
      </c>
      <c r="N8" s="22">
        <v>109040.63999999998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14147.71</v>
      </c>
      <c r="Z8" s="22">
        <v>14147.71</v>
      </c>
      <c r="AA8" s="22">
        <v>92217.31</v>
      </c>
      <c r="AB8" s="22">
        <v>15075.589999999997</v>
      </c>
      <c r="AC8" s="22">
        <v>0</v>
      </c>
      <c r="AD8" s="22">
        <v>0</v>
      </c>
      <c r="AE8" s="22">
        <v>183903</v>
      </c>
      <c r="AF8" s="22">
        <v>157016.5</v>
      </c>
      <c r="AG8" s="22">
        <v>0</v>
      </c>
      <c r="AH8" s="22">
        <v>0</v>
      </c>
      <c r="AI8" s="22">
        <v>3087.34</v>
      </c>
      <c r="AJ8" s="22">
        <v>3087.34</v>
      </c>
      <c r="AK8" s="22">
        <v>0</v>
      </c>
      <c r="AL8" s="22">
        <v>0</v>
      </c>
      <c r="AM8" s="19">
        <f t="shared" si="0"/>
        <v>6807687.209999999</v>
      </c>
      <c r="AN8" s="19">
        <f t="shared" si="1"/>
        <v>6378665.909999998</v>
      </c>
      <c r="AO8" s="76"/>
    </row>
    <row r="9" spans="1:41" ht="45" customHeight="1">
      <c r="A9" s="18">
        <v>4</v>
      </c>
      <c r="B9" s="40" t="s">
        <v>9</v>
      </c>
      <c r="C9" s="22">
        <v>41762.100000000006</v>
      </c>
      <c r="D9" s="22">
        <v>41762.100000000006</v>
      </c>
      <c r="E9" s="22">
        <v>764.13</v>
      </c>
      <c r="F9" s="22">
        <v>764.13</v>
      </c>
      <c r="G9" s="22">
        <v>4749.9</v>
      </c>
      <c r="H9" s="22">
        <v>4749.9</v>
      </c>
      <c r="I9" s="22">
        <v>5793411.0600000005</v>
      </c>
      <c r="J9" s="22">
        <v>5793411.0600000005</v>
      </c>
      <c r="K9" s="22">
        <v>212715.12999999995</v>
      </c>
      <c r="L9" s="22">
        <v>75717.02999999994</v>
      </c>
      <c r="M9" s="22">
        <v>33778.95</v>
      </c>
      <c r="N9" s="22">
        <v>16527.069999999996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603.53</v>
      </c>
      <c r="Z9" s="22">
        <v>383.22999999999996</v>
      </c>
      <c r="AA9" s="22">
        <v>1203</v>
      </c>
      <c r="AB9" s="22">
        <v>1203</v>
      </c>
      <c r="AC9" s="22">
        <v>317497.97</v>
      </c>
      <c r="AD9" s="22">
        <v>5653.689999999944</v>
      </c>
      <c r="AE9" s="22">
        <v>53247</v>
      </c>
      <c r="AF9" s="22">
        <v>53247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19">
        <f t="shared" si="0"/>
        <v>6459732.7700000005</v>
      </c>
      <c r="AN9" s="19">
        <f t="shared" si="1"/>
        <v>5993418.210000001</v>
      </c>
      <c r="AO9" s="76"/>
    </row>
    <row r="10" spans="1:41" ht="45" customHeight="1">
      <c r="A10" s="18">
        <v>5</v>
      </c>
      <c r="B10" s="40" t="s">
        <v>7</v>
      </c>
      <c r="C10" s="22">
        <v>0</v>
      </c>
      <c r="D10" s="22">
        <v>0</v>
      </c>
      <c r="E10" s="22">
        <v>0</v>
      </c>
      <c r="F10" s="22">
        <v>0</v>
      </c>
      <c r="G10" s="22">
        <v>550</v>
      </c>
      <c r="H10" s="22">
        <v>550</v>
      </c>
      <c r="I10" s="22">
        <v>4331381.94</v>
      </c>
      <c r="J10" s="22">
        <v>4331381.94</v>
      </c>
      <c r="K10" s="22">
        <v>300121</v>
      </c>
      <c r="L10" s="22">
        <v>300121</v>
      </c>
      <c r="M10" s="22">
        <v>87482</v>
      </c>
      <c r="N10" s="22">
        <v>87482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19">
        <f t="shared" si="0"/>
        <v>4719534.94</v>
      </c>
      <c r="AN10" s="19">
        <f t="shared" si="1"/>
        <v>4719534.94</v>
      </c>
      <c r="AO10" s="76"/>
    </row>
    <row r="11" spans="1:41" ht="45" customHeight="1">
      <c r="A11" s="10">
        <v>6</v>
      </c>
      <c r="B11" s="40" t="s">
        <v>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2286722.96</v>
      </c>
      <c r="J11" s="22">
        <v>2286722.96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19">
        <f t="shared" si="0"/>
        <v>2286722.96</v>
      </c>
      <c r="AN11" s="19">
        <f t="shared" si="1"/>
        <v>2286722.96</v>
      </c>
      <c r="AO11" s="76"/>
    </row>
    <row r="12" spans="1:41" ht="45" customHeight="1">
      <c r="A12" s="18">
        <v>7</v>
      </c>
      <c r="B12" s="40" t="s">
        <v>14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178858</v>
      </c>
      <c r="J12" s="22">
        <v>178858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19">
        <f t="shared" si="0"/>
        <v>178858</v>
      </c>
      <c r="AN12" s="19">
        <f t="shared" si="1"/>
        <v>178858</v>
      </c>
      <c r="AO12" s="76"/>
    </row>
    <row r="13" spans="1:41" ht="45" customHeight="1">
      <c r="A13" s="18">
        <v>8</v>
      </c>
      <c r="B13" s="40" t="s">
        <v>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713458</v>
      </c>
      <c r="J13" s="22">
        <v>713458</v>
      </c>
      <c r="K13" s="22">
        <v>1132</v>
      </c>
      <c r="L13" s="22">
        <v>1132</v>
      </c>
      <c r="M13" s="22">
        <v>375</v>
      </c>
      <c r="N13" s="22">
        <v>375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284521</v>
      </c>
      <c r="AF13" s="22">
        <v>284521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19">
        <f t="shared" si="0"/>
        <v>999486</v>
      </c>
      <c r="AN13" s="19">
        <f t="shared" si="1"/>
        <v>999486</v>
      </c>
      <c r="AO13" s="76"/>
    </row>
    <row r="14" spans="1:41" ht="45" customHeight="1">
      <c r="A14" s="18">
        <v>9</v>
      </c>
      <c r="B14" s="40" t="s">
        <v>13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857801.4499999995</v>
      </c>
      <c r="J14" s="22">
        <v>857801.4499999995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19">
        <f t="shared" si="0"/>
        <v>857801.4499999995</v>
      </c>
      <c r="AN14" s="19">
        <f t="shared" si="1"/>
        <v>857801.4499999995</v>
      </c>
      <c r="AO14" s="76"/>
    </row>
    <row r="15" spans="1:41" ht="45" customHeight="1">
      <c r="A15" s="10">
        <v>10</v>
      </c>
      <c r="B15" s="40" t="s">
        <v>10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936142.6499999999</v>
      </c>
      <c r="J15" s="22">
        <v>835976.2799999999</v>
      </c>
      <c r="K15" s="22">
        <v>0</v>
      </c>
      <c r="L15" s="22">
        <v>0</v>
      </c>
      <c r="M15" s="22">
        <v>40485.92</v>
      </c>
      <c r="N15" s="22">
        <v>10520.919999999998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115035</v>
      </c>
      <c r="AF15" s="22">
        <v>115035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19">
        <f t="shared" si="0"/>
        <v>1091663.5699999998</v>
      </c>
      <c r="AN15" s="19">
        <f t="shared" si="1"/>
        <v>961532.2</v>
      </c>
      <c r="AO15" s="76"/>
    </row>
    <row r="16" spans="1:41" ht="45" customHeight="1">
      <c r="A16" s="18">
        <v>11</v>
      </c>
      <c r="B16" s="40" t="s">
        <v>11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115786.72999999998</v>
      </c>
      <c r="J16" s="22">
        <v>115786.72999999998</v>
      </c>
      <c r="K16" s="22">
        <v>222150.95</v>
      </c>
      <c r="L16" s="22">
        <v>64391.82000000001</v>
      </c>
      <c r="M16" s="22">
        <v>24979.64</v>
      </c>
      <c r="N16" s="22">
        <v>7555.290000000001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19">
        <f t="shared" si="0"/>
        <v>362917.32</v>
      </c>
      <c r="AN16" s="19">
        <f t="shared" si="1"/>
        <v>187733.84</v>
      </c>
      <c r="AO16" s="76"/>
    </row>
    <row r="17" spans="1:41" ht="45" customHeight="1">
      <c r="A17" s="18">
        <v>12</v>
      </c>
      <c r="B17" s="40" t="s">
        <v>15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19">
        <f t="shared" si="0"/>
        <v>0</v>
      </c>
      <c r="AN17" s="19">
        <f t="shared" si="1"/>
        <v>0</v>
      </c>
      <c r="AO17" s="76"/>
    </row>
    <row r="18" spans="1:41" ht="45" customHeight="1">
      <c r="A18" s="18">
        <v>13</v>
      </c>
      <c r="B18" s="40" t="s">
        <v>12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8622</v>
      </c>
      <c r="J18" s="22">
        <v>8622</v>
      </c>
      <c r="K18" s="22">
        <v>29870</v>
      </c>
      <c r="L18" s="22">
        <v>29870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19">
        <f t="shared" si="0"/>
        <v>38492</v>
      </c>
      <c r="AN18" s="19">
        <f t="shared" si="1"/>
        <v>38492</v>
      </c>
      <c r="AO18" s="76"/>
    </row>
    <row r="19" spans="1:41" ht="45" customHeight="1">
      <c r="A19" s="18">
        <v>14</v>
      </c>
      <c r="B19" s="40" t="s">
        <v>8</v>
      </c>
      <c r="C19" s="22">
        <v>0</v>
      </c>
      <c r="D19" s="22">
        <v>0</v>
      </c>
      <c r="E19" s="22">
        <v>250.82</v>
      </c>
      <c r="F19" s="22">
        <v>246.982454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1700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19">
        <f>C19+E19+G19+I19+K19+M19+O19+Q19+S19+U19+W19+Y19+AA19+AC19+AE19+AG19+AI19+AK19</f>
        <v>1950.82</v>
      </c>
      <c r="AN19" s="19">
        <f>D19+F19+H19+J19+L19+N19+P19+R19+T19+V19+X19+Z19+AB19+AD19+AF19+AH19+AJ19+AL19</f>
        <v>246.982454</v>
      </c>
      <c r="AO19" s="76"/>
    </row>
    <row r="20" spans="1:40" ht="15">
      <c r="A20" s="39"/>
      <c r="B20" s="38" t="s">
        <v>16</v>
      </c>
      <c r="C20" s="37">
        <f aca="true" t="shared" si="2" ref="C20:AN20">SUM(C6:C19)</f>
        <v>500600.17000000004</v>
      </c>
      <c r="D20" s="37">
        <f t="shared" si="2"/>
        <v>183145.21000000005</v>
      </c>
      <c r="E20" s="37">
        <f t="shared" si="2"/>
        <v>30717.890000000003</v>
      </c>
      <c r="F20" s="37">
        <f t="shared" si="2"/>
        <v>30714.052454000004</v>
      </c>
      <c r="G20" s="37">
        <f t="shared" si="2"/>
        <v>42260.49000000001</v>
      </c>
      <c r="H20" s="37">
        <f t="shared" si="2"/>
        <v>41593.420000000006</v>
      </c>
      <c r="I20" s="37">
        <f t="shared" si="2"/>
        <v>33860118.4</v>
      </c>
      <c r="J20" s="37">
        <f t="shared" si="2"/>
        <v>33759952.03</v>
      </c>
      <c r="K20" s="37">
        <f t="shared" si="2"/>
        <v>3424613.1800000006</v>
      </c>
      <c r="L20" s="37">
        <f t="shared" si="2"/>
        <v>3122984.9</v>
      </c>
      <c r="M20" s="37">
        <f t="shared" si="2"/>
        <v>452811.32</v>
      </c>
      <c r="N20" s="37">
        <f t="shared" si="2"/>
        <v>366203.49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21786.539999999997</v>
      </c>
      <c r="Z20" s="37">
        <f t="shared" si="2"/>
        <v>21566.239999999998</v>
      </c>
      <c r="AA20" s="37">
        <f t="shared" si="2"/>
        <v>2476136.5500000003</v>
      </c>
      <c r="AB20" s="37">
        <f t="shared" si="2"/>
        <v>123246.15000000005</v>
      </c>
      <c r="AC20" s="37">
        <f t="shared" si="2"/>
        <v>317497.97</v>
      </c>
      <c r="AD20" s="37">
        <f t="shared" si="2"/>
        <v>5653.689999999944</v>
      </c>
      <c r="AE20" s="37">
        <f t="shared" si="2"/>
        <v>757560.72</v>
      </c>
      <c r="AF20" s="37">
        <f t="shared" si="2"/>
        <v>730674.22</v>
      </c>
      <c r="AG20" s="37">
        <f t="shared" si="2"/>
        <v>0</v>
      </c>
      <c r="AH20" s="37">
        <f t="shared" si="2"/>
        <v>0</v>
      </c>
      <c r="AI20" s="37">
        <f t="shared" si="2"/>
        <v>10648.3</v>
      </c>
      <c r="AJ20" s="37">
        <f t="shared" si="2"/>
        <v>9527.43</v>
      </c>
      <c r="AK20" s="37">
        <f t="shared" si="2"/>
        <v>0</v>
      </c>
      <c r="AL20" s="37">
        <f t="shared" si="2"/>
        <v>0</v>
      </c>
      <c r="AM20" s="37">
        <f t="shared" si="2"/>
        <v>41894751.53000001</v>
      </c>
      <c r="AN20" s="37">
        <f t="shared" si="2"/>
        <v>38395260.83245401</v>
      </c>
    </row>
    <row r="21" spans="1:40" ht="15">
      <c r="A21" s="4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39" ht="15">
      <c r="A22" s="5"/>
      <c r="B22" s="33" t="s">
        <v>30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"/>
      <c r="P22" s="1"/>
      <c r="Q22" s="1"/>
      <c r="R22" s="1"/>
      <c r="S22" s="1"/>
      <c r="T22" s="1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2"/>
    </row>
    <row r="23" spans="1:40" ht="13.5">
      <c r="A23" s="5"/>
      <c r="B23" s="86" t="s">
        <v>61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2"/>
      <c r="AN23" s="12"/>
    </row>
    <row r="24" spans="1:40" ht="15">
      <c r="A24" s="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N24" s="72"/>
    </row>
    <row r="25" spans="2:40" ht="13.5">
      <c r="B25" s="33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AN25" s="12"/>
    </row>
    <row r="26" spans="2:40" ht="13.5">
      <c r="B26" s="33" t="s">
        <v>38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AN26" s="12"/>
    </row>
    <row r="27" ht="13.5">
      <c r="AN27" s="12"/>
    </row>
  </sheetData>
  <sheetProtection/>
  <mergeCells count="24">
    <mergeCell ref="A1:K1"/>
    <mergeCell ref="A2:K2"/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B23:N24"/>
    <mergeCell ref="W4:X4"/>
    <mergeCell ref="U4:V4"/>
    <mergeCell ref="G4:H4"/>
    <mergeCell ref="M4:N4"/>
    <mergeCell ref="O4:P4"/>
    <mergeCell ref="Q4:R4"/>
    <mergeCell ref="S4:T4"/>
    <mergeCell ref="AG4:AH4"/>
    <mergeCell ref="AI4:AJ4"/>
    <mergeCell ref="AK4:A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6:AN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1" t="s">
        <v>73</v>
      </c>
      <c r="B2" s="91"/>
      <c r="C2" s="91"/>
      <c r="D2" s="91"/>
    </row>
    <row r="3" spans="1:5" ht="12.75" customHeight="1">
      <c r="A3" s="91"/>
      <c r="B3" s="91"/>
      <c r="C3" s="91"/>
      <c r="D3" s="91"/>
      <c r="E3" s="23"/>
    </row>
    <row r="4" spans="1:5" ht="12.75">
      <c r="A4" s="91"/>
      <c r="B4" s="91"/>
      <c r="C4" s="91"/>
      <c r="D4" s="91"/>
      <c r="E4" s="23"/>
    </row>
    <row r="6" spans="1:4" ht="43.5" customHeight="1">
      <c r="A6" s="24" t="s">
        <v>0</v>
      </c>
      <c r="B6" s="24" t="s">
        <v>39</v>
      </c>
      <c r="C6" s="25" t="s">
        <v>19</v>
      </c>
      <c r="D6" s="25" t="s">
        <v>40</v>
      </c>
    </row>
    <row r="7" spans="1:4" ht="27" customHeight="1">
      <c r="A7" s="48">
        <v>1</v>
      </c>
      <c r="B7" s="26" t="s">
        <v>18</v>
      </c>
      <c r="C7" s="77">
        <f>HLOOKUP(B7,'პრემიები(დაზღვევა)'!$C$3:$AL$19,17,)</f>
        <v>2283623.576795359</v>
      </c>
      <c r="D7" s="78">
        <f>C7/$C$25</f>
        <v>0.026077288740908585</v>
      </c>
    </row>
    <row r="8" spans="1:4" ht="27" customHeight="1">
      <c r="A8" s="48">
        <v>2</v>
      </c>
      <c r="B8" s="26" t="s">
        <v>50</v>
      </c>
      <c r="C8" s="77">
        <f>HLOOKUP(B8,'პრემიები(დაზღვევა)'!$C$3:$AL$19,17,)</f>
        <v>455687.977262659</v>
      </c>
      <c r="D8" s="78">
        <f aca="true" t="shared" si="0" ref="D8:D21">C8/$C$25</f>
        <v>0.005203618967498433</v>
      </c>
    </row>
    <row r="9" spans="1:4" ht="27" customHeight="1">
      <c r="A9" s="48">
        <v>3</v>
      </c>
      <c r="B9" s="26" t="s">
        <v>51</v>
      </c>
      <c r="C9" s="77">
        <f>HLOOKUP(B9,'პრემიები(დაზღვევა)'!$C$3:$AL$19,17,)</f>
        <v>935658.9453095556</v>
      </c>
      <c r="D9" s="78">
        <f t="shared" si="0"/>
        <v>0.010684531692430398</v>
      </c>
    </row>
    <row r="10" spans="1:4" ht="27" customHeight="1">
      <c r="A10" s="48">
        <v>4</v>
      </c>
      <c r="B10" s="26" t="s">
        <v>21</v>
      </c>
      <c r="C10" s="77">
        <f>HLOOKUP(B10,'პრემიები(დაზღვევა)'!$C$3:$AL$19,17,)</f>
        <v>61449817.687086806</v>
      </c>
      <c r="D10" s="78">
        <f t="shared" si="0"/>
        <v>0.7017113744950413</v>
      </c>
    </row>
    <row r="11" spans="1:4" ht="38.25" customHeight="1">
      <c r="A11" s="48">
        <v>5</v>
      </c>
      <c r="B11" s="26" t="s">
        <v>52</v>
      </c>
      <c r="C11" s="77">
        <f>HLOOKUP(B11,'პრემიები(დაზღვევა)'!$C$3:$AL$19,17,)</f>
        <v>7216124.110256417</v>
      </c>
      <c r="D11" s="78">
        <f t="shared" si="0"/>
        <v>0.08240278911354558</v>
      </c>
    </row>
    <row r="12" spans="1:4" ht="27" customHeight="1">
      <c r="A12" s="48">
        <v>6</v>
      </c>
      <c r="B12" s="26" t="s">
        <v>53</v>
      </c>
      <c r="C12" s="77">
        <f>HLOOKUP(B12,'პრემიები(დაზღვევა)'!$C$3:$AL$19,17,)</f>
        <v>780667.1608919421</v>
      </c>
      <c r="D12" s="78">
        <f t="shared" si="0"/>
        <v>0.00891464038643914</v>
      </c>
    </row>
    <row r="13" spans="1:4" ht="27" customHeight="1">
      <c r="A13" s="48">
        <v>7</v>
      </c>
      <c r="B13" s="26" t="s">
        <v>23</v>
      </c>
      <c r="C13" s="77">
        <f>HLOOKUP(B13,'პრემიები(დაზღვევა)'!$C$3:$AL$19,17,)</f>
        <v>0</v>
      </c>
      <c r="D13" s="78">
        <f t="shared" si="0"/>
        <v>0</v>
      </c>
    </row>
    <row r="14" spans="1:4" ht="27" customHeight="1">
      <c r="A14" s="48">
        <v>8</v>
      </c>
      <c r="B14" s="26" t="s">
        <v>54</v>
      </c>
      <c r="C14" s="77">
        <f>HLOOKUP(B14,'პრემიები(დაზღვევა)'!$C$3:$AL$19,17,)</f>
        <v>235598.32</v>
      </c>
      <c r="D14" s="78">
        <f t="shared" si="0"/>
        <v>0.0026903582008618995</v>
      </c>
    </row>
    <row r="15" spans="1:4" ht="27" customHeight="1">
      <c r="A15" s="48">
        <v>9</v>
      </c>
      <c r="B15" s="26" t="s">
        <v>55</v>
      </c>
      <c r="C15" s="77">
        <f>HLOOKUP(B15,'პრემიები(დაზღვევა)'!$C$3:$AL$19,17,)</f>
        <v>308026.73</v>
      </c>
      <c r="D15" s="78">
        <f t="shared" si="0"/>
        <v>0.0035174369627940217</v>
      </c>
    </row>
    <row r="16" spans="1:4" ht="27" customHeight="1">
      <c r="A16" s="48">
        <v>10</v>
      </c>
      <c r="B16" s="26" t="s">
        <v>56</v>
      </c>
      <c r="C16" s="77">
        <f>HLOOKUP(B16,'პრემიები(დაზღვევა)'!$C$3:$AL$19,17,)</f>
        <v>95847.53</v>
      </c>
      <c r="D16" s="78">
        <f t="shared" si="0"/>
        <v>0.0010945077552669176</v>
      </c>
    </row>
    <row r="17" spans="1:4" ht="27" customHeight="1">
      <c r="A17" s="48">
        <v>11</v>
      </c>
      <c r="B17" s="26" t="s">
        <v>57</v>
      </c>
      <c r="C17" s="77">
        <f>HLOOKUP(B17,'პრემიები(დაზღვევა)'!$C$3:$AL$19,17,)</f>
        <v>0</v>
      </c>
      <c r="D17" s="78">
        <f t="shared" si="0"/>
        <v>0</v>
      </c>
    </row>
    <row r="18" spans="1:4" ht="27" customHeight="1">
      <c r="A18" s="48">
        <v>12</v>
      </c>
      <c r="B18" s="26" t="s">
        <v>24</v>
      </c>
      <c r="C18" s="77">
        <f>HLOOKUP(B18,'პრემიები(დაზღვევა)'!$C$3:$AL$19,17,)</f>
        <v>625129.578147</v>
      </c>
      <c r="D18" s="78">
        <f t="shared" si="0"/>
        <v>0.007138516468067859</v>
      </c>
    </row>
    <row r="19" spans="1:4" ht="27" customHeight="1">
      <c r="A19" s="48">
        <v>13</v>
      </c>
      <c r="B19" s="26" t="s">
        <v>58</v>
      </c>
      <c r="C19" s="77">
        <f>HLOOKUP(B19,'პრემიები(დაზღვევა)'!$C$3:$AL$19,17,)</f>
        <v>6277458.06669933</v>
      </c>
      <c r="D19" s="78">
        <f t="shared" si="0"/>
        <v>0.07168391858783724</v>
      </c>
    </row>
    <row r="20" spans="1:4" ht="27" customHeight="1">
      <c r="A20" s="48">
        <v>14</v>
      </c>
      <c r="B20" s="26" t="s">
        <v>25</v>
      </c>
      <c r="C20" s="77">
        <f>HLOOKUP(B20,'პრემიები(დაზღვევა)'!$C$3:$AL$19,17,)</f>
        <v>234739.93</v>
      </c>
      <c r="D20" s="78">
        <f t="shared" si="0"/>
        <v>0.0026805560232570766</v>
      </c>
    </row>
    <row r="21" spans="1:4" ht="27" customHeight="1">
      <c r="A21" s="48">
        <v>15</v>
      </c>
      <c r="B21" s="26" t="s">
        <v>26</v>
      </c>
      <c r="C21" s="77">
        <f>HLOOKUP(B21,'პრემიები(დაზღვევა)'!$C$3:$AL$19,17,)</f>
        <v>4101867.001341978</v>
      </c>
      <c r="D21" s="78">
        <f t="shared" si="0"/>
        <v>0.046840281059326735</v>
      </c>
    </row>
    <row r="22" spans="1:4" ht="27" customHeight="1">
      <c r="A22" s="48">
        <v>16</v>
      </c>
      <c r="B22" s="26" t="s">
        <v>27</v>
      </c>
      <c r="C22" s="77">
        <f>HLOOKUP(B22,'პრემიები(დაზღვევა)'!$C$3:$AL$19,17,)</f>
        <v>1088.09</v>
      </c>
      <c r="D22" s="78">
        <f>C22/$C$25</f>
        <v>1.2425181362820516E-05</v>
      </c>
    </row>
    <row r="23" spans="1:4" ht="27" customHeight="1">
      <c r="A23" s="48">
        <v>17</v>
      </c>
      <c r="B23" s="26" t="s">
        <v>59</v>
      </c>
      <c r="C23" s="77">
        <f>HLOOKUP(B23,'პრემიები(დაზღვევა)'!$C$3:$AL$19,17,)</f>
        <v>2570022.8665586226</v>
      </c>
      <c r="D23" s="78">
        <f>C23/$C$25</f>
        <v>0.029347756365362018</v>
      </c>
    </row>
    <row r="24" spans="1:4" ht="27" customHeight="1">
      <c r="A24" s="48">
        <v>18</v>
      </c>
      <c r="B24" s="26" t="s">
        <v>28</v>
      </c>
      <c r="C24" s="77">
        <f>HLOOKUP(B24,'პრემიები(დაზღვევა)'!$C$3:$AL$19,17,)</f>
        <v>0</v>
      </c>
      <c r="D24" s="78">
        <f>C24/$C$25</f>
        <v>0</v>
      </c>
    </row>
    <row r="25" spans="1:4" ht="27" customHeight="1">
      <c r="A25" s="27"/>
      <c r="B25" s="28" t="s">
        <v>29</v>
      </c>
      <c r="C25" s="46">
        <f>SUM(C7:C24)</f>
        <v>87571357.57034966</v>
      </c>
      <c r="D25" s="47">
        <f>SUM(D7:D24)</f>
        <v>1</v>
      </c>
    </row>
    <row r="27" ht="12.75">
      <c r="C27" s="11"/>
    </row>
    <row r="28" ht="12.75">
      <c r="C28" s="11"/>
    </row>
    <row r="34" ht="12.75">
      <c r="C34" s="3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7" sqref="H27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71" customFormat="1" ht="27.7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0"/>
      <c r="M1" s="70"/>
      <c r="N1" s="70"/>
      <c r="O1" s="70"/>
    </row>
    <row r="2" spans="1:38" s="13" customFormat="1" ht="12.75">
      <c r="A2" s="79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40" ht="83.25" customHeight="1">
      <c r="A3" s="87" t="s">
        <v>0</v>
      </c>
      <c r="B3" s="87" t="s">
        <v>17</v>
      </c>
      <c r="C3" s="82" t="s">
        <v>18</v>
      </c>
      <c r="D3" s="83"/>
      <c r="E3" s="82" t="s">
        <v>50</v>
      </c>
      <c r="F3" s="83"/>
      <c r="G3" s="82" t="s">
        <v>51</v>
      </c>
      <c r="H3" s="83"/>
      <c r="I3" s="82" t="s">
        <v>21</v>
      </c>
      <c r="J3" s="83"/>
      <c r="K3" s="82" t="s">
        <v>52</v>
      </c>
      <c r="L3" s="83"/>
      <c r="M3" s="82" t="s">
        <v>53</v>
      </c>
      <c r="N3" s="83"/>
      <c r="O3" s="82" t="s">
        <v>23</v>
      </c>
      <c r="P3" s="83"/>
      <c r="Q3" s="82" t="s">
        <v>54</v>
      </c>
      <c r="R3" s="83"/>
      <c r="S3" s="82" t="s">
        <v>55</v>
      </c>
      <c r="T3" s="83"/>
      <c r="U3" s="82" t="s">
        <v>56</v>
      </c>
      <c r="V3" s="83"/>
      <c r="W3" s="82" t="s">
        <v>57</v>
      </c>
      <c r="X3" s="83"/>
      <c r="Y3" s="82" t="s">
        <v>24</v>
      </c>
      <c r="Z3" s="83"/>
      <c r="AA3" s="82" t="s">
        <v>58</v>
      </c>
      <c r="AB3" s="83"/>
      <c r="AC3" s="82" t="s">
        <v>25</v>
      </c>
      <c r="AD3" s="83"/>
      <c r="AE3" s="82" t="s">
        <v>26</v>
      </c>
      <c r="AF3" s="83"/>
      <c r="AG3" s="82" t="s">
        <v>27</v>
      </c>
      <c r="AH3" s="83"/>
      <c r="AI3" s="82" t="s">
        <v>59</v>
      </c>
      <c r="AJ3" s="83"/>
      <c r="AK3" s="82" t="s">
        <v>28</v>
      </c>
      <c r="AL3" s="83"/>
      <c r="AM3" s="84" t="s">
        <v>29</v>
      </c>
      <c r="AN3" s="85"/>
    </row>
    <row r="4" spans="1:40" ht="31.5" customHeight="1">
      <c r="A4" s="88"/>
      <c r="B4" s="88"/>
      <c r="C4" s="17" t="s">
        <v>19</v>
      </c>
      <c r="D4" s="17" t="s">
        <v>20</v>
      </c>
      <c r="E4" s="17" t="s">
        <v>19</v>
      </c>
      <c r="F4" s="17" t="s">
        <v>20</v>
      </c>
      <c r="G4" s="17" t="s">
        <v>19</v>
      </c>
      <c r="H4" s="17" t="s">
        <v>20</v>
      </c>
      <c r="I4" s="17" t="s">
        <v>19</v>
      </c>
      <c r="J4" s="17" t="s">
        <v>20</v>
      </c>
      <c r="K4" s="17" t="s">
        <v>19</v>
      </c>
      <c r="L4" s="17" t="s">
        <v>20</v>
      </c>
      <c r="M4" s="17" t="s">
        <v>19</v>
      </c>
      <c r="N4" s="17" t="s">
        <v>20</v>
      </c>
      <c r="O4" s="17" t="s">
        <v>19</v>
      </c>
      <c r="P4" s="17" t="s">
        <v>20</v>
      </c>
      <c r="Q4" s="17" t="s">
        <v>19</v>
      </c>
      <c r="R4" s="17" t="s">
        <v>20</v>
      </c>
      <c r="S4" s="17" t="s">
        <v>19</v>
      </c>
      <c r="T4" s="17" t="s">
        <v>20</v>
      </c>
      <c r="U4" s="17" t="s">
        <v>19</v>
      </c>
      <c r="V4" s="17" t="s">
        <v>20</v>
      </c>
      <c r="W4" s="17" t="s">
        <v>19</v>
      </c>
      <c r="X4" s="17" t="s">
        <v>20</v>
      </c>
      <c r="Y4" s="17" t="s">
        <v>19</v>
      </c>
      <c r="Z4" s="17" t="s">
        <v>20</v>
      </c>
      <c r="AA4" s="17" t="s">
        <v>19</v>
      </c>
      <c r="AB4" s="17" t="s">
        <v>20</v>
      </c>
      <c r="AC4" s="17" t="s">
        <v>19</v>
      </c>
      <c r="AD4" s="17" t="s">
        <v>20</v>
      </c>
      <c r="AE4" s="17" t="s">
        <v>19</v>
      </c>
      <c r="AF4" s="17" t="s">
        <v>20</v>
      </c>
      <c r="AG4" s="17" t="s">
        <v>19</v>
      </c>
      <c r="AH4" s="17" t="s">
        <v>20</v>
      </c>
      <c r="AI4" s="17" t="s">
        <v>19</v>
      </c>
      <c r="AJ4" s="17" t="s">
        <v>20</v>
      </c>
      <c r="AK4" s="17" t="s">
        <v>19</v>
      </c>
      <c r="AL4" s="17" t="s">
        <v>20</v>
      </c>
      <c r="AM4" s="17" t="s">
        <v>19</v>
      </c>
      <c r="AN4" s="17" t="s">
        <v>20</v>
      </c>
    </row>
    <row r="5" spans="1:40" ht="43.5" customHeight="1">
      <c r="A5" s="18">
        <v>1</v>
      </c>
      <c r="B5" s="40" t="s">
        <v>8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460336.68</v>
      </c>
      <c r="AD5" s="22">
        <v>385701.427</v>
      </c>
      <c r="AE5" s="22">
        <v>0</v>
      </c>
      <c r="AF5" s="22">
        <v>0</v>
      </c>
      <c r="AG5" s="22">
        <v>0</v>
      </c>
      <c r="AH5" s="22">
        <v>0</v>
      </c>
      <c r="AI5" s="22">
        <v>17289.22</v>
      </c>
      <c r="AJ5" s="22">
        <v>759.2495</v>
      </c>
      <c r="AK5" s="22">
        <v>0</v>
      </c>
      <c r="AL5" s="22">
        <v>0</v>
      </c>
      <c r="AM5" s="19">
        <f>C5+E5+G5+I5+K5+M5+O5+Q5+S5+U5+W5+Y5+AA5+AC5+AE5+AG5+AI5+AK5</f>
        <v>477625.9</v>
      </c>
      <c r="AN5" s="19">
        <f>D5+F5+H5+J5+L5+N5+P5+R5+T5+V5+X5+Z5+AB5+AD5+AF5+AH5+AJ5+AL5</f>
        <v>386460.6765</v>
      </c>
    </row>
    <row r="6" spans="1:40" ht="43.5" customHeight="1">
      <c r="A6" s="10">
        <v>2</v>
      </c>
      <c r="B6" s="40" t="s">
        <v>7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310406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19">
        <f aca="true" t="shared" si="0" ref="AM6:AM17">C6+E6+G6+I6+K6+M6+O6+Q6+S6+U6+W6+Y6+AA6+AC6+AE6+AG6+AI6+AK6</f>
        <v>310406</v>
      </c>
      <c r="AN6" s="19">
        <f aca="true" t="shared" si="1" ref="AN6:AN17">D6+F6+H6+J6+L6+N6+P6+R6+T6+V6+X6+Z6+AB6+AD6+AF6+AH6+AJ6+AL6</f>
        <v>0</v>
      </c>
    </row>
    <row r="7" spans="1:40" ht="43.5" customHeight="1">
      <c r="A7" s="18">
        <v>3</v>
      </c>
      <c r="B7" s="40" t="s">
        <v>9</v>
      </c>
      <c r="C7" s="22">
        <v>0</v>
      </c>
      <c r="D7" s="22">
        <v>0</v>
      </c>
      <c r="E7" s="22">
        <v>0</v>
      </c>
      <c r="F7" s="22">
        <v>0</v>
      </c>
      <c r="G7" s="22">
        <v>719.86563</v>
      </c>
      <c r="H7" s="22">
        <v>340.56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44964.888615</v>
      </c>
      <c r="R7" s="22">
        <v>21285</v>
      </c>
      <c r="S7" s="22">
        <v>12761.25435</v>
      </c>
      <c r="T7" s="22">
        <v>6037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19">
        <f>C7+E7+G7+I7+K7+M7+O7+Q7+S7+U7+W7+Y7+AA7+AC7+AE7+AG7+AI7+AK7</f>
        <v>58446.00859500001</v>
      </c>
      <c r="AN7" s="19">
        <f>D7+F7+H7+J7+L7+N7+P7+R7+T7+V7+X7+Z7+AB7+AD7+AF7+AH7+AJ7+AL7</f>
        <v>27662.56</v>
      </c>
    </row>
    <row r="8" spans="1:40" ht="43.5" customHeight="1">
      <c r="A8" s="10">
        <v>4</v>
      </c>
      <c r="B8" s="40" t="s">
        <v>3</v>
      </c>
      <c r="C8" s="22">
        <v>0</v>
      </c>
      <c r="D8" s="22">
        <v>0</v>
      </c>
      <c r="E8" s="22">
        <v>266.5</v>
      </c>
      <c r="F8" s="22">
        <v>0</v>
      </c>
      <c r="G8" s="22">
        <v>168.34</v>
      </c>
      <c r="H8" s="22">
        <v>0</v>
      </c>
      <c r="I8" s="22">
        <v>0</v>
      </c>
      <c r="J8" s="22">
        <v>0</v>
      </c>
      <c r="K8" s="22">
        <v>17552.49</v>
      </c>
      <c r="L8" s="22">
        <v>0</v>
      </c>
      <c r="M8" s="22">
        <v>1433.41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7017.56</v>
      </c>
      <c r="T8" s="22">
        <v>2389.55</v>
      </c>
      <c r="U8" s="22">
        <v>0</v>
      </c>
      <c r="V8" s="22">
        <v>0</v>
      </c>
      <c r="W8" s="22">
        <v>0</v>
      </c>
      <c r="X8" s="22">
        <v>0</v>
      </c>
      <c r="Y8" s="22">
        <v>4590.19</v>
      </c>
      <c r="Z8" s="22">
        <v>1797.9</v>
      </c>
      <c r="AA8" s="22">
        <v>10680.15</v>
      </c>
      <c r="AB8" s="22">
        <v>5268.11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19">
        <f t="shared" si="0"/>
        <v>41708.64</v>
      </c>
      <c r="AN8" s="19">
        <f t="shared" si="1"/>
        <v>9455.560000000001</v>
      </c>
    </row>
    <row r="9" spans="1:40" ht="43.5" customHeight="1">
      <c r="A9" s="18">
        <v>5</v>
      </c>
      <c r="B9" s="40" t="s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15593.55</v>
      </c>
      <c r="AB9" s="22">
        <v>0</v>
      </c>
      <c r="AC9" s="22">
        <v>0</v>
      </c>
      <c r="AD9" s="22">
        <v>0</v>
      </c>
      <c r="AE9" s="22">
        <v>4200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19">
        <f>C9+E9+G9+I9+K9+M9+O9+Q9+S9+U9+W9+Y9+AA9+AC9+AE9+AG9+AI9+AK9</f>
        <v>19793.55</v>
      </c>
      <c r="AN9" s="19">
        <f>D9+F9+H9+J9+L9+N9+P9+R9+T9+V9+X9+Z9+AB9+AD9+AF9+AH9+AJ9+AL9</f>
        <v>0</v>
      </c>
    </row>
    <row r="10" spans="1:40" ht="43.5" customHeight="1">
      <c r="A10" s="10">
        <v>6</v>
      </c>
      <c r="B10" s="40" t="s">
        <v>11</v>
      </c>
      <c r="C10" s="22">
        <v>0</v>
      </c>
      <c r="D10" s="22">
        <v>0</v>
      </c>
      <c r="E10" s="22">
        <v>853.2</v>
      </c>
      <c r="F10" s="22">
        <v>352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19">
        <f>C10+E10+G10+I10+K10+M10+O10+Q10+S10+U10+W10+Y10+AA10+AC10+AE10+AG10+AI10+AK10</f>
        <v>853.2</v>
      </c>
      <c r="AN10" s="19">
        <f>D10+F10+H10+J10+L10+N10+P10+R10+T10+V10+X10+Z10+AB10+AD10+AF10+AH10+AJ10+AL10</f>
        <v>352</v>
      </c>
    </row>
    <row r="11" spans="1:40" ht="43.5" customHeight="1">
      <c r="A11" s="18">
        <v>7</v>
      </c>
      <c r="B11" s="40" t="s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19">
        <f t="shared" si="0"/>
        <v>0</v>
      </c>
      <c r="AN11" s="19">
        <f t="shared" si="1"/>
        <v>0</v>
      </c>
    </row>
    <row r="12" spans="1:40" ht="43.5" customHeight="1">
      <c r="A12" s="10">
        <v>8</v>
      </c>
      <c r="B12" s="40" t="s">
        <v>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19">
        <f t="shared" si="0"/>
        <v>0</v>
      </c>
      <c r="AN12" s="19">
        <f t="shared" si="1"/>
        <v>0</v>
      </c>
    </row>
    <row r="13" spans="1:40" ht="43.5" customHeight="1">
      <c r="A13" s="18">
        <v>9</v>
      </c>
      <c r="B13" s="40" t="s">
        <v>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19">
        <f t="shared" si="0"/>
        <v>0</v>
      </c>
      <c r="AN13" s="19">
        <f t="shared" si="1"/>
        <v>0</v>
      </c>
    </row>
    <row r="14" spans="1:40" ht="43.5" customHeight="1">
      <c r="A14" s="10">
        <v>10</v>
      </c>
      <c r="B14" s="40" t="s">
        <v>10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19">
        <f t="shared" si="0"/>
        <v>0</v>
      </c>
      <c r="AN14" s="19">
        <f t="shared" si="1"/>
        <v>0</v>
      </c>
    </row>
    <row r="15" spans="1:40" ht="43.5" customHeight="1">
      <c r="A15" s="18">
        <v>11</v>
      </c>
      <c r="B15" s="40" t="s">
        <v>12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19">
        <f t="shared" si="0"/>
        <v>0</v>
      </c>
      <c r="AN15" s="19">
        <f t="shared" si="1"/>
        <v>0</v>
      </c>
    </row>
    <row r="16" spans="1:40" ht="43.5" customHeight="1">
      <c r="A16" s="10">
        <v>12</v>
      </c>
      <c r="B16" s="40" t="s">
        <v>13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19">
        <f t="shared" si="0"/>
        <v>0</v>
      </c>
      <c r="AN16" s="19">
        <f t="shared" si="1"/>
        <v>0</v>
      </c>
    </row>
    <row r="17" spans="1:40" ht="43.5" customHeight="1">
      <c r="A17" s="18">
        <v>13</v>
      </c>
      <c r="B17" s="40" t="s">
        <v>14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19">
        <f t="shared" si="0"/>
        <v>0</v>
      </c>
      <c r="AN17" s="19">
        <f t="shared" si="1"/>
        <v>0</v>
      </c>
    </row>
    <row r="18" spans="1:40" ht="43.5" customHeight="1">
      <c r="A18" s="10">
        <v>14</v>
      </c>
      <c r="B18" s="40" t="s">
        <v>15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19">
        <f>C18+E18+G18+I18+K18+M18+O18+Q18+S18+U18+W18+Y18+AA18+AC18+AE18+AG18+AI18+AK18</f>
        <v>0</v>
      </c>
      <c r="AN18" s="19">
        <f>D18+F18+H18+J18+L18+N18+P18+R18+T18+V18+X18+Z18+AB18+AD18+AF18+AH18+AJ18+AL18</f>
        <v>0</v>
      </c>
    </row>
    <row r="19" spans="1:40" ht="16.5" customHeight="1">
      <c r="A19" s="39"/>
      <c r="B19" s="38" t="s">
        <v>16</v>
      </c>
      <c r="C19" s="37">
        <f aca="true" t="shared" si="2" ref="C19:AN19">SUM(C5:C18)</f>
        <v>0</v>
      </c>
      <c r="D19" s="37">
        <f t="shared" si="2"/>
        <v>0</v>
      </c>
      <c r="E19" s="37">
        <f t="shared" si="2"/>
        <v>1119.7</v>
      </c>
      <c r="F19" s="37">
        <f t="shared" si="2"/>
        <v>352</v>
      </c>
      <c r="G19" s="37">
        <f t="shared" si="2"/>
        <v>888.20563</v>
      </c>
      <c r="H19" s="37">
        <f t="shared" si="2"/>
        <v>340.56</v>
      </c>
      <c r="I19" s="37">
        <f t="shared" si="2"/>
        <v>310406</v>
      </c>
      <c r="J19" s="37">
        <f t="shared" si="2"/>
        <v>0</v>
      </c>
      <c r="K19" s="37">
        <f t="shared" si="2"/>
        <v>17552.49</v>
      </c>
      <c r="L19" s="37">
        <f t="shared" si="2"/>
        <v>0</v>
      </c>
      <c r="M19" s="37">
        <f t="shared" si="2"/>
        <v>1433.41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44964.888615</v>
      </c>
      <c r="R19" s="37">
        <f t="shared" si="2"/>
        <v>21285</v>
      </c>
      <c r="S19" s="37">
        <f t="shared" si="2"/>
        <v>19778.81435</v>
      </c>
      <c r="T19" s="37">
        <f t="shared" si="2"/>
        <v>8426.55</v>
      </c>
      <c r="U19" s="37">
        <f t="shared" si="2"/>
        <v>0</v>
      </c>
      <c r="V19" s="37">
        <f t="shared" si="2"/>
        <v>0</v>
      </c>
      <c r="W19" s="37">
        <f t="shared" si="2"/>
        <v>0</v>
      </c>
      <c r="X19" s="37">
        <f t="shared" si="2"/>
        <v>0</v>
      </c>
      <c r="Y19" s="37">
        <f t="shared" si="2"/>
        <v>4590.19</v>
      </c>
      <c r="Z19" s="37">
        <f t="shared" si="2"/>
        <v>1797.9</v>
      </c>
      <c r="AA19" s="37">
        <f t="shared" si="2"/>
        <v>26273.699999999997</v>
      </c>
      <c r="AB19" s="37">
        <f t="shared" si="2"/>
        <v>5268.11</v>
      </c>
      <c r="AC19" s="37">
        <f t="shared" si="2"/>
        <v>460336.68</v>
      </c>
      <c r="AD19" s="37">
        <f t="shared" si="2"/>
        <v>385701.427</v>
      </c>
      <c r="AE19" s="37">
        <f t="shared" si="2"/>
        <v>4200</v>
      </c>
      <c r="AF19" s="37">
        <f t="shared" si="2"/>
        <v>0</v>
      </c>
      <c r="AG19" s="37">
        <f t="shared" si="2"/>
        <v>0</v>
      </c>
      <c r="AH19" s="37">
        <f t="shared" si="2"/>
        <v>0</v>
      </c>
      <c r="AI19" s="37">
        <f t="shared" si="2"/>
        <v>17289.22</v>
      </c>
      <c r="AJ19" s="37">
        <f t="shared" si="2"/>
        <v>759.2495</v>
      </c>
      <c r="AK19" s="37">
        <f t="shared" si="2"/>
        <v>0</v>
      </c>
      <c r="AL19" s="37">
        <f>SUM(AL5:AL18)</f>
        <v>0</v>
      </c>
      <c r="AM19" s="37">
        <f t="shared" si="2"/>
        <v>908833.2985950001</v>
      </c>
      <c r="AN19" s="37">
        <f t="shared" si="2"/>
        <v>423930.7965</v>
      </c>
    </row>
    <row r="20" spans="1:40" ht="14.25" customHeight="1">
      <c r="A20" s="41"/>
      <c r="B20" s="4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</row>
    <row r="21" spans="2:40" ht="13.5">
      <c r="B21" s="33" t="s">
        <v>30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2:40" ht="12.75">
      <c r="B22" s="86" t="s">
        <v>65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AM22" s="11"/>
      <c r="AN22" s="11"/>
    </row>
    <row r="23" spans="2:40" ht="12.7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AM23" s="11"/>
      <c r="AN23" s="11"/>
    </row>
    <row r="24" spans="39:40" ht="12.75">
      <c r="AM24" s="11"/>
      <c r="AN24" s="11"/>
    </row>
    <row r="25" spans="39:40" ht="12.75">
      <c r="AM25" s="11"/>
      <c r="AN25" s="11"/>
    </row>
    <row r="26" spans="3:40" ht="12.75"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0"/>
      <c r="U26" s="30"/>
      <c r="V26" s="30"/>
      <c r="W26" s="30"/>
      <c r="X26" s="30"/>
      <c r="Y26" s="31"/>
      <c r="Z26" s="31"/>
      <c r="AA26" s="31"/>
      <c r="AB26" s="31"/>
      <c r="AC26" s="31"/>
      <c r="AD26" s="31"/>
      <c r="AE26" s="31"/>
      <c r="AF26" s="31"/>
      <c r="AG26" s="30"/>
      <c r="AH26" s="30"/>
      <c r="AI26" s="31"/>
      <c r="AJ26" s="31"/>
      <c r="AK26" s="30"/>
      <c r="AL26" s="30"/>
      <c r="AM26" s="11"/>
      <c r="AN26" s="11"/>
    </row>
    <row r="27" spans="3:40" ht="12.75">
      <c r="C27" s="81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1"/>
      <c r="AN27" s="11"/>
    </row>
    <row r="28" spans="39:40" ht="12.75">
      <c r="AM28" s="11"/>
      <c r="AN28" s="11"/>
    </row>
    <row r="29" s="61" customFormat="1" ht="12.75"/>
  </sheetData>
  <sheetProtection/>
  <mergeCells count="22">
    <mergeCell ref="B22:N23"/>
    <mergeCell ref="AM3:AN3"/>
    <mergeCell ref="S3:T3"/>
    <mergeCell ref="U3:V3"/>
    <mergeCell ref="W3:X3"/>
    <mergeCell ref="Y3:Z3"/>
    <mergeCell ref="M3:N3"/>
    <mergeCell ref="AA3:AB3"/>
    <mergeCell ref="AC3:AD3"/>
    <mergeCell ref="AE3:AF3"/>
    <mergeCell ref="I3:J3"/>
    <mergeCell ref="A3:A4"/>
    <mergeCell ref="B3:B4"/>
    <mergeCell ref="C3:D3"/>
    <mergeCell ref="E3:F3"/>
    <mergeCell ref="G3:H3"/>
    <mergeCell ref="AG3:AH3"/>
    <mergeCell ref="AI3:AJ3"/>
    <mergeCell ref="AK3:AL3"/>
    <mergeCell ref="O3:P3"/>
    <mergeCell ref="Q3:R3"/>
    <mergeCell ref="K3:L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O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20" sqref="AL20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6" width="9.7109375" style="0" customWidth="1"/>
    <col min="7" max="7" width="12.00390625" style="0" customWidth="1"/>
    <col min="8" max="8" width="11.8515625" style="0" customWidth="1"/>
    <col min="9" max="10" width="10.140625" style="0" bestFit="1" customWidth="1"/>
    <col min="11" max="20" width="9.7109375" style="0" customWidth="1"/>
    <col min="21" max="21" width="11.00390625" style="0" customWidth="1"/>
    <col min="22" max="38" width="9.7109375" style="0" customWidth="1"/>
    <col min="39" max="39" width="12.7109375" style="0" customWidth="1"/>
    <col min="40" max="40" width="11.8515625" style="0" customWidth="1"/>
    <col min="41" max="41" width="10.140625" style="0" bestFit="1" customWidth="1"/>
  </cols>
  <sheetData>
    <row r="1" spans="1:23" s="2" customFormat="1" ht="16.5" customHeight="1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93"/>
      <c r="W1" s="12"/>
    </row>
    <row r="2" spans="1:38" ht="18.75" customHeight="1">
      <c r="A2" s="79" t="s">
        <v>75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94.5" customHeight="1">
      <c r="A3" s="87" t="s">
        <v>0</v>
      </c>
      <c r="B3" s="87" t="s">
        <v>17</v>
      </c>
      <c r="C3" s="82" t="s">
        <v>18</v>
      </c>
      <c r="D3" s="83"/>
      <c r="E3" s="82" t="s">
        <v>50</v>
      </c>
      <c r="F3" s="83"/>
      <c r="G3" s="82" t="s">
        <v>51</v>
      </c>
      <c r="H3" s="83"/>
      <c r="I3" s="82" t="s">
        <v>21</v>
      </c>
      <c r="J3" s="83"/>
      <c r="K3" s="82" t="s">
        <v>52</v>
      </c>
      <c r="L3" s="83"/>
      <c r="M3" s="82" t="s">
        <v>53</v>
      </c>
      <c r="N3" s="83"/>
      <c r="O3" s="82" t="s">
        <v>23</v>
      </c>
      <c r="P3" s="83"/>
      <c r="Q3" s="82" t="s">
        <v>54</v>
      </c>
      <c r="R3" s="83"/>
      <c r="S3" s="82" t="s">
        <v>55</v>
      </c>
      <c r="T3" s="83"/>
      <c r="U3" s="82" t="s">
        <v>56</v>
      </c>
      <c r="V3" s="83"/>
      <c r="W3" s="82" t="s">
        <v>57</v>
      </c>
      <c r="X3" s="83"/>
      <c r="Y3" s="82" t="s">
        <v>24</v>
      </c>
      <c r="Z3" s="83"/>
      <c r="AA3" s="82" t="s">
        <v>58</v>
      </c>
      <c r="AB3" s="83"/>
      <c r="AC3" s="82" t="s">
        <v>25</v>
      </c>
      <c r="AD3" s="83"/>
      <c r="AE3" s="82" t="s">
        <v>26</v>
      </c>
      <c r="AF3" s="83"/>
      <c r="AG3" s="82" t="s">
        <v>27</v>
      </c>
      <c r="AH3" s="83"/>
      <c r="AI3" s="82" t="s">
        <v>59</v>
      </c>
      <c r="AJ3" s="83"/>
      <c r="AK3" s="82" t="s">
        <v>28</v>
      </c>
      <c r="AL3" s="83"/>
      <c r="AM3" s="82" t="s">
        <v>29</v>
      </c>
      <c r="AN3" s="83"/>
    </row>
    <row r="4" spans="1:40" ht="39.75" customHeight="1">
      <c r="A4" s="88"/>
      <c r="B4" s="88"/>
      <c r="C4" s="17" t="s">
        <v>31</v>
      </c>
      <c r="D4" s="17" t="s">
        <v>32</v>
      </c>
      <c r="E4" s="17" t="s">
        <v>31</v>
      </c>
      <c r="F4" s="17" t="s">
        <v>32</v>
      </c>
      <c r="G4" s="17" t="s">
        <v>31</v>
      </c>
      <c r="H4" s="17" t="s">
        <v>32</v>
      </c>
      <c r="I4" s="17" t="s">
        <v>31</v>
      </c>
      <c r="J4" s="17" t="s">
        <v>32</v>
      </c>
      <c r="K4" s="17" t="s">
        <v>31</v>
      </c>
      <c r="L4" s="17" t="s">
        <v>32</v>
      </c>
      <c r="M4" s="17" t="s">
        <v>31</v>
      </c>
      <c r="N4" s="17" t="s">
        <v>32</v>
      </c>
      <c r="O4" s="17" t="s">
        <v>31</v>
      </c>
      <c r="P4" s="17" t="s">
        <v>32</v>
      </c>
      <c r="Q4" s="17" t="s">
        <v>31</v>
      </c>
      <c r="R4" s="17" t="s">
        <v>32</v>
      </c>
      <c r="S4" s="17" t="s">
        <v>31</v>
      </c>
      <c r="T4" s="17" t="s">
        <v>32</v>
      </c>
      <c r="U4" s="17" t="s">
        <v>31</v>
      </c>
      <c r="V4" s="17" t="s">
        <v>32</v>
      </c>
      <c r="W4" s="17" t="s">
        <v>31</v>
      </c>
      <c r="X4" s="17" t="s">
        <v>32</v>
      </c>
      <c r="Y4" s="17" t="s">
        <v>31</v>
      </c>
      <c r="Z4" s="17" t="s">
        <v>32</v>
      </c>
      <c r="AA4" s="17" t="s">
        <v>31</v>
      </c>
      <c r="AB4" s="17" t="s">
        <v>32</v>
      </c>
      <c r="AC4" s="17" t="s">
        <v>31</v>
      </c>
      <c r="AD4" s="17" t="s">
        <v>32</v>
      </c>
      <c r="AE4" s="17" t="s">
        <v>31</v>
      </c>
      <c r="AF4" s="17" t="s">
        <v>32</v>
      </c>
      <c r="AG4" s="17" t="s">
        <v>31</v>
      </c>
      <c r="AH4" s="17" t="s">
        <v>32</v>
      </c>
      <c r="AI4" s="17" t="s">
        <v>31</v>
      </c>
      <c r="AJ4" s="17" t="s">
        <v>32</v>
      </c>
      <c r="AK4" s="17" t="s">
        <v>31</v>
      </c>
      <c r="AL4" s="17" t="s">
        <v>32</v>
      </c>
      <c r="AM4" s="17" t="s">
        <v>31</v>
      </c>
      <c r="AN4" s="17" t="s">
        <v>32</v>
      </c>
    </row>
    <row r="5" spans="1:40" ht="39.75" customHeight="1">
      <c r="A5" s="18">
        <v>1</v>
      </c>
      <c r="B5" s="40" t="s">
        <v>8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49356.04</v>
      </c>
      <c r="AB5" s="22">
        <v>0</v>
      </c>
      <c r="AC5" s="22">
        <v>125601.18</v>
      </c>
      <c r="AD5" s="22">
        <v>7250.313</v>
      </c>
      <c r="AE5" s="22">
        <v>0</v>
      </c>
      <c r="AF5" s="22">
        <v>0</v>
      </c>
      <c r="AG5" s="22">
        <v>0</v>
      </c>
      <c r="AH5" s="22">
        <v>0</v>
      </c>
      <c r="AI5" s="22">
        <v>31925.520000000004</v>
      </c>
      <c r="AJ5" s="22">
        <v>21405.683640000003</v>
      </c>
      <c r="AK5" s="22">
        <v>0</v>
      </c>
      <c r="AL5" s="22">
        <v>0</v>
      </c>
      <c r="AM5" s="19">
        <f>C5+E5+G5+I5+K5+M5+O5+Q5+S5+U5+W5+Y5+AA5+AC5+AE5+AG5+AI5+AK5</f>
        <v>206882.74</v>
      </c>
      <c r="AN5" s="19">
        <f>D5+F5+H5+J5+L5+N5+P5+R5+T5+V5+X5+Z5+AB5+AD5+AF5+AH5+AJ5+AL5</f>
        <v>28655.996640000005</v>
      </c>
    </row>
    <row r="6" spans="1:40" ht="39.75" customHeight="1">
      <c r="A6" s="10">
        <v>2</v>
      </c>
      <c r="B6" s="40" t="s">
        <v>7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91749</v>
      </c>
      <c r="J6" s="22">
        <v>91749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152977</v>
      </c>
      <c r="V6" s="22">
        <v>12890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19">
        <f aca="true" t="shared" si="0" ref="AM6:AM17">C6+E6+G6+I6+K6+M6+O6+Q6+S6+U6+W6+Y6+AA6+AC6+AE6+AG6+AI6+AK6</f>
        <v>244726</v>
      </c>
      <c r="AN6" s="19">
        <f aca="true" t="shared" si="1" ref="AN6:AN17">D6+F6+H6+J6+L6+N6+P6+R6+T6+V6+X6+Z6+AB6+AD6+AF6+AH6+AJ6+AL6</f>
        <v>104639</v>
      </c>
    </row>
    <row r="7" spans="1:40" ht="39.75" customHeight="1">
      <c r="A7" s="18">
        <v>3</v>
      </c>
      <c r="B7" s="40" t="s">
        <v>9</v>
      </c>
      <c r="C7" s="22">
        <v>0</v>
      </c>
      <c r="D7" s="22">
        <v>0</v>
      </c>
      <c r="E7" s="22">
        <v>0</v>
      </c>
      <c r="F7" s="22">
        <v>0</v>
      </c>
      <c r="G7" s="22">
        <v>619.2275221917808</v>
      </c>
      <c r="H7" s="22">
        <v>231.08242630136988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38678.479846027396</v>
      </c>
      <c r="R7" s="22">
        <v>14419.411352876712</v>
      </c>
      <c r="S7" s="22">
        <v>10977.133347945206</v>
      </c>
      <c r="T7" s="22">
        <v>4096.379375342466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19">
        <f>C7+E7+G7+I7+K7+M7+O7+Q7+S7+U7+W7+Y7+AA7+AC7+AE7+AG7+AI7+AK7</f>
        <v>50274.840716164385</v>
      </c>
      <c r="AN7" s="19">
        <f>D7+F7+H7+J7+L7+N7+P7+R7+T7+V7+X7+Z7+AB7+AD7+AF7+AH7+AJ7+AL7</f>
        <v>18746.87315452055</v>
      </c>
    </row>
    <row r="8" spans="1:41" ht="39.75" customHeight="1">
      <c r="A8" s="10">
        <v>4</v>
      </c>
      <c r="B8" s="40" t="s">
        <v>3</v>
      </c>
      <c r="C8" s="22">
        <v>2351.2</v>
      </c>
      <c r="D8" s="22">
        <v>1316.3199999999997</v>
      </c>
      <c r="E8" s="22">
        <v>185.39</v>
      </c>
      <c r="F8" s="22">
        <v>185.39</v>
      </c>
      <c r="G8" s="22">
        <v>4025.9799999999996</v>
      </c>
      <c r="H8" s="22">
        <v>4025.9799999999996</v>
      </c>
      <c r="I8" s="22">
        <v>99003.53</v>
      </c>
      <c r="J8" s="22">
        <v>99003.53</v>
      </c>
      <c r="K8" s="22">
        <v>11062.220000000001</v>
      </c>
      <c r="L8" s="22">
        <v>11062.220000000001</v>
      </c>
      <c r="M8" s="22">
        <v>1185.42</v>
      </c>
      <c r="N8" s="22">
        <v>1185.42</v>
      </c>
      <c r="O8" s="22">
        <v>0</v>
      </c>
      <c r="P8" s="22">
        <v>0</v>
      </c>
      <c r="Q8" s="22">
        <v>0</v>
      </c>
      <c r="R8" s="22">
        <v>0</v>
      </c>
      <c r="S8" s="22">
        <v>5835.82</v>
      </c>
      <c r="T8" s="22">
        <v>5259.709999999999</v>
      </c>
      <c r="U8" s="22">
        <v>0</v>
      </c>
      <c r="V8" s="22">
        <v>0</v>
      </c>
      <c r="W8" s="22">
        <v>0</v>
      </c>
      <c r="X8" s="22">
        <v>0</v>
      </c>
      <c r="Y8" s="22">
        <v>6317.969999999998</v>
      </c>
      <c r="Z8" s="22">
        <v>4040.9299999999985</v>
      </c>
      <c r="AA8" s="22">
        <v>19933.370000000003</v>
      </c>
      <c r="AB8" s="22">
        <v>14372.690000000002</v>
      </c>
      <c r="AC8" s="22">
        <v>0</v>
      </c>
      <c r="AD8" s="22">
        <v>0</v>
      </c>
      <c r="AE8" s="22">
        <v>0</v>
      </c>
      <c r="AF8" s="22">
        <v>0</v>
      </c>
      <c r="AG8" s="22">
        <v>167.76</v>
      </c>
      <c r="AH8" s="22">
        <v>167.76</v>
      </c>
      <c r="AI8" s="22">
        <v>0</v>
      </c>
      <c r="AJ8" s="22">
        <v>0</v>
      </c>
      <c r="AK8" s="22">
        <v>0</v>
      </c>
      <c r="AL8" s="22">
        <v>0</v>
      </c>
      <c r="AM8" s="19">
        <f t="shared" si="0"/>
        <v>150068.66</v>
      </c>
      <c r="AN8" s="19">
        <f t="shared" si="1"/>
        <v>140619.95</v>
      </c>
      <c r="AO8" s="11"/>
    </row>
    <row r="9" spans="1:41" ht="39.75" customHeight="1">
      <c r="A9" s="18">
        <v>5</v>
      </c>
      <c r="B9" s="40" t="s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441726.0193883972</v>
      </c>
      <c r="J9" s="22">
        <v>441726.0193883972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2336.057475794245</v>
      </c>
      <c r="AB9" s="22">
        <v>2336.057475794245</v>
      </c>
      <c r="AC9" s="22">
        <v>0</v>
      </c>
      <c r="AD9" s="22">
        <v>0</v>
      </c>
      <c r="AE9" s="22">
        <v>8155.7446808510595</v>
      </c>
      <c r="AF9" s="22">
        <v>8155.7446808510595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19">
        <f>C9+E9+G9+I9+K9+M9+O9+Q9+S9+U9+W9+Y9+AA9+AC9+AE9+AG9+AI9+AK9</f>
        <v>452217.8215450425</v>
      </c>
      <c r="AN9" s="19">
        <f>D9+F9+H9+J9+L9+N9+P9+R9+T9+V9+X9+Z9+AB9+AD9+AF9+AH9+AJ9+AL9</f>
        <v>452217.8215450425</v>
      </c>
      <c r="AO9" s="11"/>
    </row>
    <row r="10" spans="1:40" ht="39.75" customHeight="1">
      <c r="A10" s="10">
        <v>6</v>
      </c>
      <c r="B10" s="40" t="s">
        <v>11</v>
      </c>
      <c r="C10" s="22">
        <v>0</v>
      </c>
      <c r="D10" s="22">
        <v>0</v>
      </c>
      <c r="E10" s="22">
        <v>33</v>
      </c>
      <c r="F10" s="22">
        <v>20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19">
        <f>C10+E10+G10+I10+K10+M10+O10+Q10+S10+U10+W10+Y10+AA10+AC10+AE10+AG10+AI10+AK10</f>
        <v>33</v>
      </c>
      <c r="AN10" s="19">
        <f>D10+F10+H10+J10+L10+N10+P10+R10+T10+V10+X10+Z10+AB10+AD10+AF10+AH10+AJ10+AL10</f>
        <v>20</v>
      </c>
    </row>
    <row r="11" spans="1:40" ht="39.75" customHeight="1">
      <c r="A11" s="18">
        <v>7</v>
      </c>
      <c r="B11" s="40" t="s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142052.85</v>
      </c>
      <c r="J11" s="22">
        <v>142052.85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19">
        <f t="shared" si="0"/>
        <v>142052.85</v>
      </c>
      <c r="AN11" s="19">
        <f t="shared" si="1"/>
        <v>142052.85</v>
      </c>
    </row>
    <row r="12" spans="1:40" ht="39.75" customHeight="1">
      <c r="A12" s="10">
        <v>8</v>
      </c>
      <c r="B12" s="40" t="s">
        <v>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19">
        <f t="shared" si="0"/>
        <v>0</v>
      </c>
      <c r="AN12" s="19">
        <f t="shared" si="1"/>
        <v>0</v>
      </c>
    </row>
    <row r="13" spans="1:40" ht="39.75" customHeight="1">
      <c r="A13" s="18">
        <v>9</v>
      </c>
      <c r="B13" s="40" t="s">
        <v>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19">
        <f t="shared" si="0"/>
        <v>0</v>
      </c>
      <c r="AN13" s="19">
        <f t="shared" si="1"/>
        <v>0</v>
      </c>
    </row>
    <row r="14" spans="1:40" ht="39.75" customHeight="1">
      <c r="A14" s="10">
        <v>10</v>
      </c>
      <c r="B14" s="40" t="s">
        <v>10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19">
        <f t="shared" si="0"/>
        <v>0</v>
      </c>
      <c r="AN14" s="19">
        <f t="shared" si="1"/>
        <v>0</v>
      </c>
    </row>
    <row r="15" spans="1:40" ht="39.75" customHeight="1">
      <c r="A15" s="18">
        <v>11</v>
      </c>
      <c r="B15" s="40" t="s">
        <v>12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19">
        <f t="shared" si="0"/>
        <v>0</v>
      </c>
      <c r="AN15" s="19">
        <f t="shared" si="1"/>
        <v>0</v>
      </c>
    </row>
    <row r="16" spans="1:40" ht="39.75" customHeight="1">
      <c r="A16" s="10">
        <v>12</v>
      </c>
      <c r="B16" s="40" t="s">
        <v>13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84255</v>
      </c>
      <c r="J16" s="22">
        <v>84255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19">
        <f t="shared" si="0"/>
        <v>84255</v>
      </c>
      <c r="AN16" s="19">
        <f t="shared" si="1"/>
        <v>84255</v>
      </c>
    </row>
    <row r="17" spans="1:40" ht="39.75" customHeight="1">
      <c r="A17" s="18">
        <v>13</v>
      </c>
      <c r="B17" s="40" t="s">
        <v>14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19">
        <f t="shared" si="0"/>
        <v>0</v>
      </c>
      <c r="AN17" s="19">
        <f t="shared" si="1"/>
        <v>0</v>
      </c>
    </row>
    <row r="18" spans="1:40" ht="39.75" customHeight="1">
      <c r="A18" s="10">
        <v>14</v>
      </c>
      <c r="B18" s="40" t="s">
        <v>15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19">
        <f>C18+E18+G18+I18+K18+M18+O18+Q18+S18+U18+W18+Y18+AA18+AC18+AE18+AG18+AI18+AK18</f>
        <v>0</v>
      </c>
      <c r="AN18" s="19">
        <f>D18+F18+H18+J18+L18+N18+P18+R18+T18+V18+X18+Z18+AB18+AD18+AF18+AH18+AJ18+AL18</f>
        <v>0</v>
      </c>
    </row>
    <row r="19" spans="1:40" ht="15">
      <c r="A19" s="39"/>
      <c r="B19" s="38" t="s">
        <v>16</v>
      </c>
      <c r="C19" s="37">
        <f aca="true" t="shared" si="2" ref="C19:AN19">SUM(C5:C18)</f>
        <v>2351.2</v>
      </c>
      <c r="D19" s="37">
        <f t="shared" si="2"/>
        <v>1316.3199999999997</v>
      </c>
      <c r="E19" s="37">
        <f t="shared" si="2"/>
        <v>218.39</v>
      </c>
      <c r="F19" s="37">
        <f t="shared" si="2"/>
        <v>205.39</v>
      </c>
      <c r="G19" s="37">
        <f t="shared" si="2"/>
        <v>4645.20752219178</v>
      </c>
      <c r="H19" s="37">
        <f t="shared" si="2"/>
        <v>4257.06242630137</v>
      </c>
      <c r="I19" s="37">
        <f t="shared" si="2"/>
        <v>858786.3993883972</v>
      </c>
      <c r="J19" s="37">
        <f t="shared" si="2"/>
        <v>858786.3993883972</v>
      </c>
      <c r="K19" s="37">
        <f t="shared" si="2"/>
        <v>11062.220000000001</v>
      </c>
      <c r="L19" s="37">
        <f t="shared" si="2"/>
        <v>11062.220000000001</v>
      </c>
      <c r="M19" s="37">
        <f t="shared" si="2"/>
        <v>1185.42</v>
      </c>
      <c r="N19" s="37">
        <f t="shared" si="2"/>
        <v>1185.42</v>
      </c>
      <c r="O19" s="37">
        <f t="shared" si="2"/>
        <v>0</v>
      </c>
      <c r="P19" s="37">
        <f t="shared" si="2"/>
        <v>0</v>
      </c>
      <c r="Q19" s="37">
        <f t="shared" si="2"/>
        <v>38678.479846027396</v>
      </c>
      <c r="R19" s="37">
        <f t="shared" si="2"/>
        <v>14419.411352876712</v>
      </c>
      <c r="S19" s="37">
        <f t="shared" si="2"/>
        <v>16812.953347945207</v>
      </c>
      <c r="T19" s="37">
        <f t="shared" si="2"/>
        <v>9356.089375342464</v>
      </c>
      <c r="U19" s="37">
        <f t="shared" si="2"/>
        <v>152977</v>
      </c>
      <c r="V19" s="37">
        <f t="shared" si="2"/>
        <v>12890</v>
      </c>
      <c r="W19" s="37">
        <f t="shared" si="2"/>
        <v>0</v>
      </c>
      <c r="X19" s="37">
        <f t="shared" si="2"/>
        <v>0</v>
      </c>
      <c r="Y19" s="37">
        <f t="shared" si="2"/>
        <v>6317.969999999998</v>
      </c>
      <c r="Z19" s="37">
        <f t="shared" si="2"/>
        <v>4040.9299999999985</v>
      </c>
      <c r="AA19" s="37">
        <f t="shared" si="2"/>
        <v>71625.46747579426</v>
      </c>
      <c r="AB19" s="37">
        <f t="shared" si="2"/>
        <v>16708.747475794247</v>
      </c>
      <c r="AC19" s="37">
        <f t="shared" si="2"/>
        <v>125601.18</v>
      </c>
      <c r="AD19" s="37">
        <f t="shared" si="2"/>
        <v>7250.313</v>
      </c>
      <c r="AE19" s="37">
        <f t="shared" si="2"/>
        <v>8155.7446808510595</v>
      </c>
      <c r="AF19" s="37">
        <f t="shared" si="2"/>
        <v>8155.7446808510595</v>
      </c>
      <c r="AG19" s="37">
        <f t="shared" si="2"/>
        <v>167.76</v>
      </c>
      <c r="AH19" s="37">
        <f t="shared" si="2"/>
        <v>167.76</v>
      </c>
      <c r="AI19" s="37">
        <f t="shared" si="2"/>
        <v>31925.520000000004</v>
      </c>
      <c r="AJ19" s="37">
        <f t="shared" si="2"/>
        <v>21405.683640000003</v>
      </c>
      <c r="AK19" s="37">
        <f t="shared" si="2"/>
        <v>0</v>
      </c>
      <c r="AL19" s="37">
        <f>SUM(AL5:AL18)</f>
        <v>0</v>
      </c>
      <c r="AM19" s="37">
        <f t="shared" si="2"/>
        <v>1330510.912261207</v>
      </c>
      <c r="AN19" s="37">
        <f t="shared" si="2"/>
        <v>971207.491339563</v>
      </c>
    </row>
    <row r="20" spans="1:40" ht="15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2:40" ht="13.5">
      <c r="B21" s="33" t="s">
        <v>30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AM21" s="11"/>
      <c r="AN21" s="11"/>
    </row>
    <row r="22" spans="2:14" ht="12.75">
      <c r="B22" s="86" t="s">
        <v>63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2:14" ht="12.7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>
      <c r="B24" s="33" t="s">
        <v>33</v>
      </c>
      <c r="C24" s="2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3.5">
      <c r="B25" s="33" t="s">
        <v>34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23">
    <mergeCell ref="A3:A4"/>
    <mergeCell ref="B3:B4"/>
    <mergeCell ref="K3:L3"/>
    <mergeCell ref="AI3:AJ3"/>
    <mergeCell ref="AK3:AL3"/>
    <mergeCell ref="C3:D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B22:N23"/>
    <mergeCell ref="AM3:AN3"/>
    <mergeCell ref="U3:V3"/>
    <mergeCell ref="W3:X3"/>
    <mergeCell ref="Y3:Z3"/>
    <mergeCell ref="AA3:AB3"/>
    <mergeCell ref="AG3:AH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21" sqref="AM21"/>
    </sheetView>
  </sheetViews>
  <sheetFormatPr defaultColWidth="9.140625" defaultRowHeight="12.75"/>
  <cols>
    <col min="1" max="1" width="4.421875" style="0" customWidth="1"/>
    <col min="2" max="2" width="25.421875" style="0" customWidth="1"/>
    <col min="3" max="6" width="9.7109375" style="0" customWidth="1"/>
    <col min="7" max="7" width="11.28125" style="0" customWidth="1"/>
    <col min="8" max="8" width="10.421875" style="0" customWidth="1"/>
    <col min="9" max="38" width="9.7109375" style="0" customWidth="1"/>
    <col min="39" max="39" width="12.00390625" style="0" customWidth="1"/>
    <col min="40" max="40" width="10.140625" style="0" customWidth="1"/>
  </cols>
  <sheetData>
    <row r="1" spans="1:19" s="2" customFormat="1" ht="13.5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9"/>
      <c r="N1" s="29"/>
      <c r="O1" s="29"/>
      <c r="P1" s="29"/>
      <c r="Q1" s="29"/>
      <c r="R1" s="29"/>
      <c r="S1" s="29"/>
    </row>
    <row r="2" spans="1:12" ht="12.75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38" ht="19.5" customHeight="1">
      <c r="A3" s="79" t="s">
        <v>75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40" ht="81" customHeight="1">
      <c r="A4" s="87" t="s">
        <v>0</v>
      </c>
      <c r="B4" s="87" t="s">
        <v>17</v>
      </c>
      <c r="C4" s="82" t="s">
        <v>18</v>
      </c>
      <c r="D4" s="83"/>
      <c r="E4" s="82" t="s">
        <v>50</v>
      </c>
      <c r="F4" s="83"/>
      <c r="G4" s="82" t="s">
        <v>51</v>
      </c>
      <c r="H4" s="83"/>
      <c r="I4" s="82" t="s">
        <v>21</v>
      </c>
      <c r="J4" s="83"/>
      <c r="K4" s="82" t="s">
        <v>52</v>
      </c>
      <c r="L4" s="83"/>
      <c r="M4" s="82" t="s">
        <v>53</v>
      </c>
      <c r="N4" s="83"/>
      <c r="O4" s="82" t="s">
        <v>23</v>
      </c>
      <c r="P4" s="83"/>
      <c r="Q4" s="82" t="s">
        <v>54</v>
      </c>
      <c r="R4" s="83"/>
      <c r="S4" s="82" t="s">
        <v>55</v>
      </c>
      <c r="T4" s="83"/>
      <c r="U4" s="82" t="s">
        <v>56</v>
      </c>
      <c r="V4" s="83"/>
      <c r="W4" s="82" t="s">
        <v>57</v>
      </c>
      <c r="X4" s="83"/>
      <c r="Y4" s="82" t="s">
        <v>24</v>
      </c>
      <c r="Z4" s="83"/>
      <c r="AA4" s="82" t="s">
        <v>58</v>
      </c>
      <c r="AB4" s="83"/>
      <c r="AC4" s="82" t="s">
        <v>25</v>
      </c>
      <c r="AD4" s="83"/>
      <c r="AE4" s="82" t="s">
        <v>26</v>
      </c>
      <c r="AF4" s="83"/>
      <c r="AG4" s="82" t="s">
        <v>27</v>
      </c>
      <c r="AH4" s="83"/>
      <c r="AI4" s="82" t="s">
        <v>59</v>
      </c>
      <c r="AJ4" s="83"/>
      <c r="AK4" s="82" t="s">
        <v>28</v>
      </c>
      <c r="AL4" s="83"/>
      <c r="AM4" s="82" t="s">
        <v>29</v>
      </c>
      <c r="AN4" s="83"/>
    </row>
    <row r="5" spans="1:40" ht="45" customHeight="1">
      <c r="A5" s="88"/>
      <c r="B5" s="88"/>
      <c r="C5" s="17" t="s">
        <v>35</v>
      </c>
      <c r="D5" s="17" t="s">
        <v>36</v>
      </c>
      <c r="E5" s="17" t="s">
        <v>35</v>
      </c>
      <c r="F5" s="17" t="s">
        <v>36</v>
      </c>
      <c r="G5" s="17" t="s">
        <v>35</v>
      </c>
      <c r="H5" s="17" t="s">
        <v>36</v>
      </c>
      <c r="I5" s="17" t="s">
        <v>35</v>
      </c>
      <c r="J5" s="17" t="s">
        <v>36</v>
      </c>
      <c r="K5" s="17" t="s">
        <v>35</v>
      </c>
      <c r="L5" s="17" t="s">
        <v>36</v>
      </c>
      <c r="M5" s="17" t="s">
        <v>35</v>
      </c>
      <c r="N5" s="17" t="s">
        <v>36</v>
      </c>
      <c r="O5" s="17" t="s">
        <v>35</v>
      </c>
      <c r="P5" s="17" t="s">
        <v>36</v>
      </c>
      <c r="Q5" s="17" t="s">
        <v>35</v>
      </c>
      <c r="R5" s="17" t="s">
        <v>36</v>
      </c>
      <c r="S5" s="17" t="s">
        <v>35</v>
      </c>
      <c r="T5" s="17" t="s">
        <v>36</v>
      </c>
      <c r="U5" s="17" t="s">
        <v>35</v>
      </c>
      <c r="V5" s="17" t="s">
        <v>36</v>
      </c>
      <c r="W5" s="17" t="s">
        <v>35</v>
      </c>
      <c r="X5" s="17" t="s">
        <v>36</v>
      </c>
      <c r="Y5" s="17" t="s">
        <v>35</v>
      </c>
      <c r="Z5" s="17" t="s">
        <v>36</v>
      </c>
      <c r="AA5" s="17" t="s">
        <v>35</v>
      </c>
      <c r="AB5" s="17" t="s">
        <v>36</v>
      </c>
      <c r="AC5" s="17" t="s">
        <v>35</v>
      </c>
      <c r="AD5" s="17" t="s">
        <v>36</v>
      </c>
      <c r="AE5" s="17" t="s">
        <v>35</v>
      </c>
      <c r="AF5" s="17" t="s">
        <v>36</v>
      </c>
      <c r="AG5" s="17" t="s">
        <v>35</v>
      </c>
      <c r="AH5" s="17" t="s">
        <v>36</v>
      </c>
      <c r="AI5" s="17" t="s">
        <v>35</v>
      </c>
      <c r="AJ5" s="17" t="s">
        <v>36</v>
      </c>
      <c r="AK5" s="17" t="s">
        <v>35</v>
      </c>
      <c r="AL5" s="17" t="s">
        <v>36</v>
      </c>
      <c r="AM5" s="17" t="s">
        <v>35</v>
      </c>
      <c r="AN5" s="17" t="s">
        <v>36</v>
      </c>
    </row>
    <row r="6" spans="1:40" ht="39.75" customHeight="1">
      <c r="A6" s="18">
        <v>1</v>
      </c>
      <c r="B6" s="40" t="s">
        <v>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19">
        <f>C6+E6+G6+I6+K6+M6+O6+Q6+S6+U6+W6+Y6+AA6+AC6+AE6+AG6+AI6+AK6</f>
        <v>0</v>
      </c>
      <c r="AN6" s="19">
        <f>D6+F6+H6+J6+L6+N6+P6+R6+T6+V6+X6+Z6+AB6+AD6+AF6+AH6+AJ6+AL6</f>
        <v>0</v>
      </c>
    </row>
    <row r="7" spans="1:40" ht="39.75" customHeight="1">
      <c r="A7" s="10">
        <v>2</v>
      </c>
      <c r="B7" s="40" t="s">
        <v>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69591.2</v>
      </c>
      <c r="J7" s="22">
        <v>69591.2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19">
        <f aca="true" t="shared" si="0" ref="AM7:AM18">C7+E7+G7+I7+K7+M7+O7+Q7+S7+U7+W7+Y7+AA7+AC7+AE7+AG7+AI7+AK7</f>
        <v>69591.2</v>
      </c>
      <c r="AN7" s="19">
        <f aca="true" t="shared" si="1" ref="AN7:AN18">D7+F7+H7+J7+L7+N7+P7+R7+T7+V7+X7+Z7+AB7+AD7+AF7+AH7+AJ7+AL7</f>
        <v>69591.2</v>
      </c>
    </row>
    <row r="8" spans="1:40" ht="39.75" customHeight="1">
      <c r="A8" s="18">
        <v>3</v>
      </c>
      <c r="B8" s="40" t="s">
        <v>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19">
        <f>C8+E8+G8+I8+K8+M8+O8+Q8+S8+U8+W8+Y8+AA8+AC8+AE8+AG8+AI8+AK8</f>
        <v>0</v>
      </c>
      <c r="AN8" s="19">
        <f>D8+F8+H8+J8+L8+N8+P8+R8+T8+V8+X8+Z8+AB8+AD8+AF8+AH8+AJ8+AL8</f>
        <v>0</v>
      </c>
    </row>
    <row r="9" spans="1:40" ht="39.75" customHeight="1">
      <c r="A9" s="10">
        <v>4</v>
      </c>
      <c r="B9" s="40" t="s">
        <v>3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84520.15</v>
      </c>
      <c r="J9" s="22">
        <v>84520.15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19">
        <f t="shared" si="0"/>
        <v>84520.15</v>
      </c>
      <c r="AN9" s="19">
        <f t="shared" si="1"/>
        <v>84520.15</v>
      </c>
    </row>
    <row r="10" spans="1:40" ht="39.75" customHeight="1">
      <c r="A10" s="18">
        <v>5</v>
      </c>
      <c r="B10" s="40" t="s">
        <v>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113618</v>
      </c>
      <c r="J10" s="22">
        <v>113618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19">
        <f>C10+E10+G10+I10+K10+M10+O10+Q10+S10+U10+W10+Y10+AA10+AC10+AE10+AG10+AI10+AK10</f>
        <v>113618</v>
      </c>
      <c r="AN10" s="19">
        <f>D10+F10+H10+J10+L10+N10+P10+R10+T10+V10+X10+Z10+AB10+AD10+AF10+AH10+AJ10+AL10</f>
        <v>113618</v>
      </c>
    </row>
    <row r="11" spans="1:40" ht="39.75" customHeight="1">
      <c r="A11" s="10">
        <v>6</v>
      </c>
      <c r="B11" s="40" t="s">
        <v>11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19">
        <f>C11+E11+G11+I11+K11+M11+O11+Q11+S11+U11+W11+Y11+AA11+AC11+AE11+AG11+AI11+AK11</f>
        <v>0</v>
      </c>
      <c r="AN11" s="19">
        <f>D11+F11+H11+J11+L11+N11+P11+R11+T11+V11+X11+Z11+AB11+AD11+AF11+AH11+AJ11+AL11</f>
        <v>0</v>
      </c>
    </row>
    <row r="12" spans="1:40" ht="39.75" customHeight="1">
      <c r="A12" s="18">
        <v>7</v>
      </c>
      <c r="B12" s="40" t="s">
        <v>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19">
        <f t="shared" si="0"/>
        <v>0</v>
      </c>
      <c r="AN12" s="19">
        <f t="shared" si="1"/>
        <v>0</v>
      </c>
    </row>
    <row r="13" spans="1:40" ht="39.75" customHeight="1">
      <c r="A13" s="10">
        <v>8</v>
      </c>
      <c r="B13" s="40" t="s">
        <v>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19">
        <f t="shared" si="0"/>
        <v>0</v>
      </c>
      <c r="AN13" s="19">
        <f t="shared" si="1"/>
        <v>0</v>
      </c>
    </row>
    <row r="14" spans="1:40" ht="39.75" customHeight="1">
      <c r="A14" s="18">
        <v>9</v>
      </c>
      <c r="B14" s="40" t="s">
        <v>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19">
        <f t="shared" si="0"/>
        <v>0</v>
      </c>
      <c r="AN14" s="19">
        <f t="shared" si="1"/>
        <v>0</v>
      </c>
    </row>
    <row r="15" spans="1:40" ht="39.75" customHeight="1">
      <c r="A15" s="10">
        <v>10</v>
      </c>
      <c r="B15" s="40" t="s">
        <v>10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19">
        <f t="shared" si="0"/>
        <v>0</v>
      </c>
      <c r="AN15" s="19">
        <f t="shared" si="1"/>
        <v>0</v>
      </c>
    </row>
    <row r="16" spans="1:40" ht="39.75" customHeight="1">
      <c r="A16" s="18">
        <v>11</v>
      </c>
      <c r="B16" s="40" t="s">
        <v>12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19">
        <f t="shared" si="0"/>
        <v>0</v>
      </c>
      <c r="AN16" s="19">
        <f t="shared" si="1"/>
        <v>0</v>
      </c>
    </row>
    <row r="17" spans="1:40" ht="39.75" customHeight="1">
      <c r="A17" s="10">
        <v>12</v>
      </c>
      <c r="B17" s="40" t="s">
        <v>13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23223.83</v>
      </c>
      <c r="J17" s="22">
        <v>23223.83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19">
        <f t="shared" si="0"/>
        <v>23223.83</v>
      </c>
      <c r="AN17" s="19">
        <f t="shared" si="1"/>
        <v>23223.83</v>
      </c>
    </row>
    <row r="18" spans="1:40" ht="39.75" customHeight="1">
      <c r="A18" s="18">
        <v>13</v>
      </c>
      <c r="B18" s="40" t="s">
        <v>14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19">
        <f t="shared" si="0"/>
        <v>0</v>
      </c>
      <c r="AN18" s="19">
        <f t="shared" si="1"/>
        <v>0</v>
      </c>
    </row>
    <row r="19" spans="1:40" ht="39.75" customHeight="1">
      <c r="A19" s="10">
        <v>14</v>
      </c>
      <c r="B19" s="40" t="s">
        <v>15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19">
        <f>C19+E19+G19+I19+K19+M19+O19+Q19+S19+U19+W19+Y19+AA19+AC19+AE19+AG19+AI19+AK19</f>
        <v>0</v>
      </c>
      <c r="AN19" s="19">
        <f>D19+F19+H19+J19+L19+N19+P19+R19+T19+V19+X19+Z19+AB19+AD19+AF19+AH19+AJ19+AL19</f>
        <v>0</v>
      </c>
    </row>
    <row r="20" spans="1:40" ht="15">
      <c r="A20" s="39"/>
      <c r="B20" s="38" t="s">
        <v>16</v>
      </c>
      <c r="C20" s="37">
        <f aca="true" t="shared" si="2" ref="C20:AN20">SUM(C6:C19)</f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290953.18</v>
      </c>
      <c r="J20" s="37">
        <f t="shared" si="2"/>
        <v>290953.18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si="2"/>
        <v>0</v>
      </c>
      <c r="AA20" s="37">
        <f t="shared" si="2"/>
        <v>0</v>
      </c>
      <c r="AB20" s="37">
        <f>SUM(AB6:AB19)</f>
        <v>0</v>
      </c>
      <c r="AC20" s="37">
        <f t="shared" si="2"/>
        <v>0</v>
      </c>
      <c r="AD20" s="37">
        <f t="shared" si="2"/>
        <v>0</v>
      </c>
      <c r="AE20" s="37">
        <f t="shared" si="2"/>
        <v>0</v>
      </c>
      <c r="AF20" s="37">
        <f t="shared" si="2"/>
        <v>0</v>
      </c>
      <c r="AG20" s="37">
        <f t="shared" si="2"/>
        <v>0</v>
      </c>
      <c r="AH20" s="37">
        <f t="shared" si="2"/>
        <v>0</v>
      </c>
      <c r="AI20" s="37">
        <f t="shared" si="2"/>
        <v>0</v>
      </c>
      <c r="AJ20" s="37">
        <f t="shared" si="2"/>
        <v>0</v>
      </c>
      <c r="AK20" s="37">
        <f t="shared" si="2"/>
        <v>0</v>
      </c>
      <c r="AL20" s="37">
        <f t="shared" si="2"/>
        <v>0</v>
      </c>
      <c r="AM20" s="37">
        <f>SUM(AM6:AM19)</f>
        <v>290953.18</v>
      </c>
      <c r="AN20" s="37">
        <f t="shared" si="2"/>
        <v>290953.18</v>
      </c>
    </row>
    <row r="21" spans="1:40" ht="15">
      <c r="A21" s="4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2:40" ht="13.5">
      <c r="B22" s="33" t="s">
        <v>30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AM22" s="50"/>
      <c r="AN22" s="50"/>
    </row>
    <row r="23" spans="2:39" ht="12.75">
      <c r="B23" s="86" t="s">
        <v>61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AM23" s="11"/>
    </row>
    <row r="24" spans="2:40" ht="12.7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AM24" s="51"/>
      <c r="AN24" s="51"/>
    </row>
    <row r="25" spans="2:14" ht="13.5">
      <c r="B25" s="33" t="s">
        <v>37</v>
      </c>
      <c r="C25" s="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ht="13.5">
      <c r="B26" s="33" t="s">
        <v>38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sheetProtection/>
  <mergeCells count="24">
    <mergeCell ref="AM4:AN4"/>
    <mergeCell ref="U4:V4"/>
    <mergeCell ref="W4:X4"/>
    <mergeCell ref="Y4:Z4"/>
    <mergeCell ref="AA4:AB4"/>
    <mergeCell ref="AC4:AD4"/>
    <mergeCell ref="AE4:AF4"/>
    <mergeCell ref="AK4:AL4"/>
    <mergeCell ref="B23:N24"/>
    <mergeCell ref="A1:L1"/>
    <mergeCell ref="A2:L2"/>
    <mergeCell ref="A4:A5"/>
    <mergeCell ref="B4:B5"/>
    <mergeCell ref="C4:D4"/>
    <mergeCell ref="M4:N4"/>
    <mergeCell ref="E4:F4"/>
    <mergeCell ref="G4:H4"/>
    <mergeCell ref="I4:J4"/>
    <mergeCell ref="K4:L4"/>
    <mergeCell ref="AG4:AH4"/>
    <mergeCell ref="AI4:AJ4"/>
    <mergeCell ref="Q4:R4"/>
    <mergeCell ref="S4:T4"/>
    <mergeCell ref="O4:P4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tgumberidze</cp:lastModifiedBy>
  <cp:lastPrinted>2010-06-15T13:01:33Z</cp:lastPrinted>
  <dcterms:created xsi:type="dcterms:W3CDTF">1996-10-14T23:33:28Z</dcterms:created>
  <dcterms:modified xsi:type="dcterms:W3CDTF">2010-10-27T10:53:52Z</dcterms:modified>
  <cp:category/>
  <cp:version/>
  <cp:contentType/>
  <cp:contentStatus/>
</cp:coreProperties>
</file>