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15" activeTab="3"/>
  </bookViews>
  <sheets>
    <sheet name="პოლისების რაოდენობა" sheetId="1" r:id="rId1"/>
    <sheet name="სატ. საშუალებათა რაოდენობა" sheetId="2" r:id="rId2"/>
    <sheet name="სავალდებულო ავტომოტო" sheetId="3" r:id="rId3"/>
    <sheet name="პრემიები(დაზღვევა)" sheetId="4" r:id="rId4"/>
    <sheet name="გამომუშავებული პრემია(დაზღვევა)" sheetId="5" r:id="rId5"/>
    <sheet name="ზარალები(დაზღვევა)" sheetId="6" r:id="rId6"/>
    <sheet name="ბაზრის სტრუქტურა(დაზღვევა)" sheetId="7" r:id="rId7"/>
    <sheet name="პრემიები(მიღებული გადაზღვევა)" sheetId="8" r:id="rId8"/>
    <sheet name="გამომუშავებული პრემია(მიღ. გად)" sheetId="9" r:id="rId9"/>
    <sheet name="ზარალები(მიღებული გადაზღვევა)" sheetId="10" r:id="rId10"/>
    <sheet name="ბაზრის სტრუქტურა(მიღ. გადაზღვ.)" sheetId="11" r:id="rId11"/>
  </sheets>
  <definedNames/>
  <calcPr fullCalcOnLoad="1"/>
</workbook>
</file>

<file path=xl/sharedStrings.xml><?xml version="1.0" encoding="utf-8"?>
<sst xmlns="http://schemas.openxmlformats.org/spreadsheetml/2006/main" count="534" uniqueCount="73">
  <si>
    <t>#</t>
  </si>
  <si>
    <t xml:space="preserve">ინფორმაცია სადაზღვევო კომპანიების მიერ ავტომოტოტრანსპორტის მფლობელთა სამოქალაქო პასუხისმგებლობის სავალდებულო დაზღვევის სახეობაში 2009 წლის განმავლობაში მოზიდული პრემიების შესახებ </t>
  </si>
  <si>
    <t>სადაზღვევო კომპანია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</si>
  <si>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</si>
  <si>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</si>
  <si>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</si>
  <si>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</si>
  <si>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</si>
  <si>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სადაზღვევო  კომპანია "ვესტი"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</si>
  <si>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</si>
  <si>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</si>
  <si>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</si>
  <si>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</si>
  <si>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შპს სადაზღვევო კომპანია "პარტნიორი"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</si>
  <si>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</si>
  <si>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</si>
  <si>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</si>
  <si>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შპს დაზღვევის კომპანია „მობიუსი“</t>
  </si>
  <si>
    <t>ჯამი</t>
  </si>
  <si>
    <t>2009 წლის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</si>
  <si>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</si>
  <si>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</si>
  <si>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</si>
  <si>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</si>
  <si>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</si>
  <si>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</si>
  <si>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</si>
  <si>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</si>
  <si>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</si>
  <si>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საავიაციო რისკების დაზღვევა</t>
  </si>
  <si>
    <t>საზღვაო რისკების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</si>
  <si>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</si>
  <si>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</si>
  <si>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</si>
  <si>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</si>
  <si>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</si>
  <si>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სამოქალაქო პასუხისმგებლობის დაზღვევა</t>
  </si>
  <si>
    <t>იურიდიული ხარჯების დაზღვევა</t>
  </si>
  <si>
    <t>სულ</t>
  </si>
  <si>
    <t xml:space="preserve">შენიშვნა: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</si>
  <si>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(01.01.2009 - 31.12.2009)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</si>
  <si>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გამ. პრემია ბრუტო</t>
  </si>
  <si>
    <t>გამ. პრემია ნეტო</t>
  </si>
  <si>
    <t>2009 წლის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</si>
  <si>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(01.01.2009 - 31.12.2009)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</si>
  <si>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</si>
  <si>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</si>
  <si>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</si>
  <si>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</si>
  <si>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(01.01.2009 - 31.12.2009)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</si>
  <si>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</si>
  <si>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</si>
  <si>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</si>
  <si>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</si>
  <si>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სადაზღვევო ბაზრის სტრუქტურა დაზღვევის სახეობების მიხედვით 2009 წლის მონაცემებით (პირდაპირი დაზღვევის საქმიანობა)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</si>
  <si>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(01.01.2009 - 31.12.2009)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</si>
  <si>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 xml:space="preserve">2009 წლის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</si>
  <si>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t>2009 წლის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</si>
  <si>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(01.01.2009 - 31.12.2009)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</si>
  <si>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2009 წლის განმავლობაში სადაზღვევო კომპანიების მიერ ანაზღაურებული ზარალების ოდენობა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</si>
  <si>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</si>
  <si>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</si>
  <si>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2009 წლის მონაცემებით (გადაზღვევის საქმიანობა)</t>
  </si>
  <si>
    <t>საანგარიშო თარიღი: 2009 წლის 31 დეკემბერი</t>
  </si>
  <si>
    <t>საანგარიშო პერიოდი: 2009 წლის 1 იანვარი - 2009 წლის 31 დეკემბერი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</si>
  <si>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</si>
  <si>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</si>
  <si>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</si>
  <si>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2009 წლის განმავლობაში დაზღვეულ სატრანსპორტო საშუალებათა რაოდენობა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</si>
  <si>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</si>
  <si>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</si>
  <si>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საჰაერო სატრანსპორტო საშუალებათა დაზღვევა (Hull)</t>
  </si>
  <si>
    <t>მცურავ სატრანსპორტო საშუალებათა დაზღვევა (Hull)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</si>
</sst>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b/>
      <sz val="10"/>
      <name val="Arial"/>
      <family val="2"/>
    </font>
    <font>
      <sz val="8"/>
      <name val="AcadNusx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b/>
      <sz val="10"/>
      <color indexed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 wrapText="1"/>
    </xf>
    <xf numFmtId="3" fontId="0" fillId="0" borderId="0" xfId="0" applyNumberFormat="1" applyAlignment="1" applyProtection="1">
      <alignment/>
      <protection locked="0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horizontal="center"/>
    </xf>
    <xf numFmtId="10" fontId="17" fillId="0" borderId="10" xfId="61" applyNumberFormat="1" applyFont="1" applyBorder="1" applyAlignment="1">
      <alignment horizontal="center"/>
    </xf>
    <xf numFmtId="3" fontId="16" fillId="33" borderId="10" xfId="44" applyNumberFormat="1" applyFont="1" applyFill="1" applyBorder="1" applyAlignment="1">
      <alignment horizontal="center" vertical="center" wrapText="1"/>
    </xf>
    <xf numFmtId="9" fontId="16" fillId="33" borderId="10" xfId="6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3" fontId="15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6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vertical="center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3"/>
  <sheetViews>
    <sheetView zoomScalePageLayoutView="0" workbookViewId="0" topLeftCell="A1">
      <selection activeCell="AA16" sqref="AA16"/>
    </sheetView>
  </sheetViews>
  <sheetFormatPr defaultColWidth="9.140625" defaultRowHeight="12.75"/>
  <cols>
    <col min="1" max="1" width="10.57421875" style="31" bestFit="1" customWidth="1"/>
    <col min="2" max="2" width="10.8515625" style="31" bestFit="1" customWidth="1"/>
    <col min="3" max="4" width="8.7109375" style="31" customWidth="1"/>
    <col min="5" max="6" width="11.00390625" style="31" customWidth="1"/>
    <col min="7" max="8" width="8.7109375" style="31" customWidth="1"/>
    <col min="9" max="9" width="9.57421875" style="31" customWidth="1"/>
    <col min="10" max="10" width="8.8515625" style="31" customWidth="1"/>
    <col min="11" max="30" width="8.7109375" style="31" customWidth="1"/>
    <col min="31" max="16384" width="9.140625" style="31" customWidth="1"/>
  </cols>
  <sheetData>
    <row r="2" spans="1:30" s="2" customFormat="1" ht="13.5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s="2" customFormat="1" ht="13.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99.75" customHeight="1">
      <c r="A4" s="90" t="s">
        <v>21</v>
      </c>
      <c r="B4" s="91"/>
      <c r="C4" s="90" t="s">
        <v>24</v>
      </c>
      <c r="D4" s="91"/>
      <c r="E4" s="90" t="s">
        <v>25</v>
      </c>
      <c r="F4" s="91"/>
      <c r="G4" s="90" t="s">
        <v>26</v>
      </c>
      <c r="H4" s="91"/>
      <c r="I4" s="90" t="s">
        <v>27</v>
      </c>
      <c r="J4" s="91"/>
      <c r="K4" s="90" t="s">
        <v>28</v>
      </c>
      <c r="L4" s="91"/>
      <c r="M4" s="90" t="s">
        <v>29</v>
      </c>
      <c r="N4" s="91"/>
      <c r="O4" s="90" t="s">
        <v>30</v>
      </c>
      <c r="P4" s="91"/>
      <c r="Q4" s="90" t="s">
        <v>31</v>
      </c>
      <c r="R4" s="91"/>
      <c r="S4" s="90" t="s">
        <v>32</v>
      </c>
      <c r="T4" s="91"/>
      <c r="U4" s="90" t="s">
        <v>33</v>
      </c>
      <c r="V4" s="91"/>
      <c r="W4" s="90" t="s">
        <v>34</v>
      </c>
      <c r="X4" s="91"/>
      <c r="Y4" s="90" t="s">
        <v>35</v>
      </c>
      <c r="Z4" s="91"/>
      <c r="AA4" s="90" t="s">
        <v>36</v>
      </c>
      <c r="AB4" s="91"/>
      <c r="AC4" s="90" t="s">
        <v>37</v>
      </c>
      <c r="AD4" s="91"/>
    </row>
    <row r="5" spans="1:30" ht="75.75" customHeight="1">
      <c r="A5" s="67" t="s">
        <v>66</v>
      </c>
      <c r="B5" s="67" t="s">
        <v>67</v>
      </c>
      <c r="C5" s="67" t="s">
        <v>66</v>
      </c>
      <c r="D5" s="67" t="s">
        <v>67</v>
      </c>
      <c r="E5" s="67" t="s">
        <v>66</v>
      </c>
      <c r="F5" s="67" t="s">
        <v>67</v>
      </c>
      <c r="G5" s="67" t="s">
        <v>66</v>
      </c>
      <c r="H5" s="67" t="s">
        <v>67</v>
      </c>
      <c r="I5" s="67" t="s">
        <v>66</v>
      </c>
      <c r="J5" s="67" t="s">
        <v>67</v>
      </c>
      <c r="K5" s="67" t="s">
        <v>66</v>
      </c>
      <c r="L5" s="67" t="s">
        <v>67</v>
      </c>
      <c r="M5" s="67" t="s">
        <v>66</v>
      </c>
      <c r="N5" s="67" t="s">
        <v>67</v>
      </c>
      <c r="O5" s="67" t="s">
        <v>66</v>
      </c>
      <c r="P5" s="67" t="s">
        <v>67</v>
      </c>
      <c r="Q5" s="67" t="s">
        <v>66</v>
      </c>
      <c r="R5" s="67" t="s">
        <v>67</v>
      </c>
      <c r="S5" s="67" t="s">
        <v>66</v>
      </c>
      <c r="T5" s="67" t="s">
        <v>67</v>
      </c>
      <c r="U5" s="67" t="s">
        <v>66</v>
      </c>
      <c r="V5" s="67" t="s">
        <v>67</v>
      </c>
      <c r="W5" s="67" t="s">
        <v>66</v>
      </c>
      <c r="X5" s="67" t="s">
        <v>67</v>
      </c>
      <c r="Y5" s="67" t="s">
        <v>66</v>
      </c>
      <c r="Z5" s="67" t="s">
        <v>67</v>
      </c>
      <c r="AA5" s="67" t="s">
        <v>66</v>
      </c>
      <c r="AB5" s="67" t="s">
        <v>67</v>
      </c>
      <c r="AC5" s="67" t="s">
        <v>66</v>
      </c>
      <c r="AD5" s="67" t="s">
        <v>67</v>
      </c>
    </row>
    <row r="6" spans="1:32" ht="45" customHeight="1">
      <c r="A6" s="5">
        <v>125902</v>
      </c>
      <c r="B6" s="5">
        <v>103428</v>
      </c>
      <c r="C6" s="5">
        <v>122884</v>
      </c>
      <c r="D6" s="5">
        <v>52399</v>
      </c>
      <c r="E6" s="5">
        <v>1439691</v>
      </c>
      <c r="F6" s="5">
        <v>1311287</v>
      </c>
      <c r="G6" s="5">
        <v>26707</v>
      </c>
      <c r="H6" s="5">
        <v>17670</v>
      </c>
      <c r="I6" s="5">
        <v>74828</v>
      </c>
      <c r="J6" s="5">
        <v>54433</v>
      </c>
      <c r="K6" s="5">
        <v>0</v>
      </c>
      <c r="L6" s="5">
        <v>0</v>
      </c>
      <c r="M6" s="5">
        <v>126</v>
      </c>
      <c r="N6" s="5">
        <v>87</v>
      </c>
      <c r="O6" s="5">
        <v>18</v>
      </c>
      <c r="P6" s="5">
        <v>17</v>
      </c>
      <c r="Q6" s="5">
        <v>9250</v>
      </c>
      <c r="R6" s="5">
        <v>2060</v>
      </c>
      <c r="S6" s="5">
        <v>19906</v>
      </c>
      <c r="T6" s="5">
        <v>19038</v>
      </c>
      <c r="U6" s="5">
        <v>13</v>
      </c>
      <c r="V6" s="5">
        <v>12</v>
      </c>
      <c r="W6" s="5">
        <v>11832</v>
      </c>
      <c r="X6" s="5">
        <v>3495</v>
      </c>
      <c r="Y6" s="5">
        <v>2</v>
      </c>
      <c r="Z6" s="5">
        <v>1</v>
      </c>
      <c r="AA6" s="5">
        <v>1294</v>
      </c>
      <c r="AB6" s="5">
        <v>696</v>
      </c>
      <c r="AC6" s="5">
        <v>0</v>
      </c>
      <c r="AD6" s="5">
        <v>0</v>
      </c>
      <c r="AE6" s="89"/>
      <c r="AF6" s="89"/>
    </row>
    <row r="8" spans="1:5" ht="13.5">
      <c r="A8" s="35" t="s">
        <v>63</v>
      </c>
      <c r="B8" s="35"/>
      <c r="C8" s="35"/>
      <c r="D8" s="35"/>
      <c r="E8" s="44"/>
    </row>
    <row r="9" spans="1:5" ht="13.5">
      <c r="A9" s="35" t="s">
        <v>64</v>
      </c>
      <c r="B9" s="35"/>
      <c r="C9" s="35"/>
      <c r="D9" s="35"/>
      <c r="E9" s="44"/>
    </row>
    <row r="13" spans="1:30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</sheetData>
  <sheetProtection/>
  <mergeCells count="15">
    <mergeCell ref="M4:N4"/>
    <mergeCell ref="O4:P4"/>
    <mergeCell ref="Q4:R4"/>
    <mergeCell ref="S4:T4"/>
    <mergeCell ref="AC4:AD4"/>
    <mergeCell ref="U4:V4"/>
    <mergeCell ref="W4:X4"/>
    <mergeCell ref="Y4:Z4"/>
    <mergeCell ref="AA4:AB4"/>
    <mergeCell ref="K4:L4"/>
    <mergeCell ref="A4:B4"/>
    <mergeCell ref="C4:D4"/>
    <mergeCell ref="E4:F4"/>
    <mergeCell ref="G4:H4"/>
    <mergeCell ref="I4:J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AJ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9.140625" defaultRowHeight="12.75"/>
  <cols>
    <col min="1" max="1" width="4.421875" style="0" customWidth="1"/>
    <col min="2" max="2" width="25.421875" style="0" customWidth="1"/>
    <col min="3" max="6" width="9.7109375" style="0" customWidth="1"/>
    <col min="7" max="7" width="11.28125" style="0" customWidth="1"/>
    <col min="8" max="8" width="10.421875" style="0" customWidth="1"/>
    <col min="9" max="32" width="9.7109375" style="0" customWidth="1"/>
    <col min="33" max="33" width="12.00390625" style="0" customWidth="1"/>
    <col min="34" max="34" width="10.140625" style="0" customWidth="1"/>
  </cols>
  <sheetData>
    <row r="2" spans="1:19" s="2" customFormat="1" ht="13.5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30"/>
      <c r="N2" s="30"/>
      <c r="O2" s="30"/>
      <c r="P2" s="30"/>
      <c r="Q2" s="30"/>
      <c r="R2" s="30"/>
      <c r="S2" s="30"/>
    </row>
    <row r="3" spans="1:12" ht="12.75">
      <c r="A3" s="100" t="s">
        <v>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3:32" ht="19.5" customHeight="1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4" ht="81" customHeight="1">
      <c r="A5" s="94" t="s">
        <v>0</v>
      </c>
      <c r="B5" s="94" t="s">
        <v>20</v>
      </c>
      <c r="C5" s="90" t="s">
        <v>21</v>
      </c>
      <c r="D5" s="91"/>
      <c r="E5" s="90" t="s">
        <v>24</v>
      </c>
      <c r="F5" s="91"/>
      <c r="G5" s="90" t="s">
        <v>25</v>
      </c>
      <c r="H5" s="91"/>
      <c r="I5" s="90" t="s">
        <v>26</v>
      </c>
      <c r="J5" s="91"/>
      <c r="K5" s="90" t="s">
        <v>27</v>
      </c>
      <c r="L5" s="91"/>
      <c r="M5" s="90" t="s">
        <v>28</v>
      </c>
      <c r="N5" s="91"/>
      <c r="O5" s="90" t="s">
        <v>29</v>
      </c>
      <c r="P5" s="91"/>
      <c r="Q5" s="90" t="s">
        <v>30</v>
      </c>
      <c r="R5" s="91"/>
      <c r="S5" s="90" t="s">
        <v>31</v>
      </c>
      <c r="T5" s="91"/>
      <c r="U5" s="90" t="s">
        <v>32</v>
      </c>
      <c r="V5" s="91"/>
      <c r="W5" s="90" t="s">
        <v>33</v>
      </c>
      <c r="X5" s="91"/>
      <c r="Y5" s="90" t="s">
        <v>34</v>
      </c>
      <c r="Z5" s="91"/>
      <c r="AA5" s="90" t="s">
        <v>35</v>
      </c>
      <c r="AB5" s="91"/>
      <c r="AC5" s="90" t="s">
        <v>36</v>
      </c>
      <c r="AD5" s="91"/>
      <c r="AE5" s="90" t="s">
        <v>37</v>
      </c>
      <c r="AF5" s="91"/>
      <c r="AG5" s="90" t="s">
        <v>38</v>
      </c>
      <c r="AH5" s="91"/>
    </row>
    <row r="6" spans="1:34" ht="45" customHeight="1">
      <c r="A6" s="95"/>
      <c r="B6" s="95"/>
      <c r="C6" s="18" t="s">
        <v>47</v>
      </c>
      <c r="D6" s="18" t="s">
        <v>48</v>
      </c>
      <c r="E6" s="18" t="s">
        <v>47</v>
      </c>
      <c r="F6" s="18" t="s">
        <v>48</v>
      </c>
      <c r="G6" s="18" t="s">
        <v>47</v>
      </c>
      <c r="H6" s="18" t="s">
        <v>48</v>
      </c>
      <c r="I6" s="18" t="s">
        <v>47</v>
      </c>
      <c r="J6" s="18" t="s">
        <v>48</v>
      </c>
      <c r="K6" s="18" t="s">
        <v>47</v>
      </c>
      <c r="L6" s="18" t="s">
        <v>48</v>
      </c>
      <c r="M6" s="18" t="s">
        <v>47</v>
      </c>
      <c r="N6" s="18" t="s">
        <v>48</v>
      </c>
      <c r="O6" s="18" t="s">
        <v>47</v>
      </c>
      <c r="P6" s="18" t="s">
        <v>48</v>
      </c>
      <c r="Q6" s="18" t="s">
        <v>47</v>
      </c>
      <c r="R6" s="18" t="s">
        <v>48</v>
      </c>
      <c r="S6" s="18" t="s">
        <v>47</v>
      </c>
      <c r="T6" s="18" t="s">
        <v>48</v>
      </c>
      <c r="U6" s="18" t="s">
        <v>47</v>
      </c>
      <c r="V6" s="18" t="s">
        <v>48</v>
      </c>
      <c r="W6" s="18" t="s">
        <v>47</v>
      </c>
      <c r="X6" s="18" t="s">
        <v>48</v>
      </c>
      <c r="Y6" s="18" t="s">
        <v>47</v>
      </c>
      <c r="Z6" s="18" t="s">
        <v>48</v>
      </c>
      <c r="AA6" s="18" t="s">
        <v>47</v>
      </c>
      <c r="AB6" s="18" t="s">
        <v>48</v>
      </c>
      <c r="AC6" s="18" t="s">
        <v>47</v>
      </c>
      <c r="AD6" s="18" t="s">
        <v>48</v>
      </c>
      <c r="AE6" s="18" t="s">
        <v>47</v>
      </c>
      <c r="AF6" s="18" t="s">
        <v>48</v>
      </c>
      <c r="AG6" s="18" t="s">
        <v>47</v>
      </c>
      <c r="AH6" s="18" t="s">
        <v>48</v>
      </c>
    </row>
    <row r="7" spans="1:34" ht="39.75" customHeight="1">
      <c r="A7" s="19">
        <v>1</v>
      </c>
      <c r="B7" s="55" t="s">
        <v>4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0">
        <f>C7+E7+G7+I7+K7+M7+O7+Q7+S7+U7+W7+Y7+AA7+AC7+AE7</f>
        <v>0</v>
      </c>
      <c r="AH7" s="20">
        <f>D7+F7+H7+J7+L7+N7+P7+R7+T7+V7+X7+Z7+AB7+AD7+AF7</f>
        <v>0</v>
      </c>
    </row>
    <row r="8" spans="1:34" ht="45">
      <c r="A8" s="11">
        <v>2</v>
      </c>
      <c r="B8" s="55" t="s">
        <v>5</v>
      </c>
      <c r="C8" s="23">
        <v>0</v>
      </c>
      <c r="D8" s="23">
        <v>0</v>
      </c>
      <c r="E8" s="23">
        <v>0</v>
      </c>
      <c r="F8" s="23">
        <v>0</v>
      </c>
      <c r="G8" s="23">
        <v>505679.54</v>
      </c>
      <c r="H8" s="23">
        <v>505679.54</v>
      </c>
      <c r="I8" s="23">
        <v>2274.13</v>
      </c>
      <c r="J8" s="23">
        <v>2274.13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19633.41</v>
      </c>
      <c r="V8" s="23">
        <v>-49075.119999999995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4">
        <f>C8+E8+G8+I8+K8+M8+O8+Q8+S8+U8+W8+Y8+AA8+AC8+AE8</f>
        <v>527587.08</v>
      </c>
      <c r="AH8" s="4">
        <f aca="true" t="shared" si="0" ref="AG8:AH19">D8+F8+H8+J8+L8+N8+P8+R8+T8+V8+X8+Z8+AB8+AD8+AF8</f>
        <v>458878.55</v>
      </c>
    </row>
    <row r="9" spans="1:34" ht="39.75" customHeight="1">
      <c r="A9" s="19">
        <v>3</v>
      </c>
      <c r="B9" s="55" t="s">
        <v>6</v>
      </c>
      <c r="C9" s="23">
        <v>0</v>
      </c>
      <c r="D9" s="23">
        <v>0</v>
      </c>
      <c r="E9" s="23">
        <v>0</v>
      </c>
      <c r="F9" s="23">
        <v>0</v>
      </c>
      <c r="G9" s="23">
        <v>1078750.39</v>
      </c>
      <c r="H9" s="23">
        <v>1078750.39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4">
        <f t="shared" si="0"/>
        <v>1078750.39</v>
      </c>
      <c r="AH9" s="4">
        <f t="shared" si="0"/>
        <v>1078750.39</v>
      </c>
    </row>
    <row r="10" spans="1:34" ht="39.75" customHeight="1">
      <c r="A10" s="19">
        <v>4</v>
      </c>
      <c r="B10" s="55" t="s">
        <v>7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4">
        <f t="shared" si="0"/>
        <v>0</v>
      </c>
      <c r="AH10" s="4">
        <f t="shared" si="0"/>
        <v>0</v>
      </c>
    </row>
    <row r="11" spans="1:34" ht="39.75" customHeight="1">
      <c r="A11" s="19">
        <v>5</v>
      </c>
      <c r="B11" s="55" t="s">
        <v>8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4">
        <f t="shared" si="0"/>
        <v>0</v>
      </c>
      <c r="AH11" s="4">
        <f t="shared" si="0"/>
        <v>0</v>
      </c>
    </row>
    <row r="12" spans="1:34" ht="39.75" customHeight="1">
      <c r="A12" s="11">
        <v>6</v>
      </c>
      <c r="B12" s="55" t="s">
        <v>9</v>
      </c>
      <c r="C12" s="23">
        <v>0</v>
      </c>
      <c r="D12" s="23">
        <v>0</v>
      </c>
      <c r="E12" s="23">
        <v>0</v>
      </c>
      <c r="F12" s="23">
        <v>0</v>
      </c>
      <c r="G12" s="23">
        <v>185429</v>
      </c>
      <c r="H12" s="23">
        <v>185429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4">
        <f t="shared" si="0"/>
        <v>185429</v>
      </c>
      <c r="AH12" s="4">
        <f t="shared" si="0"/>
        <v>185429</v>
      </c>
    </row>
    <row r="13" spans="1:34" ht="39.75" customHeight="1">
      <c r="A13" s="19">
        <v>7</v>
      </c>
      <c r="B13" s="55" t="s">
        <v>10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1368.2482200000002</v>
      </c>
      <c r="V13" s="23">
        <v>0</v>
      </c>
      <c r="W13" s="23">
        <v>175334.45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20740.7244</v>
      </c>
      <c r="AD13" s="23">
        <v>5609.9500800000005</v>
      </c>
      <c r="AE13" s="23">
        <v>0</v>
      </c>
      <c r="AF13" s="23">
        <v>0</v>
      </c>
      <c r="AG13" s="52">
        <f t="shared" si="0"/>
        <v>197443.42262000003</v>
      </c>
      <c r="AH13" s="52">
        <f t="shared" si="0"/>
        <v>5609.9500800000005</v>
      </c>
    </row>
    <row r="14" spans="1:34" ht="39.75" customHeight="1">
      <c r="A14" s="19">
        <v>8</v>
      </c>
      <c r="B14" s="55" t="s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52">
        <f t="shared" si="0"/>
        <v>0</v>
      </c>
      <c r="AH14" s="52">
        <f t="shared" si="0"/>
        <v>0</v>
      </c>
    </row>
    <row r="15" spans="1:34" ht="39.75" customHeight="1">
      <c r="A15" s="19">
        <v>9</v>
      </c>
      <c r="B15" s="55" t="s">
        <v>12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52">
        <f>C15+E15+G15+I15+K15+M15+O15+Q15+S15+U15+W15+Y15+AA15+AC15+AE15</f>
        <v>0</v>
      </c>
      <c r="AH15" s="52">
        <f>D15+F15+H15+J15+L15+N15+P15+R15+T15+V15+X15+Z15+AB15+AD15+AF15</f>
        <v>0</v>
      </c>
    </row>
    <row r="16" spans="1:34" ht="39.75" customHeight="1">
      <c r="A16" s="11">
        <v>10</v>
      </c>
      <c r="B16" s="55" t="s">
        <v>13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52">
        <f t="shared" si="0"/>
        <v>0</v>
      </c>
      <c r="AH16" s="52">
        <f t="shared" si="0"/>
        <v>0</v>
      </c>
    </row>
    <row r="17" spans="1:34" ht="39.75" customHeight="1">
      <c r="A17" s="19">
        <v>11</v>
      </c>
      <c r="B17" s="55" t="s">
        <v>14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52">
        <f t="shared" si="0"/>
        <v>0</v>
      </c>
      <c r="AH17" s="52">
        <f t="shared" si="0"/>
        <v>0</v>
      </c>
    </row>
    <row r="18" spans="1:34" ht="45" customHeight="1">
      <c r="A18" s="19">
        <v>12</v>
      </c>
      <c r="B18" s="55" t="s">
        <v>15</v>
      </c>
      <c r="C18" s="23">
        <v>0</v>
      </c>
      <c r="D18" s="23">
        <v>0</v>
      </c>
      <c r="E18" s="23">
        <v>0</v>
      </c>
      <c r="F18" s="23">
        <v>0</v>
      </c>
      <c r="G18" s="23">
        <v>76309.63</v>
      </c>
      <c r="H18" s="23">
        <v>76309.63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52">
        <f>C18+E18+G18+I18+K18+M18+O18+Q18+S18+U18+W18+Y18+AA18+AC18+AE18</f>
        <v>76309.63</v>
      </c>
      <c r="AH18" s="52">
        <f>D18+F18+H18+J18+L18+N18+P18+R18+T18+V18+X18+Z18+AB18+AD18+AF18</f>
        <v>76309.63</v>
      </c>
    </row>
    <row r="19" spans="1:34" ht="39.75" customHeight="1">
      <c r="A19" s="19">
        <v>13</v>
      </c>
      <c r="B19" s="55" t="s">
        <v>16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52">
        <f t="shared" si="0"/>
        <v>0</v>
      </c>
      <c r="AH19" s="52">
        <f t="shared" si="0"/>
        <v>0</v>
      </c>
    </row>
    <row r="20" spans="1:36" ht="39.75" customHeight="1">
      <c r="A20" s="11">
        <v>14</v>
      </c>
      <c r="B20" s="55" t="s">
        <v>17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52">
        <f>C20+E20+G20+I20+K20+M20+O20+Q20+S20+U20+W20+Y20+AA20+AC20+AE20</f>
        <v>0</v>
      </c>
      <c r="AH20" s="52">
        <f>D20+F20+H20+J20+L20+N20+P20+R20+T20+V20+X20+Z20+AB20+AD20+AF20</f>
        <v>0</v>
      </c>
      <c r="AJ20" s="12"/>
    </row>
    <row r="21" spans="1:34" ht="15">
      <c r="A21" s="54"/>
      <c r="B21" s="53" t="s">
        <v>18</v>
      </c>
      <c r="C21" s="52">
        <f>SUM(C7:C20)</f>
        <v>0</v>
      </c>
      <c r="D21" s="52">
        <f aca="true" t="shared" si="1" ref="D21:AH21">SUM(D7:D20)</f>
        <v>0</v>
      </c>
      <c r="E21" s="52">
        <f t="shared" si="1"/>
        <v>0</v>
      </c>
      <c r="F21" s="52">
        <f t="shared" si="1"/>
        <v>0</v>
      </c>
      <c r="G21" s="52">
        <f t="shared" si="1"/>
        <v>1846168.56</v>
      </c>
      <c r="H21" s="52">
        <f t="shared" si="1"/>
        <v>1846168.56</v>
      </c>
      <c r="I21" s="52">
        <f t="shared" si="1"/>
        <v>2274.13</v>
      </c>
      <c r="J21" s="52">
        <f t="shared" si="1"/>
        <v>2274.13</v>
      </c>
      <c r="K21" s="52">
        <f t="shared" si="1"/>
        <v>0</v>
      </c>
      <c r="L21" s="52">
        <f t="shared" si="1"/>
        <v>0</v>
      </c>
      <c r="M21" s="52">
        <f t="shared" si="1"/>
        <v>0</v>
      </c>
      <c r="N21" s="52">
        <f t="shared" si="1"/>
        <v>0</v>
      </c>
      <c r="O21" s="52">
        <f t="shared" si="1"/>
        <v>0</v>
      </c>
      <c r="P21" s="52">
        <f t="shared" si="1"/>
        <v>0</v>
      </c>
      <c r="Q21" s="52">
        <f t="shared" si="1"/>
        <v>0</v>
      </c>
      <c r="R21" s="52">
        <f t="shared" si="1"/>
        <v>0</v>
      </c>
      <c r="S21" s="52">
        <f t="shared" si="1"/>
        <v>0</v>
      </c>
      <c r="T21" s="52">
        <f t="shared" si="1"/>
        <v>0</v>
      </c>
      <c r="U21" s="52">
        <f t="shared" si="1"/>
        <v>21001.65822</v>
      </c>
      <c r="V21" s="52">
        <f t="shared" si="1"/>
        <v>-49075.119999999995</v>
      </c>
      <c r="W21" s="52">
        <f t="shared" si="1"/>
        <v>175334.45</v>
      </c>
      <c r="X21" s="52">
        <f t="shared" si="1"/>
        <v>0</v>
      </c>
      <c r="Y21" s="52">
        <f t="shared" si="1"/>
        <v>0</v>
      </c>
      <c r="Z21" s="52">
        <f t="shared" si="1"/>
        <v>0</v>
      </c>
      <c r="AA21" s="52">
        <f t="shared" si="1"/>
        <v>0</v>
      </c>
      <c r="AB21" s="52">
        <f t="shared" si="1"/>
        <v>0</v>
      </c>
      <c r="AC21" s="52">
        <f t="shared" si="1"/>
        <v>20740.7244</v>
      </c>
      <c r="AD21" s="52">
        <f t="shared" si="1"/>
        <v>5609.9500800000005</v>
      </c>
      <c r="AE21" s="52">
        <f t="shared" si="1"/>
        <v>0</v>
      </c>
      <c r="AF21" s="52">
        <f t="shared" si="1"/>
        <v>0</v>
      </c>
      <c r="AG21" s="52">
        <f t="shared" si="1"/>
        <v>2065519.52262</v>
      </c>
      <c r="AH21" s="52">
        <f t="shared" si="1"/>
        <v>1804977.5200800002</v>
      </c>
    </row>
    <row r="22" spans="1:34" ht="15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2:34" ht="13.5">
      <c r="B23" s="35" t="s">
        <v>39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G23" s="65"/>
      <c r="AH23" s="65"/>
    </row>
    <row r="24" spans="2:14" ht="12.75">
      <c r="B24" s="97" t="s">
        <v>49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2:34" ht="12.7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AG25" s="66"/>
      <c r="AH25" s="66"/>
    </row>
    <row r="26" spans="2:14" ht="13.5">
      <c r="B26" s="35" t="s">
        <v>50</v>
      </c>
      <c r="C26" s="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2:14" ht="13.5">
      <c r="B27" s="35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heetProtection/>
  <mergeCells count="21">
    <mergeCell ref="AG5:AH5"/>
    <mergeCell ref="U5:V5"/>
    <mergeCell ref="W5:X5"/>
    <mergeCell ref="Y5:Z5"/>
    <mergeCell ref="AA5:AB5"/>
    <mergeCell ref="AC5:AD5"/>
    <mergeCell ref="AE5:AF5"/>
    <mergeCell ref="M5:N5"/>
    <mergeCell ref="O5:P5"/>
    <mergeCell ref="Q5:R5"/>
    <mergeCell ref="S5:T5"/>
    <mergeCell ref="B24:N25"/>
    <mergeCell ref="A2:L2"/>
    <mergeCell ref="A3:L3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2:E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3" sqref="C23:C2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2" t="s">
        <v>62</v>
      </c>
      <c r="B2" s="92"/>
      <c r="C2" s="92"/>
      <c r="D2" s="92"/>
    </row>
    <row r="3" spans="1:5" ht="12.75" customHeight="1">
      <c r="A3" s="92"/>
      <c r="B3" s="92"/>
      <c r="C3" s="92"/>
      <c r="D3" s="92"/>
      <c r="E3" s="24"/>
    </row>
    <row r="4" spans="1:5" ht="12.75">
      <c r="A4" s="92"/>
      <c r="B4" s="92"/>
      <c r="C4" s="92"/>
      <c r="D4" s="92"/>
      <c r="E4" s="24"/>
    </row>
    <row r="6" spans="1:4" ht="43.5" customHeight="1">
      <c r="A6" s="25" t="s">
        <v>0</v>
      </c>
      <c r="B6" s="25" t="s">
        <v>52</v>
      </c>
      <c r="C6" s="26" t="s">
        <v>22</v>
      </c>
      <c r="D6" s="26" t="s">
        <v>53</v>
      </c>
    </row>
    <row r="7" spans="1:4" ht="27" customHeight="1">
      <c r="A7" s="63">
        <v>1</v>
      </c>
      <c r="B7" s="27" t="s">
        <v>21</v>
      </c>
      <c r="C7" s="59">
        <f>HLOOKUP(B7,'პრემიები(მიღებული გადაზღვევა)'!$C$4:$AF$20,17,)</f>
        <v>9615.13</v>
      </c>
      <c r="D7" s="60">
        <f>C7/$C$22</f>
        <v>0.0008033562286565188</v>
      </c>
    </row>
    <row r="8" spans="1:4" ht="27" customHeight="1">
      <c r="A8" s="63">
        <v>2</v>
      </c>
      <c r="B8" s="27" t="s">
        <v>24</v>
      </c>
      <c r="C8" s="59">
        <f>HLOOKUP(B8,'პრემიები(მიღებული გადაზღვევა)'!$C$4:$AF$20,17,)</f>
        <v>20638.54</v>
      </c>
      <c r="D8" s="60">
        <f aca="true" t="shared" si="0" ref="D8:D21">C8/$C$22</f>
        <v>0.001724376026052348</v>
      </c>
    </row>
    <row r="9" spans="1:4" ht="27" customHeight="1">
      <c r="A9" s="63">
        <v>3</v>
      </c>
      <c r="B9" s="27" t="s">
        <v>25</v>
      </c>
      <c r="C9" s="59">
        <f>HLOOKUP(B9,'პრემიები(მიღებული გადაზღვევა)'!$C$4:$AF$20,17,)</f>
        <v>10158919.84</v>
      </c>
      <c r="D9" s="60">
        <f t="shared" si="0"/>
        <v>0.8487905550820724</v>
      </c>
    </row>
    <row r="10" spans="1:4" ht="27" customHeight="1">
      <c r="A10" s="63">
        <v>4</v>
      </c>
      <c r="B10" s="27" t="s">
        <v>26</v>
      </c>
      <c r="C10" s="59">
        <f>HLOOKUP(B10,'პრემიები(მიღებული გადაზღვევა)'!$C$4:$AF$20,17,)</f>
        <v>41930.22</v>
      </c>
      <c r="D10" s="60">
        <f t="shared" si="0"/>
        <v>0.003503322722203251</v>
      </c>
    </row>
    <row r="11" spans="1:4" ht="27" customHeight="1">
      <c r="A11" s="63">
        <v>5</v>
      </c>
      <c r="B11" s="27" t="s">
        <v>27</v>
      </c>
      <c r="C11" s="59">
        <f>HLOOKUP(B11,'პრემიები(მიღებული გადაზღვევა)'!$C$4:$AF$20,17,)</f>
        <v>4288.68</v>
      </c>
      <c r="D11" s="60">
        <f t="shared" si="0"/>
        <v>0.0003583246186702249</v>
      </c>
    </row>
    <row r="12" spans="1:4" ht="27" customHeight="1">
      <c r="A12" s="63">
        <v>6</v>
      </c>
      <c r="B12" s="27" t="s">
        <v>28</v>
      </c>
      <c r="C12" s="59">
        <f>HLOOKUP(B12,'პრემიები(მიღებული გადაზღვევა)'!$C$4:$AF$20,17,)</f>
        <v>0</v>
      </c>
      <c r="D12" s="60">
        <f t="shared" si="0"/>
        <v>0</v>
      </c>
    </row>
    <row r="13" spans="1:4" ht="27" customHeight="1">
      <c r="A13" s="63">
        <v>7</v>
      </c>
      <c r="B13" s="27" t="s">
        <v>29</v>
      </c>
      <c r="C13" s="59">
        <f>HLOOKUP(B13,'პრემიები(მიღებული გადაზღვევა)'!$C$4:$AF$20,17,)</f>
        <v>23877.94</v>
      </c>
      <c r="D13" s="60">
        <f t="shared" si="0"/>
        <v>0.0019950319784013985</v>
      </c>
    </row>
    <row r="14" spans="1:4" ht="27" customHeight="1">
      <c r="A14" s="63">
        <v>8</v>
      </c>
      <c r="B14" s="27" t="s">
        <v>30</v>
      </c>
      <c r="C14" s="59">
        <f>HLOOKUP(B14,'პრემიები(მიღებული გადაზღვევა)'!$C$4:$AF$20,17,)</f>
        <v>622109</v>
      </c>
      <c r="D14" s="60">
        <f t="shared" si="0"/>
        <v>0.05197799094274111</v>
      </c>
    </row>
    <row r="15" spans="1:4" ht="27" customHeight="1">
      <c r="A15" s="63">
        <v>9</v>
      </c>
      <c r="B15" s="27" t="s">
        <v>31</v>
      </c>
      <c r="C15" s="59">
        <f>HLOOKUP(B15,'პრემიები(მიღებული გადაზღვევა)'!$C$4:$AF$20,17,)</f>
        <v>21533.77</v>
      </c>
      <c r="D15" s="60">
        <f t="shared" si="0"/>
        <v>0.0017991736207369933</v>
      </c>
    </row>
    <row r="16" spans="1:4" ht="27" customHeight="1">
      <c r="A16" s="63">
        <v>10</v>
      </c>
      <c r="B16" s="27" t="s">
        <v>32</v>
      </c>
      <c r="C16" s="59">
        <f>HLOOKUP(B16,'პრემიები(მიღებული გადაზღვევა)'!$C$4:$AF$20,17,)</f>
        <v>392368.561</v>
      </c>
      <c r="D16" s="60">
        <f t="shared" si="0"/>
        <v>0.032782887741335295</v>
      </c>
    </row>
    <row r="17" spans="1:4" ht="27" customHeight="1">
      <c r="A17" s="63">
        <v>11</v>
      </c>
      <c r="B17" s="27" t="s">
        <v>33</v>
      </c>
      <c r="C17" s="59">
        <f>HLOOKUP(B17,'პრემიები(მიღებული გადაზღვევა)'!$C$4:$AF$20,17,)</f>
        <v>497592.83</v>
      </c>
      <c r="D17" s="60">
        <f t="shared" si="0"/>
        <v>0.04157450802176615</v>
      </c>
    </row>
    <row r="18" spans="1:4" ht="27" customHeight="1">
      <c r="A18" s="63">
        <v>12</v>
      </c>
      <c r="B18" s="27" t="s">
        <v>34</v>
      </c>
      <c r="C18" s="59">
        <f>HLOOKUP(B18,'პრემიები(მიღებული გადაზღვევა)'!$C$4:$AF$20,17,)</f>
        <v>5810</v>
      </c>
      <c r="D18" s="60">
        <f t="shared" si="0"/>
        <v>0.00048543282186453796</v>
      </c>
    </row>
    <row r="19" spans="1:4" ht="27" customHeight="1">
      <c r="A19" s="63">
        <v>13</v>
      </c>
      <c r="B19" s="27" t="s">
        <v>35</v>
      </c>
      <c r="C19" s="59">
        <f>HLOOKUP(B19,'პრემიები(მიღებული გადაზღვევა)'!$C$4:$AF$20,17,)</f>
        <v>7785.86</v>
      </c>
      <c r="D19" s="60">
        <f t="shared" si="0"/>
        <v>0.000650518414878181</v>
      </c>
    </row>
    <row r="20" spans="1:4" ht="27" customHeight="1">
      <c r="A20" s="63">
        <v>14</v>
      </c>
      <c r="B20" s="27" t="s">
        <v>36</v>
      </c>
      <c r="C20" s="59">
        <f>HLOOKUP(B20,'პრემიები(მიღებული გადაზღვევა)'!$C$4:$AF$20,17,)</f>
        <v>162230.01</v>
      </c>
      <c r="D20" s="60">
        <f t="shared" si="0"/>
        <v>0.013554521780621723</v>
      </c>
    </row>
    <row r="21" spans="1:4" ht="27" customHeight="1">
      <c r="A21" s="63">
        <v>15</v>
      </c>
      <c r="B21" s="27" t="s">
        <v>37</v>
      </c>
      <c r="C21" s="59">
        <f>HLOOKUP(B21,'პრემიები(მიღებული გადაზღვევა)'!$C$4:$AF$20,17,)</f>
        <v>0</v>
      </c>
      <c r="D21" s="60">
        <f t="shared" si="0"/>
        <v>0</v>
      </c>
    </row>
    <row r="22" spans="1:4" ht="27" customHeight="1">
      <c r="A22" s="28"/>
      <c r="B22" s="29" t="s">
        <v>38</v>
      </c>
      <c r="C22" s="61">
        <f>SUM(C7:C21)</f>
        <v>11968700.381</v>
      </c>
      <c r="D22" s="62">
        <f>SUM(D7:D21)</f>
        <v>1</v>
      </c>
    </row>
    <row r="23" ht="12.75">
      <c r="C23" s="12"/>
    </row>
    <row r="24" ht="12.75">
      <c r="C24" s="12"/>
    </row>
    <row r="25" ht="12.75">
      <c r="C25" s="12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8.8515625" style="68" bestFit="1" customWidth="1"/>
    <col min="2" max="2" width="14.421875" style="68" bestFit="1" customWidth="1"/>
    <col min="3" max="3" width="19.8515625" style="68" bestFit="1" customWidth="1"/>
    <col min="4" max="6" width="18.00390625" style="68" bestFit="1" customWidth="1"/>
    <col min="7" max="16384" width="9.140625" style="68" customWidth="1"/>
  </cols>
  <sheetData>
    <row r="2" spans="1:6" ht="29.25" customHeight="1">
      <c r="A2" s="81" t="s">
        <v>68</v>
      </c>
      <c r="B2" s="82"/>
      <c r="C2" s="82"/>
      <c r="D2" s="82"/>
      <c r="E2" s="82"/>
      <c r="F2" s="83"/>
    </row>
    <row r="3" spans="1:6" ht="105">
      <c r="A3" s="69" t="s">
        <v>69</v>
      </c>
      <c r="B3" s="69" t="s">
        <v>70</v>
      </c>
      <c r="C3" s="69" t="s">
        <v>3</v>
      </c>
      <c r="D3" s="70" t="s">
        <v>27</v>
      </c>
      <c r="E3" s="70" t="s">
        <v>71</v>
      </c>
      <c r="F3" s="70" t="s">
        <v>72</v>
      </c>
    </row>
    <row r="4" spans="1:7" ht="39.75" customHeight="1">
      <c r="A4" s="71">
        <v>29936</v>
      </c>
      <c r="B4" s="71">
        <v>0</v>
      </c>
      <c r="C4" s="71">
        <v>18647</v>
      </c>
      <c r="D4" s="71">
        <v>56424</v>
      </c>
      <c r="E4" s="71">
        <v>43</v>
      </c>
      <c r="F4" s="71">
        <v>17</v>
      </c>
      <c r="G4" s="74"/>
    </row>
    <row r="5" spans="1:4" ht="15">
      <c r="A5" s="78"/>
      <c r="C5" s="77"/>
      <c r="D5" s="78"/>
    </row>
    <row r="6" spans="3:7" ht="15">
      <c r="C6" s="74"/>
      <c r="G6" s="74"/>
    </row>
    <row r="8" ht="15">
      <c r="D8" s="7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421875" style="31" customWidth="1"/>
    <col min="2" max="2" width="73.57421875" style="31" customWidth="1"/>
    <col min="3" max="3" width="17.00390625" style="31" customWidth="1"/>
    <col min="4" max="4" width="10.57421875" style="31" customWidth="1"/>
    <col min="5" max="16384" width="9.140625" style="31" customWidth="1"/>
  </cols>
  <sheetData>
    <row r="1" spans="1:3" ht="12.75">
      <c r="A1" s="92" t="s">
        <v>1</v>
      </c>
      <c r="B1" s="92"/>
      <c r="C1" s="92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3" ht="12.75">
      <c r="A4" s="93"/>
      <c r="B4" s="93"/>
      <c r="C4" s="93"/>
    </row>
    <row r="5" spans="1:3" ht="12.75">
      <c r="A5" s="93"/>
      <c r="B5" s="93"/>
      <c r="C5" s="93"/>
    </row>
    <row r="6" ht="18" customHeight="1">
      <c r="C6" s="37"/>
    </row>
    <row r="7" spans="1:3" ht="70.5" customHeight="1">
      <c r="A7" s="39" t="s">
        <v>0</v>
      </c>
      <c r="B7" s="40" t="s">
        <v>2</v>
      </c>
      <c r="C7" s="45" t="s">
        <v>3</v>
      </c>
    </row>
    <row r="8" spans="1:3" ht="19.5" customHeight="1">
      <c r="A8" s="48">
        <v>1</v>
      </c>
      <c r="B8" s="47" t="s">
        <v>4</v>
      </c>
      <c r="C8" s="46">
        <v>0</v>
      </c>
    </row>
    <row r="9" spans="1:3" ht="19.5" customHeight="1">
      <c r="A9" s="48">
        <v>2</v>
      </c>
      <c r="B9" s="47" t="s">
        <v>5</v>
      </c>
      <c r="C9" s="46">
        <v>9001.25</v>
      </c>
    </row>
    <row r="10" spans="1:3" ht="19.5" customHeight="1">
      <c r="A10" s="48">
        <v>3</v>
      </c>
      <c r="B10" s="47" t="s">
        <v>6</v>
      </c>
      <c r="C10" s="46">
        <v>132172.66</v>
      </c>
    </row>
    <row r="11" spans="1:3" ht="19.5" customHeight="1">
      <c r="A11" s="48">
        <v>4</v>
      </c>
      <c r="B11" s="47" t="s">
        <v>7</v>
      </c>
      <c r="C11" s="46">
        <v>0</v>
      </c>
    </row>
    <row r="12" spans="1:3" ht="19.5" customHeight="1">
      <c r="A12" s="48">
        <v>5</v>
      </c>
      <c r="B12" s="47" t="s">
        <v>8</v>
      </c>
      <c r="C12" s="46">
        <v>451373</v>
      </c>
    </row>
    <row r="13" spans="1:3" ht="19.5" customHeight="1">
      <c r="A13" s="48">
        <v>6</v>
      </c>
      <c r="B13" s="47" t="s">
        <v>9</v>
      </c>
      <c r="C13" s="46">
        <v>65250</v>
      </c>
    </row>
    <row r="14" spans="1:3" ht="19.5" customHeight="1">
      <c r="A14" s="48">
        <v>7</v>
      </c>
      <c r="B14" s="47" t="s">
        <v>10</v>
      </c>
      <c r="C14" s="46">
        <v>0</v>
      </c>
    </row>
    <row r="15" spans="1:3" ht="19.5" customHeight="1">
      <c r="A15" s="48">
        <v>8</v>
      </c>
      <c r="B15" s="47" t="s">
        <v>11</v>
      </c>
      <c r="C15" s="46">
        <v>0</v>
      </c>
    </row>
    <row r="16" spans="1:3" ht="19.5" customHeight="1">
      <c r="A16" s="48">
        <v>9</v>
      </c>
      <c r="B16" s="47" t="s">
        <v>12</v>
      </c>
      <c r="C16" s="46">
        <v>9670.529999999999</v>
      </c>
    </row>
    <row r="17" spans="1:3" ht="19.5" customHeight="1">
      <c r="A17" s="48">
        <v>10</v>
      </c>
      <c r="B17" s="47" t="s">
        <v>13</v>
      </c>
      <c r="C17" s="46">
        <v>0</v>
      </c>
    </row>
    <row r="18" spans="1:3" ht="19.5" customHeight="1">
      <c r="A18" s="48">
        <v>11</v>
      </c>
      <c r="B18" s="47" t="s">
        <v>14</v>
      </c>
      <c r="C18" s="46">
        <v>0</v>
      </c>
    </row>
    <row r="19" spans="1:3" ht="19.5" customHeight="1">
      <c r="A19" s="48">
        <v>12</v>
      </c>
      <c r="B19" s="47" t="s">
        <v>15</v>
      </c>
      <c r="C19" s="46">
        <v>0</v>
      </c>
    </row>
    <row r="20" spans="1:3" ht="19.5" customHeight="1">
      <c r="A20" s="48">
        <v>13</v>
      </c>
      <c r="B20" s="47" t="s">
        <v>16</v>
      </c>
      <c r="C20" s="46">
        <v>0</v>
      </c>
    </row>
    <row r="21" spans="1:3" ht="19.5" customHeight="1">
      <c r="A21" s="48">
        <v>14</v>
      </c>
      <c r="B21" s="47" t="s">
        <v>17</v>
      </c>
      <c r="C21" s="46">
        <v>0</v>
      </c>
    </row>
    <row r="22" spans="1:3" ht="15">
      <c r="A22" s="49"/>
      <c r="B22" s="50" t="s">
        <v>18</v>
      </c>
      <c r="C22" s="51">
        <f>SUM(C8:C20)</f>
        <v>667467.4400000001</v>
      </c>
    </row>
    <row r="23" spans="1:3" ht="12.75">
      <c r="A23" s="41"/>
      <c r="B23" s="42"/>
      <c r="C23" s="42"/>
    </row>
    <row r="24" ht="12.75">
      <c r="D24" s="33"/>
    </row>
  </sheetData>
  <sheetProtection/>
  <mergeCells count="1">
    <mergeCell ref="A1:C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ignoredErrors>
    <ignoredError sqref="C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2:AJ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26" sqref="AD26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4" width="12.7109375" style="0" customWidth="1"/>
    <col min="36" max="36" width="11.140625" style="0" bestFit="1" customWidth="1"/>
  </cols>
  <sheetData>
    <row r="1" s="14" customFormat="1" ht="12.75"/>
    <row r="2" spans="1:36" s="16" customFormat="1" ht="39" customHeight="1">
      <c r="A2" s="80" t="s">
        <v>19</v>
      </c>
      <c r="B2" s="79"/>
      <c r="C2" s="79"/>
      <c r="D2" s="79"/>
      <c r="E2" s="79"/>
      <c r="F2" s="79"/>
      <c r="G2" s="79"/>
      <c r="H2" s="79"/>
      <c r="I2" s="15"/>
      <c r="J2" s="15"/>
      <c r="AI2" s="17"/>
      <c r="AJ2" s="17"/>
    </row>
    <row r="3" spans="3:32" s="14" customFormat="1" ht="25.5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14" customFormat="1" ht="69.75" customHeight="1">
      <c r="A4" s="94" t="s">
        <v>0</v>
      </c>
      <c r="B4" s="94" t="s">
        <v>20</v>
      </c>
      <c r="C4" s="96" t="s">
        <v>21</v>
      </c>
      <c r="D4" s="96"/>
      <c r="E4" s="90" t="s">
        <v>24</v>
      </c>
      <c r="F4" s="91"/>
      <c r="G4" s="90" t="s">
        <v>25</v>
      </c>
      <c r="H4" s="91"/>
      <c r="I4" s="90" t="s">
        <v>26</v>
      </c>
      <c r="J4" s="91"/>
      <c r="K4" s="90" t="s">
        <v>27</v>
      </c>
      <c r="L4" s="91"/>
      <c r="M4" s="90" t="s">
        <v>28</v>
      </c>
      <c r="N4" s="91"/>
      <c r="O4" s="90" t="s">
        <v>29</v>
      </c>
      <c r="P4" s="91"/>
      <c r="Q4" s="90" t="s">
        <v>30</v>
      </c>
      <c r="R4" s="91"/>
      <c r="S4" s="90" t="s">
        <v>31</v>
      </c>
      <c r="T4" s="91"/>
      <c r="U4" s="90" t="s">
        <v>32</v>
      </c>
      <c r="V4" s="91"/>
      <c r="W4" s="90" t="s">
        <v>33</v>
      </c>
      <c r="X4" s="91"/>
      <c r="Y4" s="90" t="s">
        <v>34</v>
      </c>
      <c r="Z4" s="91"/>
      <c r="AA4" s="90" t="s">
        <v>35</v>
      </c>
      <c r="AB4" s="91"/>
      <c r="AC4" s="96" t="s">
        <v>36</v>
      </c>
      <c r="AD4" s="98"/>
      <c r="AE4" s="96" t="s">
        <v>37</v>
      </c>
      <c r="AF4" s="98"/>
      <c r="AG4" s="96" t="s">
        <v>38</v>
      </c>
      <c r="AH4" s="98"/>
    </row>
    <row r="5" spans="1:34" s="14" customFormat="1" ht="25.5">
      <c r="A5" s="95"/>
      <c r="B5" s="95"/>
      <c r="C5" s="18" t="s">
        <v>22</v>
      </c>
      <c r="D5" s="18" t="s">
        <v>23</v>
      </c>
      <c r="E5" s="18" t="s">
        <v>22</v>
      </c>
      <c r="F5" s="18" t="s">
        <v>23</v>
      </c>
      <c r="G5" s="18" t="s">
        <v>22</v>
      </c>
      <c r="H5" s="18" t="s">
        <v>23</v>
      </c>
      <c r="I5" s="18" t="s">
        <v>22</v>
      </c>
      <c r="J5" s="18" t="s">
        <v>23</v>
      </c>
      <c r="K5" s="18" t="s">
        <v>22</v>
      </c>
      <c r="L5" s="18" t="s">
        <v>23</v>
      </c>
      <c r="M5" s="18" t="s">
        <v>22</v>
      </c>
      <c r="N5" s="18" t="s">
        <v>23</v>
      </c>
      <c r="O5" s="18" t="s">
        <v>22</v>
      </c>
      <c r="P5" s="18" t="s">
        <v>23</v>
      </c>
      <c r="Q5" s="18" t="s">
        <v>22</v>
      </c>
      <c r="R5" s="18" t="s">
        <v>23</v>
      </c>
      <c r="S5" s="18" t="s">
        <v>22</v>
      </c>
      <c r="T5" s="18" t="s">
        <v>23</v>
      </c>
      <c r="U5" s="18" t="s">
        <v>22</v>
      </c>
      <c r="V5" s="18" t="s">
        <v>23</v>
      </c>
      <c r="W5" s="18" t="s">
        <v>22</v>
      </c>
      <c r="X5" s="18" t="s">
        <v>23</v>
      </c>
      <c r="Y5" s="18" t="s">
        <v>22</v>
      </c>
      <c r="Z5" s="18" t="s">
        <v>23</v>
      </c>
      <c r="AA5" s="18" t="s">
        <v>22</v>
      </c>
      <c r="AB5" s="18" t="s">
        <v>23</v>
      </c>
      <c r="AC5" s="18" t="s">
        <v>22</v>
      </c>
      <c r="AD5" s="18" t="s">
        <v>23</v>
      </c>
      <c r="AE5" s="18" t="s">
        <v>22</v>
      </c>
      <c r="AF5" s="18" t="s">
        <v>23</v>
      </c>
      <c r="AG5" s="18" t="s">
        <v>22</v>
      </c>
      <c r="AH5" s="18" t="s">
        <v>23</v>
      </c>
    </row>
    <row r="6" spans="1:36" s="21" customFormat="1" ht="43.5" customHeight="1">
      <c r="A6" s="19">
        <v>1</v>
      </c>
      <c r="B6" s="55" t="s">
        <v>4</v>
      </c>
      <c r="C6" s="22">
        <v>3431697.790000276</v>
      </c>
      <c r="D6" s="22">
        <v>973517.7653062562</v>
      </c>
      <c r="E6" s="22">
        <v>1666381.8199998497</v>
      </c>
      <c r="F6" s="22">
        <v>69460.46465922135</v>
      </c>
      <c r="G6" s="22">
        <v>35244465.4699068</v>
      </c>
      <c r="H6" s="22">
        <v>2450168.7843563575</v>
      </c>
      <c r="I6" s="22">
        <v>12285770.500000024</v>
      </c>
      <c r="J6" s="22">
        <v>172254.96128634643</v>
      </c>
      <c r="K6" s="22">
        <v>1383757.0500000054</v>
      </c>
      <c r="L6" s="22">
        <v>45412.43803210436</v>
      </c>
      <c r="M6" s="22">
        <v>0</v>
      </c>
      <c r="N6" s="22">
        <v>0</v>
      </c>
      <c r="O6" s="22">
        <v>373925.22000000003</v>
      </c>
      <c r="P6" s="22">
        <v>326491.2518423288</v>
      </c>
      <c r="Q6" s="22">
        <v>0</v>
      </c>
      <c r="R6" s="22">
        <v>0</v>
      </c>
      <c r="S6" s="22">
        <v>1301105.1500000025</v>
      </c>
      <c r="T6" s="22">
        <v>95702.46767464177</v>
      </c>
      <c r="U6" s="22">
        <v>8627729.83999998</v>
      </c>
      <c r="V6" s="22">
        <v>3125079.4027895094</v>
      </c>
      <c r="W6" s="22">
        <v>0</v>
      </c>
      <c r="X6" s="22">
        <v>0</v>
      </c>
      <c r="Y6" s="22">
        <v>1569439.8599999999</v>
      </c>
      <c r="Z6" s="22">
        <v>253778.2364631399</v>
      </c>
      <c r="AA6" s="22">
        <v>0</v>
      </c>
      <c r="AB6" s="22">
        <v>0</v>
      </c>
      <c r="AC6" s="22">
        <v>2754226.3299999996</v>
      </c>
      <c r="AD6" s="22">
        <v>1471455.5612120936</v>
      </c>
      <c r="AE6" s="22">
        <v>0</v>
      </c>
      <c r="AF6" s="22">
        <v>0</v>
      </c>
      <c r="AG6" s="20">
        <f>C6+E6+G6+I6+K6+M6+O6+Q6+S6+U6+W6+Y6+AA6+AC6+AE6</f>
        <v>68638499.02990694</v>
      </c>
      <c r="AH6" s="20">
        <f>D6+F6+H6+J6+L6+N6+P6+R6+T6+V6+X6+Z6+AB6+AD6+AF6</f>
        <v>8983321.333622</v>
      </c>
      <c r="AJ6" s="38"/>
    </row>
    <row r="7" spans="1:36" ht="45" customHeight="1">
      <c r="A7" s="11">
        <v>2</v>
      </c>
      <c r="B7" s="55" t="s">
        <v>5</v>
      </c>
      <c r="C7" s="22">
        <v>1336631.11</v>
      </c>
      <c r="D7" s="22">
        <v>209638.62999999998</v>
      </c>
      <c r="E7" s="22">
        <v>681508.6299999999</v>
      </c>
      <c r="F7" s="22">
        <v>0</v>
      </c>
      <c r="G7" s="22">
        <v>50409107.39</v>
      </c>
      <c r="H7" s="22">
        <v>363053</v>
      </c>
      <c r="I7" s="22">
        <v>2453616.54</v>
      </c>
      <c r="J7" s="22">
        <v>0</v>
      </c>
      <c r="K7" s="22">
        <v>303480.01</v>
      </c>
      <c r="L7" s="22">
        <v>14152.960000000001</v>
      </c>
      <c r="M7" s="22">
        <v>0</v>
      </c>
      <c r="N7" s="22">
        <v>0</v>
      </c>
      <c r="O7" s="22">
        <v>1518148.29</v>
      </c>
      <c r="P7" s="22">
        <v>1314412.85</v>
      </c>
      <c r="Q7" s="22">
        <v>9198.22</v>
      </c>
      <c r="R7" s="22">
        <v>0</v>
      </c>
      <c r="S7" s="22">
        <v>335040.23</v>
      </c>
      <c r="T7" s="22">
        <v>92265.66</v>
      </c>
      <c r="U7" s="22">
        <v>3675761.8200000003</v>
      </c>
      <c r="V7" s="22">
        <v>1257177.17</v>
      </c>
      <c r="W7" s="22">
        <v>0</v>
      </c>
      <c r="X7" s="22">
        <v>0</v>
      </c>
      <c r="Y7" s="22">
        <v>331107.44</v>
      </c>
      <c r="Z7" s="22">
        <v>0</v>
      </c>
      <c r="AA7" s="22">
        <v>952.48</v>
      </c>
      <c r="AB7" s="22">
        <v>0</v>
      </c>
      <c r="AC7" s="22">
        <v>664128.9600000001</v>
      </c>
      <c r="AD7" s="22">
        <v>161868.79</v>
      </c>
      <c r="AE7" s="22">
        <v>0</v>
      </c>
      <c r="AF7" s="22">
        <v>0</v>
      </c>
      <c r="AG7" s="4">
        <f>C7+E7+G7+I7+K7+M7+O7+Q7+S7+U7+W7+Y7+AA7+AC7+AE7</f>
        <v>61718681.11999999</v>
      </c>
      <c r="AH7" s="4">
        <f aca="true" t="shared" si="0" ref="AG7:AH18">D7+F7+H7+J7+L7+N7+P7+R7+T7+V7+X7+Z7+AB7+AD7+AF7</f>
        <v>3412569.0599999996</v>
      </c>
      <c r="AI7" s="14"/>
      <c r="AJ7" s="12"/>
    </row>
    <row r="8" spans="1:36" ht="45" customHeight="1">
      <c r="A8" s="19">
        <v>3</v>
      </c>
      <c r="B8" s="55" t="s">
        <v>6</v>
      </c>
      <c r="C8" s="22">
        <v>3809984.5969020003</v>
      </c>
      <c r="D8" s="22">
        <v>1803978.7713778499</v>
      </c>
      <c r="E8" s="22">
        <v>613997.2563008601</v>
      </c>
      <c r="F8" s="22">
        <v>51276.77496530558</v>
      </c>
      <c r="G8" s="22">
        <v>44453103.30581</v>
      </c>
      <c r="H8" s="22">
        <v>110156.6714381</v>
      </c>
      <c r="I8" s="22">
        <v>6556713.354417349</v>
      </c>
      <c r="J8" s="22">
        <v>-54439.9308154355</v>
      </c>
      <c r="K8" s="22">
        <v>992037.98449094</v>
      </c>
      <c r="L8" s="22">
        <v>77495.01377669025</v>
      </c>
      <c r="M8" s="22">
        <v>0</v>
      </c>
      <c r="N8" s="22">
        <v>0</v>
      </c>
      <c r="O8" s="22">
        <v>11978.5167</v>
      </c>
      <c r="P8" s="22">
        <v>4610.72205</v>
      </c>
      <c r="Q8" s="22">
        <v>353353.352</v>
      </c>
      <c r="R8" s="22">
        <v>99551.61687042705</v>
      </c>
      <c r="S8" s="22">
        <v>255107.079879</v>
      </c>
      <c r="T8" s="22">
        <v>85452.67023934345</v>
      </c>
      <c r="U8" s="22">
        <v>3743460.7982102</v>
      </c>
      <c r="V8" s="22">
        <v>3095438.3797132797</v>
      </c>
      <c r="W8" s="22">
        <v>421039.00668</v>
      </c>
      <c r="X8" s="22">
        <v>324086.74492226</v>
      </c>
      <c r="Y8" s="22">
        <v>963617.190374</v>
      </c>
      <c r="Z8" s="22">
        <v>455202.07056104</v>
      </c>
      <c r="AA8" s="22">
        <v>0</v>
      </c>
      <c r="AB8" s="22">
        <v>0</v>
      </c>
      <c r="AC8" s="22">
        <v>949838.109181</v>
      </c>
      <c r="AD8" s="22">
        <v>659916.8371848796</v>
      </c>
      <c r="AE8" s="22">
        <v>0</v>
      </c>
      <c r="AF8" s="22">
        <v>0</v>
      </c>
      <c r="AG8" s="4">
        <f t="shared" si="0"/>
        <v>63124230.55094534</v>
      </c>
      <c r="AH8" s="4">
        <f t="shared" si="0"/>
        <v>6712726.342283741</v>
      </c>
      <c r="AI8" s="21"/>
      <c r="AJ8" s="12"/>
    </row>
    <row r="9" spans="1:36" ht="45" customHeight="1">
      <c r="A9" s="19">
        <v>4</v>
      </c>
      <c r="B9" s="55" t="s">
        <v>7</v>
      </c>
      <c r="C9" s="22">
        <v>9837.84</v>
      </c>
      <c r="D9" s="22">
        <v>9565.51</v>
      </c>
      <c r="E9" s="22">
        <v>10824.79</v>
      </c>
      <c r="F9" s="22">
        <v>9513.43</v>
      </c>
      <c r="G9" s="22">
        <v>9116507.43</v>
      </c>
      <c r="H9" s="22">
        <v>0</v>
      </c>
      <c r="I9" s="22">
        <v>41560.02</v>
      </c>
      <c r="J9" s="22">
        <v>40726.26</v>
      </c>
      <c r="K9" s="22">
        <v>3913.87</v>
      </c>
      <c r="L9" s="22">
        <v>3827.4300000000003</v>
      </c>
      <c r="M9" s="22">
        <v>0</v>
      </c>
      <c r="N9" s="22">
        <v>0</v>
      </c>
      <c r="O9" s="22">
        <v>24939.2</v>
      </c>
      <c r="P9" s="22">
        <v>23789.88</v>
      </c>
      <c r="Q9" s="22">
        <v>0</v>
      </c>
      <c r="R9" s="22">
        <v>0</v>
      </c>
      <c r="S9" s="22">
        <v>57261.2</v>
      </c>
      <c r="T9" s="22">
        <v>21310.03</v>
      </c>
      <c r="U9" s="22">
        <v>54749.55</v>
      </c>
      <c r="V9" s="22">
        <v>51292.54</v>
      </c>
      <c r="W9" s="22">
        <v>29750</v>
      </c>
      <c r="X9" s="22">
        <v>26348.75</v>
      </c>
      <c r="Y9" s="22">
        <v>0</v>
      </c>
      <c r="Z9" s="22">
        <v>0</v>
      </c>
      <c r="AA9" s="22">
        <v>9438.32</v>
      </c>
      <c r="AB9" s="22">
        <v>6418.06</v>
      </c>
      <c r="AC9" s="22">
        <v>0</v>
      </c>
      <c r="AD9" s="22">
        <v>0</v>
      </c>
      <c r="AE9" s="22">
        <v>0</v>
      </c>
      <c r="AF9" s="22">
        <v>0</v>
      </c>
      <c r="AG9" s="4">
        <f t="shared" si="0"/>
        <v>9358782.219999999</v>
      </c>
      <c r="AH9" s="4">
        <f t="shared" si="0"/>
        <v>192791.89</v>
      </c>
      <c r="AI9" s="14"/>
      <c r="AJ9" s="12"/>
    </row>
    <row r="10" spans="1:36" ht="45" customHeight="1">
      <c r="A10" s="19">
        <v>5</v>
      </c>
      <c r="B10" s="55" t="s">
        <v>8</v>
      </c>
      <c r="C10" s="22">
        <v>0</v>
      </c>
      <c r="D10" s="22">
        <v>0</v>
      </c>
      <c r="E10" s="22">
        <v>101323</v>
      </c>
      <c r="F10" s="22">
        <v>0</v>
      </c>
      <c r="G10" s="22">
        <v>6494521</v>
      </c>
      <c r="H10" s="22">
        <v>0</v>
      </c>
      <c r="I10" s="22">
        <v>25744</v>
      </c>
      <c r="J10" s="22">
        <v>0</v>
      </c>
      <c r="K10" s="22">
        <v>512986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2005</v>
      </c>
      <c r="T10" s="22">
        <v>0</v>
      </c>
      <c r="U10" s="22">
        <v>61953</v>
      </c>
      <c r="V10" s="22">
        <v>8231.2</v>
      </c>
      <c r="W10" s="22">
        <v>0</v>
      </c>
      <c r="X10" s="22">
        <v>0</v>
      </c>
      <c r="Y10" s="22">
        <v>9387349</v>
      </c>
      <c r="Z10" s="22">
        <v>753257.6520578995</v>
      </c>
      <c r="AA10" s="22">
        <v>0</v>
      </c>
      <c r="AB10" s="22">
        <v>0</v>
      </c>
      <c r="AC10" s="22">
        <v>270807</v>
      </c>
      <c r="AD10" s="22">
        <v>101144.01</v>
      </c>
      <c r="AE10" s="22">
        <v>0</v>
      </c>
      <c r="AF10" s="22">
        <v>0</v>
      </c>
      <c r="AG10" s="4">
        <f t="shared" si="0"/>
        <v>16856688</v>
      </c>
      <c r="AH10" s="4">
        <f t="shared" si="0"/>
        <v>862632.8620578995</v>
      </c>
      <c r="AI10" s="21"/>
      <c r="AJ10" s="12"/>
    </row>
    <row r="11" spans="1:36" ht="45" customHeight="1">
      <c r="A11" s="11">
        <v>6</v>
      </c>
      <c r="B11" s="55" t="s">
        <v>9</v>
      </c>
      <c r="C11" s="22">
        <v>154821</v>
      </c>
      <c r="D11" s="22">
        <v>0</v>
      </c>
      <c r="E11" s="22">
        <v>329335</v>
      </c>
      <c r="F11" s="22">
        <v>0</v>
      </c>
      <c r="G11" s="22">
        <v>33524187</v>
      </c>
      <c r="H11" s="22">
        <v>127668</v>
      </c>
      <c r="I11" s="22">
        <v>2967072</v>
      </c>
      <c r="J11" s="22">
        <v>104630</v>
      </c>
      <c r="K11" s="22">
        <v>1928571</v>
      </c>
      <c r="L11" s="22">
        <v>98261</v>
      </c>
      <c r="M11" s="22">
        <v>0</v>
      </c>
      <c r="N11" s="22">
        <v>0</v>
      </c>
      <c r="O11" s="22">
        <v>0</v>
      </c>
      <c r="P11" s="22">
        <v>0</v>
      </c>
      <c r="Q11" s="22">
        <v>182862</v>
      </c>
      <c r="R11" s="22">
        <v>175742</v>
      </c>
      <c r="S11" s="22">
        <v>259468</v>
      </c>
      <c r="T11" s="22">
        <v>95933</v>
      </c>
      <c r="U11" s="22">
        <v>11748391.1034</v>
      </c>
      <c r="V11" s="22">
        <v>10690650.355187</v>
      </c>
      <c r="W11" s="22">
        <v>171290</v>
      </c>
      <c r="X11" s="22">
        <v>146913</v>
      </c>
      <c r="Y11" s="22">
        <v>3511620</v>
      </c>
      <c r="Z11" s="22">
        <v>1312776.53</v>
      </c>
      <c r="AA11" s="22">
        <v>0</v>
      </c>
      <c r="AB11" s="22">
        <v>0</v>
      </c>
      <c r="AC11" s="22">
        <v>1241214</v>
      </c>
      <c r="AD11" s="22">
        <v>888344.56</v>
      </c>
      <c r="AE11" s="22">
        <v>0</v>
      </c>
      <c r="AF11" s="22">
        <v>0</v>
      </c>
      <c r="AG11" s="4">
        <f t="shared" si="0"/>
        <v>56018831.1034</v>
      </c>
      <c r="AH11" s="4">
        <f t="shared" si="0"/>
        <v>13640918.445187</v>
      </c>
      <c r="AI11" s="14"/>
      <c r="AJ11" s="12"/>
    </row>
    <row r="12" spans="1:36" ht="45" customHeight="1">
      <c r="A12" s="19">
        <v>7</v>
      </c>
      <c r="B12" s="55" t="s">
        <v>10</v>
      </c>
      <c r="C12" s="22">
        <v>0</v>
      </c>
      <c r="D12" s="22">
        <v>0</v>
      </c>
      <c r="E12" s="22">
        <v>107277.64306</v>
      </c>
      <c r="F12" s="22">
        <v>3323.05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16242.93</v>
      </c>
      <c r="T12" s="22">
        <v>4872.88</v>
      </c>
      <c r="U12" s="22">
        <v>123399.8</v>
      </c>
      <c r="V12" s="22">
        <v>123400.02</v>
      </c>
      <c r="W12" s="22">
        <v>13600.36</v>
      </c>
      <c r="X12" s="22">
        <v>2040.05</v>
      </c>
      <c r="Y12" s="22">
        <v>0</v>
      </c>
      <c r="Z12" s="22">
        <v>0</v>
      </c>
      <c r="AA12" s="22">
        <v>0</v>
      </c>
      <c r="AB12" s="22">
        <v>0</v>
      </c>
      <c r="AC12" s="22">
        <v>273498.62340000004</v>
      </c>
      <c r="AD12" s="22">
        <v>185677.81</v>
      </c>
      <c r="AE12" s="22">
        <v>0</v>
      </c>
      <c r="AF12" s="22">
        <v>0</v>
      </c>
      <c r="AG12" s="52">
        <f t="shared" si="0"/>
        <v>534019.35646</v>
      </c>
      <c r="AH12" s="52">
        <f t="shared" si="0"/>
        <v>319313.81</v>
      </c>
      <c r="AI12" s="21"/>
      <c r="AJ12" s="12"/>
    </row>
    <row r="13" spans="1:36" ht="45" customHeight="1">
      <c r="A13" s="19">
        <v>8</v>
      </c>
      <c r="B13" s="55" t="s">
        <v>11</v>
      </c>
      <c r="C13" s="22">
        <v>48700.19</v>
      </c>
      <c r="D13" s="22">
        <v>0</v>
      </c>
      <c r="E13" s="22">
        <v>306208.95</v>
      </c>
      <c r="F13" s="22">
        <v>171566.67204990258</v>
      </c>
      <c r="G13" s="22">
        <v>42484483.53</v>
      </c>
      <c r="H13" s="22">
        <v>1196585.7200000002</v>
      </c>
      <c r="I13" s="22">
        <v>994603.83</v>
      </c>
      <c r="J13" s="22">
        <v>317047.19999999995</v>
      </c>
      <c r="K13" s="22">
        <v>139292.62</v>
      </c>
      <c r="L13" s="22">
        <v>45295.39</v>
      </c>
      <c r="M13" s="22">
        <v>0</v>
      </c>
      <c r="N13" s="22">
        <v>0</v>
      </c>
      <c r="O13" s="22">
        <v>4682782.43</v>
      </c>
      <c r="P13" s="22">
        <v>4303967.449999999</v>
      </c>
      <c r="Q13" s="22">
        <v>0</v>
      </c>
      <c r="R13" s="22">
        <v>0</v>
      </c>
      <c r="S13" s="22">
        <v>73994.45000000001</v>
      </c>
      <c r="T13" s="22">
        <v>29285.899999999994</v>
      </c>
      <c r="U13" s="22">
        <v>650652.6599999999</v>
      </c>
      <c r="V13" s="22">
        <v>371179.4099999999</v>
      </c>
      <c r="W13" s="22">
        <v>328030.07</v>
      </c>
      <c r="X13" s="22">
        <v>325542.1</v>
      </c>
      <c r="Y13" s="22">
        <v>1962263.2200000002</v>
      </c>
      <c r="Z13" s="22">
        <v>889229.2399999999</v>
      </c>
      <c r="AA13" s="22">
        <v>0</v>
      </c>
      <c r="AB13" s="22">
        <v>0</v>
      </c>
      <c r="AC13" s="22">
        <v>221019.82</v>
      </c>
      <c r="AD13" s="22">
        <v>108083.16113432834</v>
      </c>
      <c r="AE13" s="22">
        <v>0</v>
      </c>
      <c r="AF13" s="22">
        <v>0</v>
      </c>
      <c r="AG13" s="52">
        <f t="shared" si="0"/>
        <v>51892031.769999996</v>
      </c>
      <c r="AH13" s="52">
        <f t="shared" si="0"/>
        <v>7757782.243184231</v>
      </c>
      <c r="AI13" s="14"/>
      <c r="AJ13" s="12"/>
    </row>
    <row r="14" spans="1:36" ht="45" customHeight="1">
      <c r="A14" s="19">
        <v>9</v>
      </c>
      <c r="B14" s="55" t="s">
        <v>12</v>
      </c>
      <c r="C14" s="22">
        <v>117577.17</v>
      </c>
      <c r="D14" s="22">
        <v>0</v>
      </c>
      <c r="E14" s="22">
        <v>6005.620000000001</v>
      </c>
      <c r="F14" s="22">
        <v>1816.3600000000001</v>
      </c>
      <c r="G14" s="22">
        <v>10402364.1</v>
      </c>
      <c r="H14" s="22">
        <v>2198595</v>
      </c>
      <c r="I14" s="22">
        <v>759840</v>
      </c>
      <c r="J14" s="22">
        <v>365716.01</v>
      </c>
      <c r="K14" s="22">
        <v>9670.529999999999</v>
      </c>
      <c r="L14" s="22">
        <v>3141.33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332</v>
      </c>
      <c r="T14" s="22">
        <v>266</v>
      </c>
      <c r="U14" s="22">
        <v>46890.009999999995</v>
      </c>
      <c r="V14" s="22">
        <v>22165.65</v>
      </c>
      <c r="W14" s="22">
        <v>0</v>
      </c>
      <c r="X14" s="22">
        <v>0</v>
      </c>
      <c r="Y14" s="22">
        <v>1332159</v>
      </c>
      <c r="Z14" s="22">
        <v>166492.54</v>
      </c>
      <c r="AA14" s="22">
        <v>0</v>
      </c>
      <c r="AB14" s="22">
        <v>0</v>
      </c>
      <c r="AC14" s="22">
        <v>1600</v>
      </c>
      <c r="AD14" s="22">
        <v>0</v>
      </c>
      <c r="AE14" s="22">
        <v>0</v>
      </c>
      <c r="AF14" s="22">
        <v>0</v>
      </c>
      <c r="AG14" s="52">
        <f>C14+E14+G14+I14+K14+M14+O14+Q14+S14+U14+W14+Y14+AA14+AC14+AE14</f>
        <v>12676438.429999998</v>
      </c>
      <c r="AH14" s="52">
        <f>D14+F14+H14+J14+L14+N14+P14+R14+T14+V14+X14+Z14+AB14+AD14+AF14</f>
        <v>2758192.89</v>
      </c>
      <c r="AI14" s="21"/>
      <c r="AJ14" s="12"/>
    </row>
    <row r="15" spans="1:36" ht="45" customHeight="1">
      <c r="A15" s="11">
        <v>10</v>
      </c>
      <c r="B15" s="55" t="s">
        <v>13</v>
      </c>
      <c r="C15" s="22">
        <v>11847</v>
      </c>
      <c r="D15" s="22">
        <v>0</v>
      </c>
      <c r="E15" s="22">
        <v>38992.380000000005</v>
      </c>
      <c r="F15" s="22">
        <v>25582.829999999998</v>
      </c>
      <c r="G15" s="22">
        <v>2132891.96</v>
      </c>
      <c r="H15" s="22">
        <v>69672.54</v>
      </c>
      <c r="I15" s="22">
        <v>1107079.79</v>
      </c>
      <c r="J15" s="22">
        <v>775365.51</v>
      </c>
      <c r="K15" s="22">
        <v>97456.68</v>
      </c>
      <c r="L15" s="22">
        <v>70305.94</v>
      </c>
      <c r="M15" s="22">
        <v>0</v>
      </c>
      <c r="N15" s="22">
        <v>0</v>
      </c>
      <c r="O15" s="22">
        <v>49800</v>
      </c>
      <c r="P15" s="22">
        <v>33200.009999999995</v>
      </c>
      <c r="Q15" s="22">
        <v>0</v>
      </c>
      <c r="R15" s="22">
        <v>0</v>
      </c>
      <c r="S15" s="22">
        <v>114183.4</v>
      </c>
      <c r="T15" s="22">
        <v>91210.49</v>
      </c>
      <c r="U15" s="22">
        <v>875434.7100000001</v>
      </c>
      <c r="V15" s="22">
        <v>687116.99</v>
      </c>
      <c r="W15" s="22">
        <v>0</v>
      </c>
      <c r="X15" s="22">
        <v>0</v>
      </c>
      <c r="Y15" s="22">
        <v>68100.71999999999</v>
      </c>
      <c r="Z15" s="22">
        <v>0</v>
      </c>
      <c r="AA15" s="22">
        <v>0</v>
      </c>
      <c r="AB15" s="22">
        <v>0</v>
      </c>
      <c r="AC15" s="22">
        <v>153578.34</v>
      </c>
      <c r="AD15" s="22">
        <v>111481.53</v>
      </c>
      <c r="AE15" s="22">
        <v>0</v>
      </c>
      <c r="AF15" s="22">
        <v>0</v>
      </c>
      <c r="AG15" s="52">
        <f t="shared" si="0"/>
        <v>4649364.9799999995</v>
      </c>
      <c r="AH15" s="52">
        <f t="shared" si="0"/>
        <v>1863935.84</v>
      </c>
      <c r="AI15" s="14"/>
      <c r="AJ15" s="12"/>
    </row>
    <row r="16" spans="1:36" ht="45" customHeight="1">
      <c r="A16" s="19">
        <v>11</v>
      </c>
      <c r="B16" s="55" t="s">
        <v>14</v>
      </c>
      <c r="C16" s="22">
        <v>0</v>
      </c>
      <c r="D16" s="22">
        <v>0</v>
      </c>
      <c r="E16" s="22">
        <v>12572.43</v>
      </c>
      <c r="F16" s="22">
        <v>6376.01</v>
      </c>
      <c r="G16" s="22">
        <v>0</v>
      </c>
      <c r="H16" s="22">
        <v>0</v>
      </c>
      <c r="I16" s="22">
        <v>344401.92</v>
      </c>
      <c r="J16" s="22">
        <v>181283.56</v>
      </c>
      <c r="K16" s="22">
        <v>23255.940000000002</v>
      </c>
      <c r="L16" s="22">
        <v>11944.67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149.81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306753.78</v>
      </c>
      <c r="AD16" s="22">
        <v>306753.78</v>
      </c>
      <c r="AE16" s="22">
        <v>0</v>
      </c>
      <c r="AF16" s="22">
        <v>0</v>
      </c>
      <c r="AG16" s="52">
        <f t="shared" si="0"/>
        <v>687133.88</v>
      </c>
      <c r="AH16" s="52">
        <f t="shared" si="0"/>
        <v>506358.02</v>
      </c>
      <c r="AI16" s="21"/>
      <c r="AJ16" s="12"/>
    </row>
    <row r="17" spans="1:36" ht="45" customHeight="1">
      <c r="A17" s="19">
        <v>12</v>
      </c>
      <c r="B17" s="55" t="s">
        <v>15</v>
      </c>
      <c r="C17" s="22">
        <v>497796.97</v>
      </c>
      <c r="D17" s="22">
        <v>0</v>
      </c>
      <c r="E17" s="22">
        <v>438783.17</v>
      </c>
      <c r="F17" s="22">
        <v>0</v>
      </c>
      <c r="G17" s="22">
        <v>11494727.06</v>
      </c>
      <c r="H17" s="22">
        <v>120054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52">
        <f>C17+E17+G17+I17+K17+M17+O17+Q17+S17+U17+W17+Y17+AA17+AC17+AE17</f>
        <v>12431307.200000001</v>
      </c>
      <c r="AH17" s="52">
        <f>D17+F17+H17+J17+L17+N17+P17+R17+T17+V17+X17+Z17+AB17+AD17+AF17</f>
        <v>120054</v>
      </c>
      <c r="AI17" s="14"/>
      <c r="AJ17" s="12"/>
    </row>
    <row r="18" spans="1:36" ht="45" customHeight="1">
      <c r="A18" s="19">
        <v>13</v>
      </c>
      <c r="B18" s="55" t="s">
        <v>16</v>
      </c>
      <c r="C18" s="22">
        <v>131305</v>
      </c>
      <c r="D18" s="22">
        <v>0</v>
      </c>
      <c r="E18" s="22">
        <v>0</v>
      </c>
      <c r="F18" s="22">
        <v>0</v>
      </c>
      <c r="G18" s="22">
        <v>1499171.9600000004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52">
        <f t="shared" si="0"/>
        <v>1630476.9600000004</v>
      </c>
      <c r="AH18" s="52">
        <f t="shared" si="0"/>
        <v>0</v>
      </c>
      <c r="AI18" s="21"/>
      <c r="AJ18" s="12"/>
    </row>
    <row r="19" spans="1:36" ht="45" customHeight="1">
      <c r="A19" s="11">
        <v>14</v>
      </c>
      <c r="B19" s="55" t="s">
        <v>17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10288</v>
      </c>
      <c r="V19" s="22">
        <v>3470.71</v>
      </c>
      <c r="W19" s="22">
        <v>0</v>
      </c>
      <c r="X19" s="22">
        <v>0</v>
      </c>
      <c r="Y19" s="22">
        <v>222351</v>
      </c>
      <c r="Z19" s="22">
        <v>5810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52">
        <f>C19+E19+G19+I19+K19+M19+O19+Q19+S19+U19+W19+Y19+AA19+AC19+AE19</f>
        <v>232639</v>
      </c>
      <c r="AH19" s="52">
        <f>D19+F19+H19+J19+L19+N19+P19+R19+T19+V19+X19+Z19+AB19+AD19+AF19</f>
        <v>9280.71</v>
      </c>
      <c r="AI19" s="14"/>
      <c r="AJ19" s="12"/>
    </row>
    <row r="20" spans="1:35" ht="15">
      <c r="A20" s="54"/>
      <c r="B20" s="53" t="s">
        <v>18</v>
      </c>
      <c r="C20" s="52">
        <f>SUM(C6:C19)</f>
        <v>9550198.666902276</v>
      </c>
      <c r="D20" s="52">
        <f aca="true" t="shared" si="1" ref="D20:AH20">SUM(D6:D19)</f>
        <v>2996700.676684106</v>
      </c>
      <c r="E20" s="52">
        <f t="shared" si="1"/>
        <v>4313210.68936071</v>
      </c>
      <c r="F20" s="52">
        <f t="shared" si="1"/>
        <v>338915.59167442954</v>
      </c>
      <c r="G20" s="52">
        <f t="shared" si="1"/>
        <v>247255530.20571682</v>
      </c>
      <c r="H20" s="52">
        <f>SUM(H6:H19)</f>
        <v>6635953.715794458</v>
      </c>
      <c r="I20" s="52">
        <f t="shared" si="1"/>
        <v>27536401.954417374</v>
      </c>
      <c r="J20" s="52">
        <f>SUM(J6:J19)</f>
        <v>1902583.570470911</v>
      </c>
      <c r="K20" s="52">
        <f t="shared" si="1"/>
        <v>5394421.684490946</v>
      </c>
      <c r="L20" s="52">
        <f>SUM(L6:L19)</f>
        <v>369836.1718087946</v>
      </c>
      <c r="M20" s="52">
        <f t="shared" si="1"/>
        <v>0</v>
      </c>
      <c r="N20" s="52">
        <f>SUM(N6:N19)</f>
        <v>0</v>
      </c>
      <c r="O20" s="52">
        <f t="shared" si="1"/>
        <v>6661573.6567</v>
      </c>
      <c r="P20" s="52">
        <f>SUM(P6:P19)</f>
        <v>6006472.163892328</v>
      </c>
      <c r="Q20" s="52">
        <f t="shared" si="1"/>
        <v>545413.5719999999</v>
      </c>
      <c r="R20" s="52">
        <f>SUM(R6:R19)</f>
        <v>275293.61687042704</v>
      </c>
      <c r="S20" s="52">
        <f t="shared" si="1"/>
        <v>2414889.249879003</v>
      </c>
      <c r="T20" s="52">
        <f>SUM(T6:T19)</f>
        <v>516299.09791398526</v>
      </c>
      <c r="U20" s="52">
        <f t="shared" si="1"/>
        <v>29618711.291610185</v>
      </c>
      <c r="V20" s="52">
        <f>SUM(V6:V19)</f>
        <v>19435201.827689786</v>
      </c>
      <c r="W20" s="52">
        <f t="shared" si="1"/>
        <v>963709.43668</v>
      </c>
      <c r="X20" s="52">
        <f>SUM(X6:X19)</f>
        <v>824930.64492226</v>
      </c>
      <c r="Y20" s="52">
        <f t="shared" si="1"/>
        <v>19348007.430373996</v>
      </c>
      <c r="Z20" s="52">
        <f>SUM(Z6:Z19)</f>
        <v>3836546.269082079</v>
      </c>
      <c r="AA20" s="52">
        <f t="shared" si="1"/>
        <v>10390.8</v>
      </c>
      <c r="AB20" s="52">
        <f>SUM(AB6:AB19)</f>
        <v>6418.06</v>
      </c>
      <c r="AC20" s="52">
        <f t="shared" si="1"/>
        <v>6836664.962581</v>
      </c>
      <c r="AD20" s="52">
        <f>SUM(AD6:AD19)</f>
        <v>3994726.039531301</v>
      </c>
      <c r="AE20" s="52">
        <f t="shared" si="1"/>
        <v>0</v>
      </c>
      <c r="AF20" s="52">
        <f>SUM(AF6:AF19)</f>
        <v>0</v>
      </c>
      <c r="AG20" s="52">
        <f>SUM(AG6:AG19)</f>
        <v>360449123.60071224</v>
      </c>
      <c r="AH20" s="52">
        <f t="shared" si="1"/>
        <v>47139877.44633488</v>
      </c>
      <c r="AI20" s="21"/>
    </row>
    <row r="21" spans="3:34" s="75" customFormat="1" ht="12.75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15">
      <c r="B22" s="36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87"/>
    </row>
    <row r="23" spans="2:36" ht="12.75" customHeight="1">
      <c r="B23" s="97" t="s">
        <v>40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AG23" s="12"/>
      <c r="AH23" s="12"/>
      <c r="AJ23" s="12"/>
    </row>
    <row r="24" spans="2:34" ht="17.25" customHeight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34"/>
      <c r="P24" s="34"/>
      <c r="Q24" s="12"/>
      <c r="R24" s="12"/>
      <c r="AH24" s="12"/>
    </row>
    <row r="25" spans="15:16" ht="12.75" customHeight="1">
      <c r="O25" s="34"/>
      <c r="P25" s="34"/>
    </row>
    <row r="27" spans="3:32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3:32" ht="12.7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</row>
    <row r="30" s="76" customFormat="1" ht="112.5" customHeight="1"/>
  </sheetData>
  <sheetProtection/>
  <mergeCells count="19">
    <mergeCell ref="AG4:AH4"/>
    <mergeCell ref="Y4:Z4"/>
    <mergeCell ref="AA4:AB4"/>
    <mergeCell ref="AC4:AD4"/>
    <mergeCell ref="AE4:AF4"/>
    <mergeCell ref="B23:N24"/>
    <mergeCell ref="O4:P4"/>
    <mergeCell ref="U4:V4"/>
    <mergeCell ref="W4:X4"/>
    <mergeCell ref="Q4:R4"/>
    <mergeCell ref="S4:T4"/>
    <mergeCell ref="I4:J4"/>
    <mergeCell ref="K4:L4"/>
    <mergeCell ref="M4:N4"/>
    <mergeCell ref="A4:A5"/>
    <mergeCell ref="B4:B5"/>
    <mergeCell ref="C4:D4"/>
    <mergeCell ref="E4:F4"/>
    <mergeCell ref="G4:H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  <ignoredErrors>
    <ignoredError sqref="C20:G20 I20 K20 M20 O20:Q20 S20 U20 W20:Y20 AA20 AC20 AE20:AH20 AG6:AH6 AG7:AH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3:AK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7" sqref="J37"/>
    </sheetView>
  </sheetViews>
  <sheetFormatPr defaultColWidth="9.140625" defaultRowHeight="12.75"/>
  <cols>
    <col min="1" max="1" width="3.28125" style="31" customWidth="1"/>
    <col min="2" max="2" width="29.8515625" style="31" customWidth="1"/>
    <col min="3" max="3" width="15.5742187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1875" style="31" customWidth="1"/>
    <col min="9" max="28" width="12.7109375" style="31" customWidth="1"/>
    <col min="29" max="29" width="14.57421875" style="31" customWidth="1"/>
    <col min="30" max="32" width="12.7109375" style="31" customWidth="1"/>
    <col min="33" max="33" width="15.421875" style="31" customWidth="1"/>
    <col min="34" max="34" width="14.140625" style="31" customWidth="1"/>
    <col min="35" max="35" width="12.00390625" style="31" customWidth="1"/>
    <col min="36" max="36" width="12.28125" style="31" customWidth="1"/>
    <col min="37" max="37" width="9.7109375" style="31" bestFit="1" customWidth="1"/>
    <col min="38" max="16384" width="9.140625" style="31" customWidth="1"/>
  </cols>
  <sheetData>
    <row r="3" s="86" customFormat="1" ht="17.25" customHeight="1">
      <c r="A3" s="84" t="s">
        <v>43</v>
      </c>
    </row>
    <row r="4" spans="3:32" ht="19.5" customHeight="1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4" ht="82.5" customHeight="1">
      <c r="A5" s="94" t="s">
        <v>0</v>
      </c>
      <c r="B5" s="94" t="s">
        <v>20</v>
      </c>
      <c r="C5" s="90" t="s">
        <v>21</v>
      </c>
      <c r="D5" s="91"/>
      <c r="E5" s="90" t="s">
        <v>24</v>
      </c>
      <c r="F5" s="91"/>
      <c r="G5" s="90" t="s">
        <v>25</v>
      </c>
      <c r="H5" s="91"/>
      <c r="I5" s="90" t="s">
        <v>26</v>
      </c>
      <c r="J5" s="91"/>
      <c r="K5" s="90" t="s">
        <v>27</v>
      </c>
      <c r="L5" s="91"/>
      <c r="M5" s="90" t="s">
        <v>28</v>
      </c>
      <c r="N5" s="91"/>
      <c r="O5" s="90" t="s">
        <v>29</v>
      </c>
      <c r="P5" s="91"/>
      <c r="Q5" s="90" t="s">
        <v>30</v>
      </c>
      <c r="R5" s="91"/>
      <c r="S5" s="90" t="s">
        <v>31</v>
      </c>
      <c r="T5" s="91"/>
      <c r="U5" s="90" t="s">
        <v>32</v>
      </c>
      <c r="V5" s="91"/>
      <c r="W5" s="90" t="s">
        <v>33</v>
      </c>
      <c r="X5" s="91"/>
      <c r="Y5" s="90" t="s">
        <v>34</v>
      </c>
      <c r="Z5" s="91"/>
      <c r="AA5" s="90" t="s">
        <v>35</v>
      </c>
      <c r="AB5" s="91"/>
      <c r="AC5" s="90" t="s">
        <v>36</v>
      </c>
      <c r="AD5" s="91"/>
      <c r="AE5" s="90" t="s">
        <v>37</v>
      </c>
      <c r="AF5" s="91"/>
      <c r="AG5" s="90" t="s">
        <v>38</v>
      </c>
      <c r="AH5" s="91"/>
    </row>
    <row r="6" spans="1:36" ht="25.5">
      <c r="A6" s="95"/>
      <c r="B6" s="95"/>
      <c r="C6" s="18" t="s">
        <v>41</v>
      </c>
      <c r="D6" s="18" t="s">
        <v>42</v>
      </c>
      <c r="E6" s="18" t="s">
        <v>41</v>
      </c>
      <c r="F6" s="18" t="s">
        <v>42</v>
      </c>
      <c r="G6" s="18" t="s">
        <v>41</v>
      </c>
      <c r="H6" s="18" t="s">
        <v>42</v>
      </c>
      <c r="I6" s="18" t="s">
        <v>41</v>
      </c>
      <c r="J6" s="18" t="s">
        <v>42</v>
      </c>
      <c r="K6" s="18" t="s">
        <v>41</v>
      </c>
      <c r="L6" s="18" t="s">
        <v>42</v>
      </c>
      <c r="M6" s="18" t="s">
        <v>41</v>
      </c>
      <c r="N6" s="18" t="s">
        <v>42</v>
      </c>
      <c r="O6" s="18" t="s">
        <v>41</v>
      </c>
      <c r="P6" s="18" t="s">
        <v>42</v>
      </c>
      <c r="Q6" s="18" t="s">
        <v>41</v>
      </c>
      <c r="R6" s="18" t="s">
        <v>42</v>
      </c>
      <c r="S6" s="18" t="s">
        <v>41</v>
      </c>
      <c r="T6" s="18" t="s">
        <v>42</v>
      </c>
      <c r="U6" s="18" t="s">
        <v>41</v>
      </c>
      <c r="V6" s="18" t="s">
        <v>42</v>
      </c>
      <c r="W6" s="18" t="s">
        <v>41</v>
      </c>
      <c r="X6" s="18" t="s">
        <v>42</v>
      </c>
      <c r="Y6" s="18" t="s">
        <v>41</v>
      </c>
      <c r="Z6" s="18" t="s">
        <v>42</v>
      </c>
      <c r="AA6" s="18" t="s">
        <v>41</v>
      </c>
      <c r="AB6" s="18" t="s">
        <v>42</v>
      </c>
      <c r="AC6" s="18" t="s">
        <v>41</v>
      </c>
      <c r="AD6" s="18" t="s">
        <v>42</v>
      </c>
      <c r="AE6" s="18" t="s">
        <v>41</v>
      </c>
      <c r="AF6" s="18" t="s">
        <v>42</v>
      </c>
      <c r="AG6" s="18" t="s">
        <v>41</v>
      </c>
      <c r="AH6" s="18" t="s">
        <v>42</v>
      </c>
      <c r="AI6" s="33"/>
      <c r="AJ6" s="33"/>
    </row>
    <row r="7" spans="1:37" ht="45" customHeight="1">
      <c r="A7" s="19">
        <v>1</v>
      </c>
      <c r="B7" s="55" t="s">
        <v>4</v>
      </c>
      <c r="C7" s="23">
        <v>2732612.227124949</v>
      </c>
      <c r="D7" s="23">
        <v>1891023.3261343169</v>
      </c>
      <c r="E7" s="23">
        <v>1689035.772494135</v>
      </c>
      <c r="F7" s="23">
        <v>1592557.9312772145</v>
      </c>
      <c r="G7" s="23">
        <v>29529677.995155685</v>
      </c>
      <c r="H7" s="23">
        <v>27299311.475105602</v>
      </c>
      <c r="I7" s="23">
        <v>12622309.510284377</v>
      </c>
      <c r="J7" s="23">
        <v>10407511.869866</v>
      </c>
      <c r="K7" s="23">
        <v>1377279.7859273627</v>
      </c>
      <c r="L7" s="23">
        <v>1331541.030870958</v>
      </c>
      <c r="M7" s="23">
        <v>0</v>
      </c>
      <c r="N7" s="23">
        <v>0</v>
      </c>
      <c r="O7" s="23">
        <v>1698587.3544286664</v>
      </c>
      <c r="P7" s="23">
        <v>221424.76993465447</v>
      </c>
      <c r="Q7" s="23">
        <v>-17921.45</v>
      </c>
      <c r="R7" s="23">
        <v>-7333.957661282255</v>
      </c>
      <c r="S7" s="23">
        <v>1349601.3924966198</v>
      </c>
      <c r="T7" s="23">
        <v>1248425.469477889</v>
      </c>
      <c r="U7" s="23">
        <v>9924602.87853286</v>
      </c>
      <c r="V7" s="23">
        <v>4631309.799946984</v>
      </c>
      <c r="W7" s="23">
        <v>0</v>
      </c>
      <c r="X7" s="23">
        <v>0</v>
      </c>
      <c r="Y7" s="23">
        <v>746004.6748298287</v>
      </c>
      <c r="Z7" s="23">
        <v>596694.8329231072</v>
      </c>
      <c r="AA7" s="23">
        <v>0</v>
      </c>
      <c r="AB7" s="23">
        <v>0</v>
      </c>
      <c r="AC7" s="23">
        <v>2554439.158292528</v>
      </c>
      <c r="AD7" s="23">
        <v>827844.8640827377</v>
      </c>
      <c r="AE7" s="23">
        <v>0</v>
      </c>
      <c r="AF7" s="23">
        <v>0</v>
      </c>
      <c r="AG7" s="20">
        <f>C7+E7+G7+I7+K7+M7+O7+Q7+S7+U7+W7+Y7+AA7+AC7+AE7</f>
        <v>64206229.29956701</v>
      </c>
      <c r="AH7" s="20">
        <f>D7+F7+H7+J7+L7+N7+P7+R7+T7+V7+X7+Z7+AB7+AD7+AF7</f>
        <v>50040311.411958195</v>
      </c>
      <c r="AI7" s="32"/>
      <c r="AJ7" s="33"/>
      <c r="AK7" s="33"/>
    </row>
    <row r="8" spans="1:37" ht="45" customHeight="1">
      <c r="A8" s="11">
        <v>2</v>
      </c>
      <c r="B8" s="55" t="s">
        <v>5</v>
      </c>
      <c r="C8" s="23">
        <v>1990467.1700000004</v>
      </c>
      <c r="D8" s="23">
        <v>1786787.7200000004</v>
      </c>
      <c r="E8" s="23">
        <v>521830.22</v>
      </c>
      <c r="F8" s="23">
        <v>520520.4199999999</v>
      </c>
      <c r="G8" s="23">
        <v>43743465.07</v>
      </c>
      <c r="H8" s="23">
        <v>43458990.67</v>
      </c>
      <c r="I8" s="23">
        <v>2523088.6599999997</v>
      </c>
      <c r="J8" s="23">
        <v>2523088.6599999997</v>
      </c>
      <c r="K8" s="23">
        <v>304913.59</v>
      </c>
      <c r="L8" s="23">
        <v>296694.91000000003</v>
      </c>
      <c r="M8" s="23">
        <v>0</v>
      </c>
      <c r="N8" s="23">
        <v>0</v>
      </c>
      <c r="O8" s="23">
        <v>501856.76</v>
      </c>
      <c r="P8" s="23">
        <v>101997.87</v>
      </c>
      <c r="Q8" s="23">
        <v>7761.779999999999</v>
      </c>
      <c r="R8" s="23">
        <v>7761.779999999999</v>
      </c>
      <c r="S8" s="23">
        <v>295880.78</v>
      </c>
      <c r="T8" s="23">
        <v>227674.7</v>
      </c>
      <c r="U8" s="23">
        <v>3372807.6799999997</v>
      </c>
      <c r="V8" s="23">
        <v>2237327.13</v>
      </c>
      <c r="W8" s="23">
        <v>0</v>
      </c>
      <c r="X8" s="23">
        <v>0</v>
      </c>
      <c r="Y8" s="23">
        <v>263879.05</v>
      </c>
      <c r="Z8" s="23">
        <v>263879.05</v>
      </c>
      <c r="AA8" s="23">
        <v>952.48</v>
      </c>
      <c r="AB8" s="23">
        <v>952.48</v>
      </c>
      <c r="AC8" s="23">
        <v>591400.51</v>
      </c>
      <c r="AD8" s="23">
        <v>451462.66000000003</v>
      </c>
      <c r="AE8" s="23">
        <v>0</v>
      </c>
      <c r="AF8" s="23">
        <v>0</v>
      </c>
      <c r="AG8" s="4">
        <f>C8+E8+G8+I8+K8+M8+O8+Q8+S8+U8+W8+Y8+AA8+AC8+AE8</f>
        <v>54118303.74999999</v>
      </c>
      <c r="AH8" s="4">
        <f aca="true" t="shared" si="0" ref="AG8:AH19">D8+F8+H8+J8+L8+N8+P8+R8+T8+V8+X8+Z8+AB8+AD8+AF8</f>
        <v>51877138.04999999</v>
      </c>
      <c r="AI8" s="33"/>
      <c r="AJ8" s="33"/>
      <c r="AK8" s="33"/>
    </row>
    <row r="9" spans="1:36" ht="45" customHeight="1">
      <c r="A9" s="19">
        <v>3</v>
      </c>
      <c r="B9" s="55" t="s">
        <v>6</v>
      </c>
      <c r="C9" s="23">
        <v>2240342.829440631</v>
      </c>
      <c r="D9" s="23">
        <v>1205467.4031250183</v>
      </c>
      <c r="E9" s="23">
        <v>570913.9767969574</v>
      </c>
      <c r="F9" s="23">
        <v>522632.86534106906</v>
      </c>
      <c r="G9" s="23">
        <v>39306235.7739039</v>
      </c>
      <c r="H9" s="23">
        <v>39222233.14785125</v>
      </c>
      <c r="I9" s="23">
        <v>6167556.512474728</v>
      </c>
      <c r="J9" s="23">
        <v>5052904.21809379</v>
      </c>
      <c r="K9" s="23">
        <v>874685.9136114741</v>
      </c>
      <c r="L9" s="23">
        <v>796906.3432964294</v>
      </c>
      <c r="M9" s="23">
        <v>0</v>
      </c>
      <c r="N9" s="23">
        <v>0</v>
      </c>
      <c r="O9" s="23">
        <v>16022.995305769231</v>
      </c>
      <c r="P9" s="23">
        <v>10429.788336538462</v>
      </c>
      <c r="Q9" s="23">
        <v>355725.96602947207</v>
      </c>
      <c r="R9" s="23">
        <v>223789.66642271267</v>
      </c>
      <c r="S9" s="23">
        <v>275393.312542128</v>
      </c>
      <c r="T9" s="23">
        <v>196100.1062758048</v>
      </c>
      <c r="U9" s="23">
        <v>4038906.109535096</v>
      </c>
      <c r="V9" s="23">
        <v>1006207.2663226</v>
      </c>
      <c r="W9" s="23">
        <v>535103.4803232846</v>
      </c>
      <c r="X9" s="23">
        <v>218380.95996868215</v>
      </c>
      <c r="Y9" s="23">
        <v>843937.1765431792</v>
      </c>
      <c r="Z9" s="23">
        <v>490868.6087347003</v>
      </c>
      <c r="AA9" s="23">
        <v>0</v>
      </c>
      <c r="AB9" s="23">
        <v>0</v>
      </c>
      <c r="AC9" s="23">
        <v>1043298.5528224264</v>
      </c>
      <c r="AD9" s="23">
        <v>283414.7102321941</v>
      </c>
      <c r="AE9" s="23">
        <v>0</v>
      </c>
      <c r="AF9" s="23">
        <v>0</v>
      </c>
      <c r="AG9" s="4">
        <f t="shared" si="0"/>
        <v>56268122.59932904</v>
      </c>
      <c r="AH9" s="4">
        <f t="shared" si="0"/>
        <v>49229335.084000774</v>
      </c>
      <c r="AI9" s="33"/>
      <c r="AJ9" s="33"/>
    </row>
    <row r="10" spans="1:36" ht="45" customHeight="1">
      <c r="A10" s="19">
        <v>4</v>
      </c>
      <c r="B10" s="55" t="s">
        <v>7</v>
      </c>
      <c r="C10" s="23">
        <v>2641.55</v>
      </c>
      <c r="D10" s="23">
        <v>73.28</v>
      </c>
      <c r="E10" s="23">
        <v>11126.59</v>
      </c>
      <c r="F10" s="23">
        <v>1436.41</v>
      </c>
      <c r="G10" s="23">
        <v>9046211.38</v>
      </c>
      <c r="H10" s="23">
        <v>9046211.38</v>
      </c>
      <c r="I10" s="23">
        <v>44516.3</v>
      </c>
      <c r="J10" s="23">
        <v>2468.37</v>
      </c>
      <c r="K10" s="23">
        <v>4003.12</v>
      </c>
      <c r="L10" s="23">
        <v>267.9</v>
      </c>
      <c r="M10" s="23">
        <v>0</v>
      </c>
      <c r="N10" s="23">
        <v>0</v>
      </c>
      <c r="O10" s="23">
        <v>24042.89</v>
      </c>
      <c r="P10" s="23">
        <v>1580.93</v>
      </c>
      <c r="Q10" s="23">
        <v>0</v>
      </c>
      <c r="R10" s="23">
        <v>0</v>
      </c>
      <c r="S10" s="23">
        <v>51849.06</v>
      </c>
      <c r="T10" s="23">
        <v>31401.88</v>
      </c>
      <c r="U10" s="23">
        <v>55623.840000000004</v>
      </c>
      <c r="V10" s="23">
        <v>5265.3</v>
      </c>
      <c r="W10" s="23">
        <v>18339.04</v>
      </c>
      <c r="X10" s="23">
        <v>2096.66</v>
      </c>
      <c r="Y10" s="23">
        <v>0</v>
      </c>
      <c r="Z10" s="23">
        <v>0</v>
      </c>
      <c r="AA10" s="23">
        <v>11396.18</v>
      </c>
      <c r="AB10" s="23">
        <v>3646.74</v>
      </c>
      <c r="AC10" s="23">
        <v>0</v>
      </c>
      <c r="AD10" s="23">
        <v>0</v>
      </c>
      <c r="AE10" s="23">
        <v>0</v>
      </c>
      <c r="AF10" s="23">
        <v>0</v>
      </c>
      <c r="AG10" s="4">
        <f t="shared" si="0"/>
        <v>9269749.950000001</v>
      </c>
      <c r="AH10" s="4">
        <f t="shared" si="0"/>
        <v>9094448.850000001</v>
      </c>
      <c r="AI10" s="33"/>
      <c r="AJ10" s="33"/>
    </row>
    <row r="11" spans="1:36" ht="45" customHeight="1">
      <c r="A11" s="19">
        <v>5</v>
      </c>
      <c r="B11" s="55" t="s">
        <v>8</v>
      </c>
      <c r="C11" s="23">
        <v>0</v>
      </c>
      <c r="D11" s="23">
        <v>0</v>
      </c>
      <c r="E11" s="23">
        <v>115444</v>
      </c>
      <c r="F11" s="23">
        <v>115444</v>
      </c>
      <c r="G11" s="23">
        <v>5367468</v>
      </c>
      <c r="H11" s="23">
        <v>5367468</v>
      </c>
      <c r="I11" s="23">
        <v>13211</v>
      </c>
      <c r="J11" s="23">
        <v>13211</v>
      </c>
      <c r="K11" s="23">
        <v>516707</v>
      </c>
      <c r="L11" s="23">
        <v>516707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1772</v>
      </c>
      <c r="T11" s="23">
        <v>1772</v>
      </c>
      <c r="U11" s="23">
        <v>66680</v>
      </c>
      <c r="V11" s="23">
        <v>59123</v>
      </c>
      <c r="W11" s="23">
        <v>0</v>
      </c>
      <c r="X11" s="23">
        <v>0</v>
      </c>
      <c r="Y11" s="23">
        <v>6357099</v>
      </c>
      <c r="Z11" s="23">
        <v>4895310</v>
      </c>
      <c r="AA11" s="23">
        <v>0</v>
      </c>
      <c r="AB11" s="23">
        <v>0</v>
      </c>
      <c r="AC11" s="23">
        <v>194895</v>
      </c>
      <c r="AD11" s="23">
        <v>139032</v>
      </c>
      <c r="AE11" s="23">
        <v>0</v>
      </c>
      <c r="AF11" s="23">
        <v>0</v>
      </c>
      <c r="AG11" s="4">
        <f t="shared" si="0"/>
        <v>12633276</v>
      </c>
      <c r="AH11" s="4">
        <f t="shared" si="0"/>
        <v>11108067</v>
      </c>
      <c r="AI11" s="33"/>
      <c r="AJ11" s="33"/>
    </row>
    <row r="12" spans="1:36" ht="45" customHeight="1">
      <c r="A12" s="11">
        <v>6</v>
      </c>
      <c r="B12" s="55" t="s">
        <v>9</v>
      </c>
      <c r="C12" s="23">
        <v>154820.96000000002</v>
      </c>
      <c r="D12" s="23">
        <v>154820.96000000002</v>
      </c>
      <c r="E12" s="23">
        <v>288988</v>
      </c>
      <c r="F12" s="23">
        <v>288988</v>
      </c>
      <c r="G12" s="23">
        <v>27419681</v>
      </c>
      <c r="H12" s="23">
        <v>27360569</v>
      </c>
      <c r="I12" s="23">
        <v>2630648</v>
      </c>
      <c r="J12" s="23">
        <v>2565696</v>
      </c>
      <c r="K12" s="23">
        <v>1548160</v>
      </c>
      <c r="L12" s="23">
        <v>1492103.142758411</v>
      </c>
      <c r="M12" s="23">
        <v>0</v>
      </c>
      <c r="N12" s="23">
        <v>0</v>
      </c>
      <c r="O12" s="23">
        <v>0</v>
      </c>
      <c r="P12" s="23">
        <v>0</v>
      </c>
      <c r="Q12" s="23">
        <v>261781</v>
      </c>
      <c r="R12" s="23">
        <v>0</v>
      </c>
      <c r="S12" s="23">
        <v>279499</v>
      </c>
      <c r="T12" s="23">
        <v>50695.34536133823</v>
      </c>
      <c r="U12" s="23">
        <v>8118896</v>
      </c>
      <c r="V12" s="23">
        <v>1244070.546866203</v>
      </c>
      <c r="W12" s="23">
        <v>150443</v>
      </c>
      <c r="X12" s="23">
        <v>16400.483429474232</v>
      </c>
      <c r="Y12" s="23">
        <v>2904891</v>
      </c>
      <c r="Z12" s="23">
        <v>912504.924897846</v>
      </c>
      <c r="AA12" s="23">
        <v>0</v>
      </c>
      <c r="AB12" s="23">
        <v>0</v>
      </c>
      <c r="AC12" s="23">
        <v>865773</v>
      </c>
      <c r="AD12" s="23">
        <v>263530.1036677781</v>
      </c>
      <c r="AE12" s="23">
        <v>0</v>
      </c>
      <c r="AF12" s="23">
        <v>0</v>
      </c>
      <c r="AG12" s="4">
        <f t="shared" si="0"/>
        <v>44623580.96</v>
      </c>
      <c r="AH12" s="4">
        <f t="shared" si="0"/>
        <v>34349378.50698105</v>
      </c>
      <c r="AI12" s="33"/>
      <c r="AJ12" s="33"/>
    </row>
    <row r="13" spans="1:36" ht="45" customHeight="1">
      <c r="A13" s="19">
        <v>7</v>
      </c>
      <c r="B13" s="55" t="s">
        <v>10</v>
      </c>
      <c r="C13" s="23">
        <v>0</v>
      </c>
      <c r="D13" s="23">
        <v>0</v>
      </c>
      <c r="E13" s="23">
        <v>97186.48</v>
      </c>
      <c r="F13" s="23">
        <v>94015.61108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26112</v>
      </c>
      <c r="T13" s="23">
        <v>18278.399999999998</v>
      </c>
      <c r="U13" s="23">
        <v>297029</v>
      </c>
      <c r="V13" s="23">
        <v>0</v>
      </c>
      <c r="W13" s="23">
        <v>26753.99</v>
      </c>
      <c r="X13" s="23">
        <v>8262.85</v>
      </c>
      <c r="Y13" s="23">
        <v>0</v>
      </c>
      <c r="Z13" s="23">
        <v>0</v>
      </c>
      <c r="AA13" s="23">
        <v>0</v>
      </c>
      <c r="AB13" s="23">
        <v>0</v>
      </c>
      <c r="AC13" s="23">
        <v>263460</v>
      </c>
      <c r="AD13" s="23">
        <v>79193.5538</v>
      </c>
      <c r="AE13" s="23">
        <v>0</v>
      </c>
      <c r="AF13" s="23">
        <v>0</v>
      </c>
      <c r="AG13" s="52">
        <f t="shared" si="0"/>
        <v>710541.47</v>
      </c>
      <c r="AH13" s="52">
        <f t="shared" si="0"/>
        <v>199750.41488</v>
      </c>
      <c r="AI13" s="33"/>
      <c r="AJ13" s="33"/>
    </row>
    <row r="14" spans="1:36" ht="45" customHeight="1">
      <c r="A14" s="19">
        <v>8</v>
      </c>
      <c r="B14" s="55" t="s">
        <v>11</v>
      </c>
      <c r="C14" s="23">
        <v>54492.381011191625</v>
      </c>
      <c r="D14" s="23">
        <v>54492.381011191625</v>
      </c>
      <c r="E14" s="23">
        <v>307912.2012200805</v>
      </c>
      <c r="F14" s="23">
        <v>130134.84156092754</v>
      </c>
      <c r="G14" s="23">
        <v>41460386.7124369</v>
      </c>
      <c r="H14" s="23">
        <v>40193137.1126567</v>
      </c>
      <c r="I14" s="23">
        <v>930249.3240887874</v>
      </c>
      <c r="J14" s="23">
        <v>441862.27922069794</v>
      </c>
      <c r="K14" s="23">
        <v>109901.87166834003</v>
      </c>
      <c r="L14" s="23">
        <v>35988.8017801409</v>
      </c>
      <c r="M14" s="23">
        <v>0</v>
      </c>
      <c r="N14" s="23">
        <v>0</v>
      </c>
      <c r="O14" s="23">
        <v>2205181.7218440683</v>
      </c>
      <c r="P14" s="23">
        <v>355691.57834796654</v>
      </c>
      <c r="Q14" s="23">
        <v>0</v>
      </c>
      <c r="R14" s="23">
        <v>0</v>
      </c>
      <c r="S14" s="23">
        <v>85475.41663926674</v>
      </c>
      <c r="T14" s="23">
        <v>33236.90763746757</v>
      </c>
      <c r="U14" s="23">
        <v>682733.9899756445</v>
      </c>
      <c r="V14" s="23">
        <v>166494.64948302315</v>
      </c>
      <c r="W14" s="23">
        <v>179775.7720397411</v>
      </c>
      <c r="X14" s="23">
        <v>-82569.97220269457</v>
      </c>
      <c r="Y14" s="23">
        <v>1288204.4704732348</v>
      </c>
      <c r="Z14" s="23">
        <v>551728.4321391523</v>
      </c>
      <c r="AA14" s="23">
        <v>0</v>
      </c>
      <c r="AB14" s="23">
        <v>0</v>
      </c>
      <c r="AC14" s="23">
        <v>197325.8680851274</v>
      </c>
      <c r="AD14" s="23">
        <v>86376.75173015997</v>
      </c>
      <c r="AE14" s="23">
        <v>0</v>
      </c>
      <c r="AF14" s="23">
        <v>0</v>
      </c>
      <c r="AG14" s="52">
        <f t="shared" si="0"/>
        <v>47501639.7294824</v>
      </c>
      <c r="AH14" s="52">
        <f t="shared" si="0"/>
        <v>41966573.76336473</v>
      </c>
      <c r="AI14" s="33"/>
      <c r="AJ14" s="33"/>
    </row>
    <row r="15" spans="1:36" ht="45" customHeight="1">
      <c r="A15" s="19">
        <v>9</v>
      </c>
      <c r="B15" s="55" t="s">
        <v>12</v>
      </c>
      <c r="C15" s="23">
        <v>109678.09</v>
      </c>
      <c r="D15" s="23">
        <v>100591.09</v>
      </c>
      <c r="E15" s="23">
        <v>4921</v>
      </c>
      <c r="F15" s="23">
        <v>3952</v>
      </c>
      <c r="G15" s="23">
        <v>4019731</v>
      </c>
      <c r="H15" s="23">
        <v>3331056</v>
      </c>
      <c r="I15" s="23">
        <v>806908</v>
      </c>
      <c r="J15" s="23">
        <v>514979</v>
      </c>
      <c r="K15" s="23">
        <v>7092</v>
      </c>
      <c r="L15" s="23">
        <v>2564.09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724</v>
      </c>
      <c r="T15" s="23">
        <v>326</v>
      </c>
      <c r="U15" s="23">
        <v>50096.00000000001</v>
      </c>
      <c r="V15" s="23">
        <v>14073</v>
      </c>
      <c r="W15" s="23">
        <v>0</v>
      </c>
      <c r="X15" s="23">
        <v>0</v>
      </c>
      <c r="Y15" s="23">
        <v>826597</v>
      </c>
      <c r="Z15" s="23">
        <v>699711</v>
      </c>
      <c r="AA15" s="23">
        <v>0</v>
      </c>
      <c r="AB15" s="23">
        <v>0</v>
      </c>
      <c r="AC15" s="23">
        <v>1187</v>
      </c>
      <c r="AD15" s="23">
        <v>1187</v>
      </c>
      <c r="AE15" s="23">
        <v>0</v>
      </c>
      <c r="AF15" s="23">
        <v>0</v>
      </c>
      <c r="AG15" s="52">
        <f>C15+E15+G15+I15+K15+M15+O15+Q15+S15+U15+W15+Y15+AA15+AC15+AE15</f>
        <v>5826934.09</v>
      </c>
      <c r="AH15" s="52">
        <f>D15+F15+H15+J15+L15+N15+P15+R15+T15+V15+X15+Z15+AB15+AD15+AF15</f>
        <v>4668439.18</v>
      </c>
      <c r="AI15" s="33"/>
      <c r="AJ15" s="33"/>
    </row>
    <row r="16" spans="1:36" ht="45" customHeight="1">
      <c r="A16" s="11">
        <v>10</v>
      </c>
      <c r="B16" s="55" t="s">
        <v>13</v>
      </c>
      <c r="C16" s="23">
        <v>6280</v>
      </c>
      <c r="D16" s="23">
        <v>6280</v>
      </c>
      <c r="E16" s="23">
        <v>30599.32</v>
      </c>
      <c r="F16" s="23">
        <v>8040.300000000004</v>
      </c>
      <c r="G16" s="23">
        <v>1456939.6199999999</v>
      </c>
      <c r="H16" s="23">
        <v>1399637.2599999998</v>
      </c>
      <c r="I16" s="23">
        <v>948337.53</v>
      </c>
      <c r="J16" s="23">
        <v>243423.07000000007</v>
      </c>
      <c r="K16" s="23">
        <v>76201.01</v>
      </c>
      <c r="L16" s="23">
        <v>18361.24999999999</v>
      </c>
      <c r="M16" s="23">
        <v>0</v>
      </c>
      <c r="N16" s="23">
        <v>0</v>
      </c>
      <c r="O16" s="23">
        <v>39093.26999999999</v>
      </c>
      <c r="P16" s="23">
        <v>12347.959999999995</v>
      </c>
      <c r="Q16" s="23">
        <v>0</v>
      </c>
      <c r="R16" s="23">
        <v>0</v>
      </c>
      <c r="S16" s="23">
        <v>111980.33999999998</v>
      </c>
      <c r="T16" s="23">
        <v>32503.719999999987</v>
      </c>
      <c r="U16" s="23">
        <v>1557675.37</v>
      </c>
      <c r="V16" s="23">
        <v>233344.51000000024</v>
      </c>
      <c r="W16" s="23">
        <v>3928.7899999999995</v>
      </c>
      <c r="X16" s="23">
        <v>282.84999999999945</v>
      </c>
      <c r="Y16" s="23">
        <v>146063.33999999997</v>
      </c>
      <c r="Z16" s="23">
        <v>146063.33999999997</v>
      </c>
      <c r="AA16" s="23">
        <v>0</v>
      </c>
      <c r="AB16" s="23">
        <v>0</v>
      </c>
      <c r="AC16" s="23">
        <v>395545.7599999999</v>
      </c>
      <c r="AD16" s="23">
        <v>31171.889999999905</v>
      </c>
      <c r="AE16" s="23">
        <v>0</v>
      </c>
      <c r="AF16" s="23">
        <v>0</v>
      </c>
      <c r="AG16" s="52">
        <f t="shared" si="0"/>
        <v>4772644.349999999</v>
      </c>
      <c r="AH16" s="52">
        <f t="shared" si="0"/>
        <v>2131456.1500000004</v>
      </c>
      <c r="AI16" s="33"/>
      <c r="AJ16" s="33"/>
    </row>
    <row r="17" spans="1:36" ht="45" customHeight="1">
      <c r="A17" s="19">
        <v>11</v>
      </c>
      <c r="B17" s="55" t="s">
        <v>14</v>
      </c>
      <c r="C17" s="23">
        <v>0</v>
      </c>
      <c r="D17" s="23">
        <v>0</v>
      </c>
      <c r="E17" s="23">
        <v>7516.42</v>
      </c>
      <c r="F17" s="23">
        <v>3083.5199999999995</v>
      </c>
      <c r="G17" s="23">
        <v>0</v>
      </c>
      <c r="H17" s="23">
        <v>0</v>
      </c>
      <c r="I17" s="23">
        <v>124399.21999999997</v>
      </c>
      <c r="J17" s="23">
        <v>28771.74999999997</v>
      </c>
      <c r="K17" s="23">
        <v>14046.589200950255</v>
      </c>
      <c r="L17" s="23">
        <v>5628.396593812993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54.480000000000004</v>
      </c>
      <c r="T17" s="23">
        <v>54.480000000000004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119857.15671232878</v>
      </c>
      <c r="AD17" s="23">
        <v>-14951.729863013694</v>
      </c>
      <c r="AE17" s="23">
        <v>0</v>
      </c>
      <c r="AF17" s="23">
        <v>0</v>
      </c>
      <c r="AG17" s="52">
        <f t="shared" si="0"/>
        <v>265873.865913279</v>
      </c>
      <c r="AH17" s="52">
        <f t="shared" si="0"/>
        <v>22586.416730799276</v>
      </c>
      <c r="AI17" s="33"/>
      <c r="AJ17" s="33"/>
    </row>
    <row r="18" spans="1:36" ht="45" customHeight="1">
      <c r="A18" s="19">
        <v>12</v>
      </c>
      <c r="B18" s="55" t="s">
        <v>15</v>
      </c>
      <c r="C18" s="23">
        <v>371095.14999999997</v>
      </c>
      <c r="D18" s="23">
        <v>371095.14999999997</v>
      </c>
      <c r="E18" s="23">
        <v>294816</v>
      </c>
      <c r="F18" s="23">
        <v>294816</v>
      </c>
      <c r="G18" s="23">
        <v>8206516.87</v>
      </c>
      <c r="H18" s="23">
        <v>8086462.87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52">
        <f>C18+E18+G18+I18+K18+M18+O18+Q18+S18+U18+W18+Y18+AA18+AC18+AE18</f>
        <v>8872428.02</v>
      </c>
      <c r="AH18" s="52">
        <f>D18+F18+H18+J18+L18+N18+P18+R18+T18+V18+X18+Z18+AB18+AD18+AF18</f>
        <v>8752374.02</v>
      </c>
      <c r="AI18" s="33"/>
      <c r="AJ18" s="33"/>
    </row>
    <row r="19" spans="1:36" ht="45" customHeight="1">
      <c r="A19" s="19">
        <v>13</v>
      </c>
      <c r="B19" s="55" t="s">
        <v>16</v>
      </c>
      <c r="C19" s="23">
        <v>51225.98704946475</v>
      </c>
      <c r="D19" s="23">
        <v>51225.98704946475</v>
      </c>
      <c r="E19" s="23">
        <v>0</v>
      </c>
      <c r="F19" s="23">
        <v>0</v>
      </c>
      <c r="G19" s="23">
        <v>566500.5514619208</v>
      </c>
      <c r="H19" s="23">
        <v>566500.5514619208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52">
        <f t="shared" si="0"/>
        <v>617726.5385113856</v>
      </c>
      <c r="AH19" s="52">
        <f t="shared" si="0"/>
        <v>617726.5385113856</v>
      </c>
      <c r="AI19" s="33"/>
      <c r="AJ19" s="33"/>
    </row>
    <row r="20" spans="1:36" ht="45" customHeight="1">
      <c r="A20" s="11">
        <v>14</v>
      </c>
      <c r="B20" s="55" t="s">
        <v>17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65</v>
      </c>
      <c r="V20" s="23">
        <v>47</v>
      </c>
      <c r="W20" s="23">
        <v>0</v>
      </c>
      <c r="X20" s="23">
        <v>0</v>
      </c>
      <c r="Y20" s="23">
        <v>18937</v>
      </c>
      <c r="Z20" s="23">
        <v>17083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52">
        <f>C20+E20+G20+I20+K20+M20+O20+Q20+S20+U20+W20+Y20+AA20+AC20+AE20</f>
        <v>19002</v>
      </c>
      <c r="AH20" s="52">
        <f>D20+F20+H20+J20+L20+N20+P20+R20+T20+V20+X20+Z20+AB20+AD20+AF20</f>
        <v>17130</v>
      </c>
      <c r="AI20" s="33"/>
      <c r="AJ20" s="33"/>
    </row>
    <row r="21" spans="1:34" ht="15">
      <c r="A21" s="54"/>
      <c r="B21" s="53" t="s">
        <v>18</v>
      </c>
      <c r="C21" s="52">
        <f>SUM(C7:C20)</f>
        <v>7713656.344626238</v>
      </c>
      <c r="D21" s="52">
        <f aca="true" t="shared" si="1" ref="D21:AH21">SUM(D7:D20)</f>
        <v>5621857.297319992</v>
      </c>
      <c r="E21" s="52">
        <f t="shared" si="1"/>
        <v>3940289.980511173</v>
      </c>
      <c r="F21" s="52">
        <f t="shared" si="1"/>
        <v>3575621.8992592115</v>
      </c>
      <c r="G21" s="52">
        <f t="shared" si="1"/>
        <v>210122813.97295845</v>
      </c>
      <c r="H21" s="52">
        <f t="shared" si="1"/>
        <v>205331577.46707547</v>
      </c>
      <c r="I21" s="52">
        <f t="shared" si="1"/>
        <v>26811224.056847893</v>
      </c>
      <c r="J21" s="52">
        <f t="shared" si="1"/>
        <v>21793916.21718049</v>
      </c>
      <c r="K21" s="52">
        <f t="shared" si="1"/>
        <v>4832990.880408127</v>
      </c>
      <c r="L21" s="52">
        <f t="shared" si="1"/>
        <v>4496762.865299752</v>
      </c>
      <c r="M21" s="52">
        <f t="shared" si="1"/>
        <v>0</v>
      </c>
      <c r="N21" s="52">
        <f t="shared" si="1"/>
        <v>0</v>
      </c>
      <c r="O21" s="52">
        <f t="shared" si="1"/>
        <v>4484784.9915785035</v>
      </c>
      <c r="P21" s="52">
        <f t="shared" si="1"/>
        <v>703472.8966191595</v>
      </c>
      <c r="Q21" s="52">
        <f t="shared" si="1"/>
        <v>607347.296029472</v>
      </c>
      <c r="R21" s="52">
        <f t="shared" si="1"/>
        <v>224217.48876143043</v>
      </c>
      <c r="S21" s="52">
        <f t="shared" si="1"/>
        <v>2478341.7816780144</v>
      </c>
      <c r="T21" s="52">
        <f t="shared" si="1"/>
        <v>1840469.0087524992</v>
      </c>
      <c r="U21" s="52">
        <f t="shared" si="1"/>
        <v>28165115.8680436</v>
      </c>
      <c r="V21" s="52">
        <f t="shared" si="1"/>
        <v>9597262.20261881</v>
      </c>
      <c r="W21" s="52">
        <f t="shared" si="1"/>
        <v>914344.0723630257</v>
      </c>
      <c r="X21" s="52">
        <f t="shared" si="1"/>
        <v>162853.83119546183</v>
      </c>
      <c r="Y21" s="52">
        <f t="shared" si="1"/>
        <v>13395612.711846244</v>
      </c>
      <c r="Z21" s="52">
        <f t="shared" si="1"/>
        <v>8573843.188694805</v>
      </c>
      <c r="AA21" s="52">
        <f t="shared" si="1"/>
        <v>12348.66</v>
      </c>
      <c r="AB21" s="52">
        <f t="shared" si="1"/>
        <v>4599.219999999999</v>
      </c>
      <c r="AC21" s="52">
        <f t="shared" si="1"/>
        <v>6227182.00591241</v>
      </c>
      <c r="AD21" s="52">
        <f t="shared" si="1"/>
        <v>2148261.8036498562</v>
      </c>
      <c r="AE21" s="52">
        <f t="shared" si="1"/>
        <v>0</v>
      </c>
      <c r="AF21" s="52">
        <f t="shared" si="1"/>
        <v>0</v>
      </c>
      <c r="AG21" s="52">
        <f t="shared" si="1"/>
        <v>309706052.6228031</v>
      </c>
      <c r="AH21" s="52">
        <f t="shared" si="1"/>
        <v>264074715.38642696</v>
      </c>
    </row>
    <row r="22" spans="1:34" ht="15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2:34" ht="18">
      <c r="B23" s="35" t="s">
        <v>39</v>
      </c>
      <c r="AG23" s="33"/>
      <c r="AH23" s="88"/>
    </row>
    <row r="24" spans="2:34" ht="12.75">
      <c r="B24" s="97" t="s">
        <v>44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AH24" s="33"/>
    </row>
    <row r="25" spans="2:36" ht="12.7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AJ25" s="33"/>
    </row>
    <row r="26" spans="2:3" ht="13.5">
      <c r="B26" s="35" t="s">
        <v>45</v>
      </c>
      <c r="C26" s="2"/>
    </row>
    <row r="27" ht="13.5">
      <c r="B27" s="35" t="s">
        <v>46</v>
      </c>
    </row>
  </sheetData>
  <sheetProtection/>
  <mergeCells count="19">
    <mergeCell ref="B24:N25"/>
    <mergeCell ref="AE5:AF5"/>
    <mergeCell ref="AG5:AH5"/>
    <mergeCell ref="W5:X5"/>
    <mergeCell ref="Y5:Z5"/>
    <mergeCell ref="AA5:AB5"/>
    <mergeCell ref="AC5:AD5"/>
    <mergeCell ref="O5:P5"/>
    <mergeCell ref="Q5:R5"/>
    <mergeCell ref="S5:T5"/>
    <mergeCell ref="A5:A6"/>
    <mergeCell ref="B5:B6"/>
    <mergeCell ref="C5:D5"/>
    <mergeCell ref="E5:F5"/>
    <mergeCell ref="U5:V5"/>
    <mergeCell ref="G5:H5"/>
    <mergeCell ref="I5:J5"/>
    <mergeCell ref="K5:L5"/>
    <mergeCell ref="M5:N5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  <ignoredErrors>
    <ignoredError sqref="AG7:AH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2:AK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" sqref="G4"/>
    </sheetView>
  </sheetViews>
  <sheetFormatPr defaultColWidth="9.140625" defaultRowHeight="12.75"/>
  <cols>
    <col min="1" max="1" width="3.7109375" style="2" customWidth="1"/>
    <col min="2" max="2" width="28.00390625" style="2" customWidth="1"/>
    <col min="3" max="6" width="11.7109375" style="2" customWidth="1"/>
    <col min="7" max="7" width="12.8515625" style="2" customWidth="1"/>
    <col min="8" max="8" width="13.00390625" style="2" customWidth="1"/>
    <col min="9" max="32" width="11.7109375" style="2" customWidth="1"/>
    <col min="33" max="33" width="14.28125" style="2" customWidth="1"/>
    <col min="34" max="34" width="13.8515625" style="2" customWidth="1"/>
    <col min="35" max="35" width="9.140625" style="2" customWidth="1"/>
    <col min="36" max="36" width="9.8515625" style="2" bestFit="1" customWidth="1"/>
    <col min="37" max="16384" width="9.140625" style="2" customWidth="1"/>
  </cols>
  <sheetData>
    <row r="2" spans="1:11" ht="20.25" customHeight="1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12.75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3:32" ht="15" customHeight="1"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4" ht="82.5" customHeight="1">
      <c r="A5" s="94" t="s">
        <v>0</v>
      </c>
      <c r="B5" s="94" t="s">
        <v>20</v>
      </c>
      <c r="C5" s="90" t="s">
        <v>21</v>
      </c>
      <c r="D5" s="91"/>
      <c r="E5" s="90" t="s">
        <v>24</v>
      </c>
      <c r="F5" s="91"/>
      <c r="G5" s="90" t="s">
        <v>25</v>
      </c>
      <c r="H5" s="91"/>
      <c r="I5" s="90" t="s">
        <v>26</v>
      </c>
      <c r="J5" s="91"/>
      <c r="K5" s="90" t="s">
        <v>27</v>
      </c>
      <c r="L5" s="91"/>
      <c r="M5" s="90" t="s">
        <v>28</v>
      </c>
      <c r="N5" s="91"/>
      <c r="O5" s="90" t="s">
        <v>29</v>
      </c>
      <c r="P5" s="91"/>
      <c r="Q5" s="90" t="s">
        <v>30</v>
      </c>
      <c r="R5" s="91"/>
      <c r="S5" s="90" t="s">
        <v>31</v>
      </c>
      <c r="T5" s="91"/>
      <c r="U5" s="90" t="s">
        <v>32</v>
      </c>
      <c r="V5" s="91"/>
      <c r="W5" s="90" t="s">
        <v>33</v>
      </c>
      <c r="X5" s="91"/>
      <c r="Y5" s="90" t="s">
        <v>34</v>
      </c>
      <c r="Z5" s="91"/>
      <c r="AA5" s="90" t="s">
        <v>35</v>
      </c>
      <c r="AB5" s="91"/>
      <c r="AC5" s="90" t="s">
        <v>36</v>
      </c>
      <c r="AD5" s="91"/>
      <c r="AE5" s="90" t="s">
        <v>37</v>
      </c>
      <c r="AF5" s="91"/>
      <c r="AG5" s="90" t="s">
        <v>38</v>
      </c>
      <c r="AH5" s="91"/>
    </row>
    <row r="6" spans="1:37" ht="45" customHeight="1">
      <c r="A6" s="95"/>
      <c r="B6" s="95"/>
      <c r="C6" s="18" t="s">
        <v>47</v>
      </c>
      <c r="D6" s="18" t="s">
        <v>48</v>
      </c>
      <c r="E6" s="18" t="s">
        <v>47</v>
      </c>
      <c r="F6" s="18" t="s">
        <v>48</v>
      </c>
      <c r="G6" s="18" t="s">
        <v>47</v>
      </c>
      <c r="H6" s="18" t="s">
        <v>48</v>
      </c>
      <c r="I6" s="18" t="s">
        <v>47</v>
      </c>
      <c r="J6" s="18" t="s">
        <v>48</v>
      </c>
      <c r="K6" s="18" t="s">
        <v>47</v>
      </c>
      <c r="L6" s="18" t="s">
        <v>48</v>
      </c>
      <c r="M6" s="18" t="s">
        <v>47</v>
      </c>
      <c r="N6" s="18" t="s">
        <v>48</v>
      </c>
      <c r="O6" s="18" t="s">
        <v>47</v>
      </c>
      <c r="P6" s="18" t="s">
        <v>48</v>
      </c>
      <c r="Q6" s="18" t="s">
        <v>47</v>
      </c>
      <c r="R6" s="18" t="s">
        <v>48</v>
      </c>
      <c r="S6" s="18" t="s">
        <v>47</v>
      </c>
      <c r="T6" s="18" t="s">
        <v>48</v>
      </c>
      <c r="U6" s="18" t="s">
        <v>47</v>
      </c>
      <c r="V6" s="18" t="s">
        <v>48</v>
      </c>
      <c r="W6" s="18" t="s">
        <v>47</v>
      </c>
      <c r="X6" s="18" t="s">
        <v>48</v>
      </c>
      <c r="Y6" s="18" t="s">
        <v>47</v>
      </c>
      <c r="Z6" s="18" t="s">
        <v>48</v>
      </c>
      <c r="AA6" s="18" t="s">
        <v>47</v>
      </c>
      <c r="AB6" s="18" t="s">
        <v>48</v>
      </c>
      <c r="AC6" s="18" t="s">
        <v>47</v>
      </c>
      <c r="AD6" s="18" t="s">
        <v>48</v>
      </c>
      <c r="AE6" s="18" t="s">
        <v>47</v>
      </c>
      <c r="AF6" s="18" t="s">
        <v>48</v>
      </c>
      <c r="AG6" s="18" t="s">
        <v>47</v>
      </c>
      <c r="AH6" s="18" t="s">
        <v>48</v>
      </c>
      <c r="AJ6" s="13"/>
      <c r="AK6" s="13"/>
    </row>
    <row r="7" spans="1:36" ht="45" customHeight="1">
      <c r="A7" s="19">
        <v>1</v>
      </c>
      <c r="B7" s="55" t="s">
        <v>4</v>
      </c>
      <c r="C7" s="23">
        <v>1530245.1099999999</v>
      </c>
      <c r="D7" s="23">
        <v>307737.08999999985</v>
      </c>
      <c r="E7" s="23">
        <v>120010.51</v>
      </c>
      <c r="F7" s="23">
        <v>120010.51</v>
      </c>
      <c r="G7" s="23">
        <v>30357888.725213986</v>
      </c>
      <c r="H7" s="23">
        <v>28725551.475213986</v>
      </c>
      <c r="I7" s="23">
        <v>9666159.368843718</v>
      </c>
      <c r="J7" s="23">
        <v>5478657.411885995</v>
      </c>
      <c r="K7" s="23">
        <v>766051.5284899999</v>
      </c>
      <c r="L7" s="23">
        <v>569324.16849</v>
      </c>
      <c r="M7" s="23">
        <v>0</v>
      </c>
      <c r="N7" s="23">
        <v>0</v>
      </c>
      <c r="O7" s="23">
        <v>477050</v>
      </c>
      <c r="P7" s="23">
        <v>0</v>
      </c>
      <c r="Q7" s="23">
        <v>0</v>
      </c>
      <c r="R7" s="23">
        <v>0</v>
      </c>
      <c r="S7" s="23">
        <v>114741.3</v>
      </c>
      <c r="T7" s="23">
        <v>114580.01000000001</v>
      </c>
      <c r="U7" s="23">
        <v>7286430.243042308</v>
      </c>
      <c r="V7" s="23">
        <v>2285348.7801228296</v>
      </c>
      <c r="W7" s="23">
        <v>0</v>
      </c>
      <c r="X7" s="23">
        <v>0</v>
      </c>
      <c r="Y7" s="23">
        <v>37268.99</v>
      </c>
      <c r="Z7" s="23">
        <v>25645.489999999998</v>
      </c>
      <c r="AA7" s="23">
        <v>0</v>
      </c>
      <c r="AB7" s="23">
        <v>0</v>
      </c>
      <c r="AC7" s="23">
        <v>358648.0699999999</v>
      </c>
      <c r="AD7" s="23">
        <v>200678.1599999999</v>
      </c>
      <c r="AE7" s="23">
        <v>0</v>
      </c>
      <c r="AF7" s="23">
        <v>0</v>
      </c>
      <c r="AG7" s="20">
        <f>C7+E7+G7+I7+K7+M7+O7+Q7+S7+U7+W7+Y7+AA7+AC7+AE7</f>
        <v>50714493.84559001</v>
      </c>
      <c r="AH7" s="20">
        <f>D7+F7+H7+J7+L7+N7+P7+R7+T7+V7+X7+Z7+AB7+AD7+AF7</f>
        <v>37827533.09571281</v>
      </c>
      <c r="AJ7" s="13"/>
    </row>
    <row r="8" spans="1:34" ht="45" customHeight="1">
      <c r="A8" s="11">
        <v>2</v>
      </c>
      <c r="B8" s="55" t="s">
        <v>5</v>
      </c>
      <c r="C8" s="23">
        <v>184164.23</v>
      </c>
      <c r="D8" s="23">
        <v>184164.23</v>
      </c>
      <c r="E8" s="23">
        <v>183557.44</v>
      </c>
      <c r="F8" s="23">
        <v>183557.44</v>
      </c>
      <c r="G8" s="23">
        <v>27168363.34</v>
      </c>
      <c r="H8" s="23">
        <v>27168363.34</v>
      </c>
      <c r="I8" s="23">
        <v>2132355.0500000003</v>
      </c>
      <c r="J8" s="23">
        <v>2132355.0500000003</v>
      </c>
      <c r="K8" s="23">
        <v>223092.66999999998</v>
      </c>
      <c r="L8" s="23">
        <v>223092.66999999998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52603.74</v>
      </c>
      <c r="T8" s="23">
        <v>52603.74</v>
      </c>
      <c r="U8" s="23">
        <v>138111.38999999998</v>
      </c>
      <c r="V8" s="23">
        <v>110403.31999999998</v>
      </c>
      <c r="W8" s="23">
        <v>0</v>
      </c>
      <c r="X8" s="23">
        <v>0</v>
      </c>
      <c r="Y8" s="23">
        <v>82203.79</v>
      </c>
      <c r="Z8" s="23">
        <v>82203.79</v>
      </c>
      <c r="AA8" s="23">
        <v>0</v>
      </c>
      <c r="AB8" s="23">
        <v>0</v>
      </c>
      <c r="AC8" s="23">
        <v>669.88</v>
      </c>
      <c r="AD8" s="23">
        <v>669.88</v>
      </c>
      <c r="AE8" s="23">
        <v>0</v>
      </c>
      <c r="AF8" s="23">
        <v>0</v>
      </c>
      <c r="AG8" s="4">
        <f>C8+E8+G8+I8+K8+M8+O8+Q8+S8+U8+W8+Y8+AA8+AC8+AE8</f>
        <v>30165121.53</v>
      </c>
      <c r="AH8" s="4">
        <f aca="true" t="shared" si="0" ref="AG8:AH19">D8+F8+H8+J8+L8+N8+P8+R8+T8+V8+X8+Z8+AB8+AD8+AF8</f>
        <v>30137413.46</v>
      </c>
    </row>
    <row r="9" spans="1:34" ht="45" customHeight="1">
      <c r="A9" s="19">
        <v>3</v>
      </c>
      <c r="B9" s="55" t="s">
        <v>6</v>
      </c>
      <c r="C9" s="23">
        <v>1335034.67</v>
      </c>
      <c r="D9" s="23">
        <v>75386.62999999989</v>
      </c>
      <c r="E9" s="23">
        <v>216008.22999999998</v>
      </c>
      <c r="F9" s="23">
        <v>161542.30999999997</v>
      </c>
      <c r="G9" s="23">
        <v>25656924.169999994</v>
      </c>
      <c r="H9" s="23">
        <v>25656924.169999994</v>
      </c>
      <c r="I9" s="23">
        <v>3494180.7499999995</v>
      </c>
      <c r="J9" s="23">
        <v>2665802.7399999993</v>
      </c>
      <c r="K9" s="23">
        <v>676784.67</v>
      </c>
      <c r="L9" s="23">
        <v>432581.38</v>
      </c>
      <c r="M9" s="23">
        <v>0</v>
      </c>
      <c r="N9" s="23">
        <v>0</v>
      </c>
      <c r="O9" s="23">
        <v>16670</v>
      </c>
      <c r="P9" s="23">
        <v>16670</v>
      </c>
      <c r="Q9" s="23">
        <v>0</v>
      </c>
      <c r="R9" s="23">
        <v>0</v>
      </c>
      <c r="S9" s="23">
        <v>112077.78</v>
      </c>
      <c r="T9" s="23">
        <v>95407.78</v>
      </c>
      <c r="U9" s="23">
        <v>702194.5499999999</v>
      </c>
      <c r="V9" s="23">
        <v>196316.15999999997</v>
      </c>
      <c r="W9" s="23">
        <v>0</v>
      </c>
      <c r="X9" s="23">
        <v>0</v>
      </c>
      <c r="Y9" s="23">
        <v>111610.19</v>
      </c>
      <c r="Z9" s="23">
        <v>34732.18000000001</v>
      </c>
      <c r="AA9" s="23">
        <v>0</v>
      </c>
      <c r="AB9" s="23">
        <v>0</v>
      </c>
      <c r="AC9" s="23">
        <v>202111.43</v>
      </c>
      <c r="AD9" s="23">
        <v>21932.070000000007</v>
      </c>
      <c r="AE9" s="23">
        <v>0</v>
      </c>
      <c r="AF9" s="23">
        <v>0</v>
      </c>
      <c r="AG9" s="4">
        <f t="shared" si="0"/>
        <v>32523596.439999998</v>
      </c>
      <c r="AH9" s="4">
        <f t="shared" si="0"/>
        <v>29357295.419999994</v>
      </c>
    </row>
    <row r="10" spans="1:34" ht="45" customHeight="1">
      <c r="A10" s="19">
        <v>4</v>
      </c>
      <c r="B10" s="55" t="s">
        <v>7</v>
      </c>
      <c r="C10" s="23">
        <v>0</v>
      </c>
      <c r="D10" s="23">
        <v>0</v>
      </c>
      <c r="E10" s="23">
        <v>0</v>
      </c>
      <c r="F10" s="23">
        <v>0</v>
      </c>
      <c r="G10" s="23">
        <v>8151087.08</v>
      </c>
      <c r="H10" s="23">
        <v>8151087.08</v>
      </c>
      <c r="I10" s="23">
        <v>2542.02</v>
      </c>
      <c r="J10" s="23">
        <v>659.94</v>
      </c>
      <c r="K10" s="23">
        <v>400</v>
      </c>
      <c r="L10" s="23">
        <v>8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4">
        <f t="shared" si="0"/>
        <v>8154029.1</v>
      </c>
      <c r="AH10" s="4">
        <f t="shared" si="0"/>
        <v>8151755.0200000005</v>
      </c>
    </row>
    <row r="11" spans="1:34" ht="45" customHeight="1">
      <c r="A11" s="19">
        <v>5</v>
      </c>
      <c r="B11" s="55" t="s">
        <v>8</v>
      </c>
      <c r="C11" s="23">
        <v>0</v>
      </c>
      <c r="D11" s="23">
        <v>0</v>
      </c>
      <c r="E11" s="23">
        <v>1284</v>
      </c>
      <c r="F11" s="23">
        <v>1284</v>
      </c>
      <c r="G11" s="23">
        <v>3557943</v>
      </c>
      <c r="H11" s="23">
        <v>3557943</v>
      </c>
      <c r="I11" s="23">
        <v>3180</v>
      </c>
      <c r="J11" s="23">
        <v>3180</v>
      </c>
      <c r="K11" s="23">
        <v>14117</v>
      </c>
      <c r="L11" s="23">
        <v>14117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5190</v>
      </c>
      <c r="V11" s="23">
        <v>5190</v>
      </c>
      <c r="W11" s="23">
        <v>0</v>
      </c>
      <c r="X11" s="23">
        <v>0</v>
      </c>
      <c r="Y11" s="23">
        <v>1759264</v>
      </c>
      <c r="Z11" s="23">
        <v>1759264</v>
      </c>
      <c r="AA11" s="23">
        <v>0</v>
      </c>
      <c r="AB11" s="23">
        <v>0</v>
      </c>
      <c r="AC11" s="23">
        <v>7330</v>
      </c>
      <c r="AD11" s="23">
        <v>7330</v>
      </c>
      <c r="AE11" s="23">
        <v>0</v>
      </c>
      <c r="AF11" s="23">
        <v>0</v>
      </c>
      <c r="AG11" s="4">
        <f t="shared" si="0"/>
        <v>5348308</v>
      </c>
      <c r="AH11" s="4">
        <f t="shared" si="0"/>
        <v>5348308</v>
      </c>
    </row>
    <row r="12" spans="1:34" ht="45" customHeight="1">
      <c r="A12" s="11">
        <v>6</v>
      </c>
      <c r="B12" s="55" t="s">
        <v>9</v>
      </c>
      <c r="C12" s="23">
        <v>153000</v>
      </c>
      <c r="D12" s="23">
        <v>153000</v>
      </c>
      <c r="E12" s="23">
        <v>50156</v>
      </c>
      <c r="F12" s="23">
        <v>50156</v>
      </c>
      <c r="G12" s="23">
        <v>17932117</v>
      </c>
      <c r="H12" s="23">
        <v>17932117</v>
      </c>
      <c r="I12" s="23">
        <v>1766654</v>
      </c>
      <c r="J12" s="23">
        <v>1652816</v>
      </c>
      <c r="K12" s="23">
        <v>206299</v>
      </c>
      <c r="L12" s="23">
        <v>206299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3143</v>
      </c>
      <c r="T12" s="23">
        <v>3143</v>
      </c>
      <c r="U12" s="23">
        <v>94969</v>
      </c>
      <c r="V12" s="23">
        <v>31412</v>
      </c>
      <c r="W12" s="23">
        <v>0</v>
      </c>
      <c r="X12" s="23">
        <v>0</v>
      </c>
      <c r="Y12" s="23">
        <v>864708</v>
      </c>
      <c r="Z12" s="23">
        <v>527292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4">
        <f t="shared" si="0"/>
        <v>21071046</v>
      </c>
      <c r="AH12" s="4">
        <f t="shared" si="0"/>
        <v>20556235</v>
      </c>
    </row>
    <row r="13" spans="1:34" ht="45" customHeight="1">
      <c r="A13" s="19">
        <v>7</v>
      </c>
      <c r="B13" s="55" t="s">
        <v>10</v>
      </c>
      <c r="C13" s="23">
        <v>0</v>
      </c>
      <c r="D13" s="23">
        <v>0</v>
      </c>
      <c r="E13" s="23">
        <v>169074.85369</v>
      </c>
      <c r="F13" s="23">
        <v>169074.85369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16846.2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52">
        <f t="shared" si="0"/>
        <v>185921.05369</v>
      </c>
      <c r="AH13" s="52">
        <f t="shared" si="0"/>
        <v>169074.85369</v>
      </c>
    </row>
    <row r="14" spans="1:34" ht="45" customHeight="1">
      <c r="A14" s="19">
        <v>8</v>
      </c>
      <c r="B14" s="55" t="s">
        <v>11</v>
      </c>
      <c r="C14" s="23">
        <v>92476.43</v>
      </c>
      <c r="D14" s="23">
        <v>92476.43</v>
      </c>
      <c r="E14" s="23">
        <v>5273.96</v>
      </c>
      <c r="F14" s="23">
        <v>4666.12</v>
      </c>
      <c r="G14" s="23">
        <v>24889951.94</v>
      </c>
      <c r="H14" s="23">
        <v>24361011.02</v>
      </c>
      <c r="I14" s="23">
        <v>566833.7</v>
      </c>
      <c r="J14" s="23">
        <v>260023.38999999996</v>
      </c>
      <c r="K14" s="23">
        <v>83032.96</v>
      </c>
      <c r="L14" s="23">
        <v>42959.55000000001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3450.36</v>
      </c>
      <c r="T14" s="23">
        <v>3450.36</v>
      </c>
      <c r="U14" s="23">
        <v>103464.65</v>
      </c>
      <c r="V14" s="23">
        <v>39532.17999999999</v>
      </c>
      <c r="W14" s="23">
        <v>0</v>
      </c>
      <c r="X14" s="23">
        <v>0</v>
      </c>
      <c r="Y14" s="23">
        <v>1960684.04</v>
      </c>
      <c r="Z14" s="23">
        <v>1960684.04</v>
      </c>
      <c r="AA14" s="23">
        <v>0</v>
      </c>
      <c r="AB14" s="23">
        <v>0</v>
      </c>
      <c r="AC14" s="23">
        <v>1500</v>
      </c>
      <c r="AD14" s="23">
        <v>1500</v>
      </c>
      <c r="AE14" s="23">
        <v>0</v>
      </c>
      <c r="AF14" s="23">
        <v>0</v>
      </c>
      <c r="AG14" s="52">
        <f t="shared" si="0"/>
        <v>27706668.04</v>
      </c>
      <c r="AH14" s="52">
        <f t="shared" si="0"/>
        <v>26766303.09</v>
      </c>
    </row>
    <row r="15" spans="1:34" ht="45" customHeight="1">
      <c r="A15" s="19">
        <v>9</v>
      </c>
      <c r="B15" s="55" t="s">
        <v>12</v>
      </c>
      <c r="C15" s="23">
        <v>4460.91</v>
      </c>
      <c r="D15" s="23">
        <v>4460.91</v>
      </c>
      <c r="E15" s="23">
        <v>0</v>
      </c>
      <c r="F15" s="23">
        <v>0</v>
      </c>
      <c r="G15" s="23">
        <v>2856764.721154039</v>
      </c>
      <c r="H15" s="23">
        <v>2543049.721154039</v>
      </c>
      <c r="I15" s="23">
        <v>314858.84</v>
      </c>
      <c r="J15" s="23">
        <v>314858.84</v>
      </c>
      <c r="K15" s="23">
        <v>566.4</v>
      </c>
      <c r="L15" s="23">
        <v>566.4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119</v>
      </c>
      <c r="V15" s="23">
        <v>119</v>
      </c>
      <c r="W15" s="23">
        <v>0</v>
      </c>
      <c r="X15" s="23">
        <v>0</v>
      </c>
      <c r="Y15" s="23">
        <v>57983</v>
      </c>
      <c r="Z15" s="23">
        <v>57983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52">
        <f>C15+E15+G15+I15+K15+M15+O15+Q15+S15+U15+W15+Y15+AA15+AC15+AE15</f>
        <v>3234752.8711540387</v>
      </c>
      <c r="AH15" s="52">
        <f>D15+F15+H15+J15+L15+N15+P15+R15+T15+V15+X15+Z15+AB15+AD15+AF15</f>
        <v>2921037.8711540387</v>
      </c>
    </row>
    <row r="16" spans="1:34" ht="45" customHeight="1">
      <c r="A16" s="11">
        <v>10</v>
      </c>
      <c r="B16" s="55" t="s">
        <v>13</v>
      </c>
      <c r="C16" s="23">
        <v>2000</v>
      </c>
      <c r="D16" s="23">
        <v>2000</v>
      </c>
      <c r="E16" s="23">
        <v>0</v>
      </c>
      <c r="F16" s="23">
        <v>0</v>
      </c>
      <c r="G16" s="23">
        <v>347872.16</v>
      </c>
      <c r="H16" s="23">
        <v>347872.16</v>
      </c>
      <c r="I16" s="23">
        <v>714272.61</v>
      </c>
      <c r="J16" s="23">
        <v>289894.49</v>
      </c>
      <c r="K16" s="23">
        <v>84146.23</v>
      </c>
      <c r="L16" s="23">
        <v>72186.23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26428.92</v>
      </c>
      <c r="T16" s="23">
        <v>26428.92</v>
      </c>
      <c r="U16" s="23">
        <v>6967.01</v>
      </c>
      <c r="V16" s="23">
        <v>4489.06</v>
      </c>
      <c r="W16" s="23">
        <v>0</v>
      </c>
      <c r="X16" s="23">
        <v>0</v>
      </c>
      <c r="Y16" s="23">
        <v>812468</v>
      </c>
      <c r="Z16" s="23">
        <v>812468</v>
      </c>
      <c r="AA16" s="23">
        <v>0</v>
      </c>
      <c r="AB16" s="23">
        <v>0</v>
      </c>
      <c r="AC16" s="23">
        <v>8013</v>
      </c>
      <c r="AD16" s="23">
        <v>-1.2200000000002547</v>
      </c>
      <c r="AE16" s="23">
        <v>0</v>
      </c>
      <c r="AF16" s="23">
        <v>0</v>
      </c>
      <c r="AG16" s="52">
        <f t="shared" si="0"/>
        <v>2002167.93</v>
      </c>
      <c r="AH16" s="52">
        <f t="shared" si="0"/>
        <v>1555337.64</v>
      </c>
    </row>
    <row r="17" spans="1:34" ht="45" customHeight="1">
      <c r="A17" s="19">
        <v>11</v>
      </c>
      <c r="B17" s="55" t="s">
        <v>14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35102.14</v>
      </c>
      <c r="J17" s="23">
        <v>35102.14</v>
      </c>
      <c r="K17" s="23">
        <v>885</v>
      </c>
      <c r="L17" s="23">
        <v>885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52">
        <f t="shared" si="0"/>
        <v>35987.14</v>
      </c>
      <c r="AH17" s="52">
        <f t="shared" si="0"/>
        <v>35987.14</v>
      </c>
    </row>
    <row r="18" spans="1:34" ht="45" customHeight="1">
      <c r="A18" s="19">
        <v>12</v>
      </c>
      <c r="B18" s="55" t="s">
        <v>15</v>
      </c>
      <c r="C18" s="23">
        <v>103617</v>
      </c>
      <c r="D18" s="23">
        <v>103617</v>
      </c>
      <c r="E18" s="23">
        <v>0</v>
      </c>
      <c r="F18" s="23">
        <v>0</v>
      </c>
      <c r="G18" s="23">
        <v>7771296.78</v>
      </c>
      <c r="H18" s="23">
        <v>7771296.78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52">
        <f>C18+E18+G18+I18+K18+M18+O18+Q18+S18+U18+W18+Y18+AA18+AC18+AE18</f>
        <v>7874913.78</v>
      </c>
      <c r="AH18" s="52">
        <f>D18+F18+H18+J18+L18+N18+P18+R18+T18+V18+X18+Z18+AB18+AD18+AF18</f>
        <v>7874913.78</v>
      </c>
    </row>
    <row r="19" spans="1:34" ht="45" customHeight="1">
      <c r="A19" s="19">
        <v>13</v>
      </c>
      <c r="B19" s="55" t="s">
        <v>16</v>
      </c>
      <c r="C19" s="23">
        <v>0</v>
      </c>
      <c r="D19" s="23">
        <v>0</v>
      </c>
      <c r="E19" s="23">
        <v>0</v>
      </c>
      <c r="F19" s="23">
        <v>0</v>
      </c>
      <c r="G19" s="23">
        <v>194827.59</v>
      </c>
      <c r="H19" s="23">
        <v>194827.59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52">
        <f t="shared" si="0"/>
        <v>194827.59</v>
      </c>
      <c r="AH19" s="52">
        <f t="shared" si="0"/>
        <v>194827.59</v>
      </c>
    </row>
    <row r="20" spans="1:37" ht="45" customHeight="1">
      <c r="A20" s="11">
        <v>14</v>
      </c>
      <c r="B20" s="55" t="s">
        <v>17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52">
        <f>C20+E20+G20+I20+K20+M20+O20+Q20+S20+U20+W20+Y20+AA20+AC20+AE20</f>
        <v>0</v>
      </c>
      <c r="AH20" s="52">
        <f>D20+F20+H20+J20+L20+N20+P20+R20+T20+V20+X20+Z20+AB20+AD20+AF20</f>
        <v>0</v>
      </c>
      <c r="AK20" s="13"/>
    </row>
    <row r="21" spans="1:34" ht="15">
      <c r="A21" s="54"/>
      <c r="B21" s="53" t="s">
        <v>18</v>
      </c>
      <c r="C21" s="52">
        <f>SUM(C7:C20)</f>
        <v>3404998.35</v>
      </c>
      <c r="D21" s="52">
        <f aca="true" t="shared" si="1" ref="D21:AH21">SUM(D7:D20)</f>
        <v>922842.2899999997</v>
      </c>
      <c r="E21" s="52">
        <f t="shared" si="1"/>
        <v>745364.9936899999</v>
      </c>
      <c r="F21" s="52">
        <f t="shared" si="1"/>
        <v>690291.23369</v>
      </c>
      <c r="G21" s="52">
        <f t="shared" si="1"/>
        <v>148885036.506368</v>
      </c>
      <c r="H21" s="52">
        <f t="shared" si="1"/>
        <v>146410043.33636802</v>
      </c>
      <c r="I21" s="52">
        <f t="shared" si="1"/>
        <v>18696138.47884372</v>
      </c>
      <c r="J21" s="52">
        <f t="shared" si="1"/>
        <v>12833350.001885995</v>
      </c>
      <c r="K21" s="52">
        <f t="shared" si="1"/>
        <v>2055375.4584899996</v>
      </c>
      <c r="L21" s="52">
        <f t="shared" si="1"/>
        <v>1562019.3984899998</v>
      </c>
      <c r="M21" s="52">
        <f t="shared" si="1"/>
        <v>0</v>
      </c>
      <c r="N21" s="52">
        <f t="shared" si="1"/>
        <v>0</v>
      </c>
      <c r="O21" s="52">
        <f t="shared" si="1"/>
        <v>493720</v>
      </c>
      <c r="P21" s="52">
        <f t="shared" si="1"/>
        <v>16670</v>
      </c>
      <c r="Q21" s="52">
        <f t="shared" si="1"/>
        <v>0</v>
      </c>
      <c r="R21" s="52">
        <f t="shared" si="1"/>
        <v>0</v>
      </c>
      <c r="S21" s="52">
        <f t="shared" si="1"/>
        <v>312445.1</v>
      </c>
      <c r="T21" s="52">
        <f t="shared" si="1"/>
        <v>295613.81</v>
      </c>
      <c r="U21" s="52">
        <f t="shared" si="1"/>
        <v>8354292.043042308</v>
      </c>
      <c r="V21" s="52">
        <f t="shared" si="1"/>
        <v>2672810.50012283</v>
      </c>
      <c r="W21" s="52">
        <f t="shared" si="1"/>
        <v>0</v>
      </c>
      <c r="X21" s="52">
        <f t="shared" si="1"/>
        <v>0</v>
      </c>
      <c r="Y21" s="52">
        <f t="shared" si="1"/>
        <v>5686190.01</v>
      </c>
      <c r="Z21" s="52">
        <f t="shared" si="1"/>
        <v>5260272.5</v>
      </c>
      <c r="AA21" s="52">
        <f t="shared" si="1"/>
        <v>0</v>
      </c>
      <c r="AB21" s="52">
        <f t="shared" si="1"/>
        <v>0</v>
      </c>
      <c r="AC21" s="52">
        <f t="shared" si="1"/>
        <v>578272.3799999999</v>
      </c>
      <c r="AD21" s="52">
        <f t="shared" si="1"/>
        <v>232108.8899999999</v>
      </c>
      <c r="AE21" s="52">
        <f t="shared" si="1"/>
        <v>0</v>
      </c>
      <c r="AF21" s="52">
        <f t="shared" si="1"/>
        <v>0</v>
      </c>
      <c r="AG21" s="52">
        <f t="shared" si="1"/>
        <v>189211833.320434</v>
      </c>
      <c r="AH21" s="52">
        <f t="shared" si="1"/>
        <v>170896021.9605568</v>
      </c>
    </row>
    <row r="22" spans="1:34" ht="15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6" ht="15">
      <c r="A23" s="6"/>
      <c r="B23" s="35" t="s">
        <v>39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7"/>
      <c r="AJ23" s="13"/>
    </row>
    <row r="24" spans="1:36" ht="13.5">
      <c r="A24" s="6"/>
      <c r="B24" s="97" t="s">
        <v>49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8"/>
      <c r="P24" s="8"/>
      <c r="Q24" s="8"/>
      <c r="R24" s="8"/>
      <c r="S24" s="8"/>
      <c r="T24" s="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3"/>
      <c r="AH24" s="13"/>
      <c r="AI24" s="13"/>
      <c r="AJ24" s="13"/>
    </row>
    <row r="25" spans="1:36" ht="15">
      <c r="A25" s="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H25" s="87"/>
      <c r="AJ25" s="13"/>
    </row>
    <row r="26" spans="2:36" ht="13.5">
      <c r="B26" s="35" t="s">
        <v>50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AH26" s="13"/>
      <c r="AJ26" s="13"/>
    </row>
    <row r="27" spans="2:34" ht="13.5">
      <c r="B27" s="35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H27" s="13"/>
    </row>
    <row r="28" ht="13.5">
      <c r="AH28" s="13"/>
    </row>
  </sheetData>
  <sheetProtection/>
  <mergeCells count="21">
    <mergeCell ref="A2:K2"/>
    <mergeCell ref="A3:K3"/>
    <mergeCell ref="A5:A6"/>
    <mergeCell ref="B5:B6"/>
    <mergeCell ref="C5:D5"/>
    <mergeCell ref="E5:F5"/>
    <mergeCell ref="I5:J5"/>
    <mergeCell ref="K5:L5"/>
    <mergeCell ref="AG5:AH5"/>
    <mergeCell ref="Y5:Z5"/>
    <mergeCell ref="AA5:AB5"/>
    <mergeCell ref="AC5:AD5"/>
    <mergeCell ref="AE5:AF5"/>
    <mergeCell ref="B24:N25"/>
    <mergeCell ref="W5:X5"/>
    <mergeCell ref="U5:V5"/>
    <mergeCell ref="G5:H5"/>
    <mergeCell ref="M5:N5"/>
    <mergeCell ref="O5:P5"/>
    <mergeCell ref="Q5:R5"/>
    <mergeCell ref="S5:T5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G7:AH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2:E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2" t="s">
        <v>54</v>
      </c>
      <c r="B2" s="92"/>
      <c r="C2" s="92"/>
      <c r="D2" s="92"/>
    </row>
    <row r="3" spans="1:5" ht="12.75" customHeight="1">
      <c r="A3" s="92"/>
      <c r="B3" s="92"/>
      <c r="C3" s="92"/>
      <c r="D3" s="92"/>
      <c r="E3" s="24"/>
    </row>
    <row r="4" spans="1:5" ht="12.75">
      <c r="A4" s="92"/>
      <c r="B4" s="92"/>
      <c r="C4" s="92"/>
      <c r="D4" s="92"/>
      <c r="E4" s="24"/>
    </row>
    <row r="6" spans="1:4" ht="43.5" customHeight="1">
      <c r="A6" s="25" t="s">
        <v>0</v>
      </c>
      <c r="B6" s="25" t="s">
        <v>52</v>
      </c>
      <c r="C6" s="26" t="s">
        <v>22</v>
      </c>
      <c r="D6" s="26" t="s">
        <v>53</v>
      </c>
    </row>
    <row r="7" spans="1:4" ht="27" customHeight="1">
      <c r="A7" s="63">
        <v>1</v>
      </c>
      <c r="B7" s="27" t="s">
        <v>21</v>
      </c>
      <c r="C7" s="59">
        <f>HLOOKUP(B7,'პრემიები(დაზღვევა)'!$C$4:$AF$20,17,)</f>
        <v>9550198.666902276</v>
      </c>
      <c r="D7" s="60">
        <f>C7/$C$22</f>
        <v>0.026495275037709657</v>
      </c>
    </row>
    <row r="8" spans="1:4" ht="27" customHeight="1">
      <c r="A8" s="63">
        <v>2</v>
      </c>
      <c r="B8" s="27" t="s">
        <v>24</v>
      </c>
      <c r="C8" s="59">
        <f>HLOOKUP(B8,'პრემიები(დაზღვევა)'!$C$4:$AF$20,17,)</f>
        <v>4313210.68936071</v>
      </c>
      <c r="D8" s="60">
        <f aca="true" t="shared" si="0" ref="D8:D21">C8/$C$22</f>
        <v>0.011966212169622781</v>
      </c>
    </row>
    <row r="9" spans="1:4" ht="27" customHeight="1">
      <c r="A9" s="63">
        <v>3</v>
      </c>
      <c r="B9" s="27" t="s">
        <v>25</v>
      </c>
      <c r="C9" s="59">
        <f>HLOOKUP(B9,'პრემიები(დაზღვევა)'!$C$4:$AF$20,17,)</f>
        <v>247255530.20571682</v>
      </c>
      <c r="D9" s="60">
        <f t="shared" si="0"/>
        <v>0.6859651307672876</v>
      </c>
    </row>
    <row r="10" spans="1:4" ht="27" customHeight="1">
      <c r="A10" s="63">
        <v>4</v>
      </c>
      <c r="B10" s="27" t="s">
        <v>26</v>
      </c>
      <c r="C10" s="59">
        <f>HLOOKUP(B10,'პრემიები(დაზღვევა)'!$C$4:$AF$20,17,)</f>
        <v>27536401.954417374</v>
      </c>
      <c r="D10" s="60">
        <f t="shared" si="0"/>
        <v>0.0763946980348906</v>
      </c>
    </row>
    <row r="11" spans="1:4" ht="38.25" customHeight="1">
      <c r="A11" s="63">
        <v>5</v>
      </c>
      <c r="B11" s="27" t="s">
        <v>27</v>
      </c>
      <c r="C11" s="59">
        <f>HLOOKUP(B11,'პრემიები(დაზღვევა)'!$C$4:$AF$20,17,)</f>
        <v>5394421.684490946</v>
      </c>
      <c r="D11" s="60">
        <f t="shared" si="0"/>
        <v>0.014965833820327496</v>
      </c>
    </row>
    <row r="12" spans="1:4" ht="27" customHeight="1">
      <c r="A12" s="63">
        <v>6</v>
      </c>
      <c r="B12" s="27" t="s">
        <v>28</v>
      </c>
      <c r="C12" s="59">
        <f>HLOOKUP(B12,'პრემიები(დაზღვევა)'!$C$4:$AF$20,17,)</f>
        <v>0</v>
      </c>
      <c r="D12" s="60">
        <f t="shared" si="0"/>
        <v>0</v>
      </c>
    </row>
    <row r="13" spans="1:4" ht="27" customHeight="1">
      <c r="A13" s="63">
        <v>7</v>
      </c>
      <c r="B13" s="27" t="s">
        <v>29</v>
      </c>
      <c r="C13" s="59">
        <f>HLOOKUP(B13,'პრემიები(დაზღვევა)'!$C$4:$AF$20,17,)</f>
        <v>6661573.6567</v>
      </c>
      <c r="D13" s="60">
        <f t="shared" si="0"/>
        <v>0.018481314617036945</v>
      </c>
    </row>
    <row r="14" spans="1:4" ht="27" customHeight="1">
      <c r="A14" s="63">
        <v>8</v>
      </c>
      <c r="B14" s="27" t="s">
        <v>30</v>
      </c>
      <c r="C14" s="59">
        <f>HLOOKUP(B14,'პრემიები(დაზღვევა)'!$C$4:$AF$20,17,)</f>
        <v>545413.5719999999</v>
      </c>
      <c r="D14" s="60">
        <f t="shared" si="0"/>
        <v>0.0015131499462436816</v>
      </c>
    </row>
    <row r="15" spans="1:4" ht="27" customHeight="1">
      <c r="A15" s="63">
        <v>9</v>
      </c>
      <c r="B15" s="27" t="s">
        <v>31</v>
      </c>
      <c r="C15" s="59">
        <f>HLOOKUP(B15,'პრემიები(დაზღვევა)'!$C$4:$AF$20,17,)</f>
        <v>2414889.249879003</v>
      </c>
      <c r="D15" s="60">
        <f t="shared" si="0"/>
        <v>0.0066996674197884794</v>
      </c>
    </row>
    <row r="16" spans="1:4" ht="27" customHeight="1">
      <c r="A16" s="63">
        <v>10</v>
      </c>
      <c r="B16" s="27" t="s">
        <v>32</v>
      </c>
      <c r="C16" s="59">
        <f>HLOOKUP(B16,'პრემიები(დაზღვევა)'!$C$4:$AF$20,17,)</f>
        <v>29618711.291610185</v>
      </c>
      <c r="D16" s="60">
        <f t="shared" si="0"/>
        <v>0.08217168347014855</v>
      </c>
    </row>
    <row r="17" spans="1:4" ht="27" customHeight="1">
      <c r="A17" s="63">
        <v>11</v>
      </c>
      <c r="B17" s="27" t="s">
        <v>33</v>
      </c>
      <c r="C17" s="59">
        <f>HLOOKUP(B17,'პრემიები(დაზღვევა)'!$C$4:$AF$20,17,)</f>
        <v>963709.43668</v>
      </c>
      <c r="D17" s="60">
        <f t="shared" si="0"/>
        <v>0.002673635122352384</v>
      </c>
    </row>
    <row r="18" spans="1:4" ht="27" customHeight="1">
      <c r="A18" s="63">
        <v>12</v>
      </c>
      <c r="B18" s="27" t="s">
        <v>34</v>
      </c>
      <c r="C18" s="59">
        <f>HLOOKUP(B18,'პრემიები(დაზღვევა)'!$C$4:$AF$20,17,)</f>
        <v>19348007.430373996</v>
      </c>
      <c r="D18" s="60">
        <f t="shared" si="0"/>
        <v>0.05367749888554802</v>
      </c>
    </row>
    <row r="19" spans="1:4" ht="27" customHeight="1">
      <c r="A19" s="63">
        <v>13</v>
      </c>
      <c r="B19" s="27" t="s">
        <v>35</v>
      </c>
      <c r="C19" s="59">
        <f>HLOOKUP(B19,'პრემიები(დაზღვევა)'!$C$4:$AF$20,17,)</f>
        <v>10390.8</v>
      </c>
      <c r="D19" s="60">
        <f t="shared" si="0"/>
        <v>2.8827369300279983E-05</v>
      </c>
    </row>
    <row r="20" spans="1:4" ht="27" customHeight="1">
      <c r="A20" s="63">
        <v>14</v>
      </c>
      <c r="B20" s="27" t="s">
        <v>36</v>
      </c>
      <c r="C20" s="59">
        <f>HLOOKUP(B20,'პრემიები(დაზღვევა)'!$C$4:$AF$20,17,)</f>
        <v>6836664.962581</v>
      </c>
      <c r="D20" s="60">
        <f t="shared" si="0"/>
        <v>0.018967073339743557</v>
      </c>
    </row>
    <row r="21" spans="1:4" ht="27" customHeight="1">
      <c r="A21" s="63">
        <v>15</v>
      </c>
      <c r="B21" s="27" t="s">
        <v>37</v>
      </c>
      <c r="C21" s="59">
        <f>HLOOKUP(B21,'პრემიები(დაზღვევა)'!$C$4:$AF$20,17,)</f>
        <v>0</v>
      </c>
      <c r="D21" s="60">
        <f t="shared" si="0"/>
        <v>0</v>
      </c>
    </row>
    <row r="22" spans="1:4" ht="27" customHeight="1">
      <c r="A22" s="28"/>
      <c r="B22" s="29" t="s">
        <v>38</v>
      </c>
      <c r="C22" s="61">
        <f>SUM(C7:C21)</f>
        <v>360449123.6007123</v>
      </c>
      <c r="D22" s="62">
        <f>SUM(D7:D21)</f>
        <v>1</v>
      </c>
    </row>
    <row r="24" ht="12.75">
      <c r="C24" s="12"/>
    </row>
    <row r="25" ht="12.75">
      <c r="C25" s="12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2:AH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3" sqref="B23:N24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6" width="11.57421875" style="0" customWidth="1"/>
    <col min="7" max="7" width="12.28125" style="0" customWidth="1"/>
    <col min="8" max="32" width="11.57421875" style="0" customWidth="1"/>
    <col min="33" max="33" width="13.140625" style="0" customWidth="1"/>
    <col min="34" max="34" width="11.57421875" style="0" customWidth="1"/>
  </cols>
  <sheetData>
    <row r="2" spans="1:15" s="86" customFormat="1" ht="27.75" customHeight="1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5"/>
      <c r="N2" s="85"/>
      <c r="O2" s="85"/>
    </row>
    <row r="3" spans="3:32" s="14" customFormat="1" ht="12.7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ht="83.25" customHeight="1">
      <c r="A4" s="94" t="s">
        <v>0</v>
      </c>
      <c r="B4" s="94" t="s">
        <v>20</v>
      </c>
      <c r="C4" s="96" t="s">
        <v>21</v>
      </c>
      <c r="D4" s="96"/>
      <c r="E4" s="90" t="s">
        <v>24</v>
      </c>
      <c r="F4" s="91"/>
      <c r="G4" s="90" t="s">
        <v>25</v>
      </c>
      <c r="H4" s="91"/>
      <c r="I4" s="90" t="s">
        <v>26</v>
      </c>
      <c r="J4" s="91"/>
      <c r="K4" s="90" t="s">
        <v>27</v>
      </c>
      <c r="L4" s="91"/>
      <c r="M4" s="90" t="s">
        <v>28</v>
      </c>
      <c r="N4" s="91"/>
      <c r="O4" s="90" t="s">
        <v>29</v>
      </c>
      <c r="P4" s="91"/>
      <c r="Q4" s="90" t="s">
        <v>30</v>
      </c>
      <c r="R4" s="91"/>
      <c r="S4" s="90" t="s">
        <v>31</v>
      </c>
      <c r="T4" s="91"/>
      <c r="U4" s="90" t="s">
        <v>32</v>
      </c>
      <c r="V4" s="91"/>
      <c r="W4" s="90" t="s">
        <v>33</v>
      </c>
      <c r="X4" s="91"/>
      <c r="Y4" s="90" t="s">
        <v>34</v>
      </c>
      <c r="Z4" s="91"/>
      <c r="AA4" s="90" t="s">
        <v>35</v>
      </c>
      <c r="AB4" s="91"/>
      <c r="AC4" s="96" t="s">
        <v>36</v>
      </c>
      <c r="AD4" s="98"/>
      <c r="AE4" s="96" t="s">
        <v>37</v>
      </c>
      <c r="AF4" s="98"/>
      <c r="AG4" s="96" t="s">
        <v>38</v>
      </c>
      <c r="AH4" s="98"/>
    </row>
    <row r="5" spans="1:34" ht="31.5" customHeight="1">
      <c r="A5" s="95"/>
      <c r="B5" s="95"/>
      <c r="C5" s="18" t="s">
        <v>22</v>
      </c>
      <c r="D5" s="18" t="s">
        <v>23</v>
      </c>
      <c r="E5" s="18" t="s">
        <v>22</v>
      </c>
      <c r="F5" s="18" t="s">
        <v>23</v>
      </c>
      <c r="G5" s="18" t="s">
        <v>22</v>
      </c>
      <c r="H5" s="18" t="s">
        <v>23</v>
      </c>
      <c r="I5" s="18" t="s">
        <v>22</v>
      </c>
      <c r="J5" s="18" t="s">
        <v>23</v>
      </c>
      <c r="K5" s="18" t="s">
        <v>22</v>
      </c>
      <c r="L5" s="18" t="s">
        <v>23</v>
      </c>
      <c r="M5" s="18" t="s">
        <v>22</v>
      </c>
      <c r="N5" s="18" t="s">
        <v>23</v>
      </c>
      <c r="O5" s="18" t="s">
        <v>22</v>
      </c>
      <c r="P5" s="18" t="s">
        <v>23</v>
      </c>
      <c r="Q5" s="18" t="s">
        <v>22</v>
      </c>
      <c r="R5" s="18" t="s">
        <v>23</v>
      </c>
      <c r="S5" s="18" t="s">
        <v>22</v>
      </c>
      <c r="T5" s="18" t="s">
        <v>23</v>
      </c>
      <c r="U5" s="18" t="s">
        <v>22</v>
      </c>
      <c r="V5" s="18" t="s">
        <v>23</v>
      </c>
      <c r="W5" s="18" t="s">
        <v>22</v>
      </c>
      <c r="X5" s="18" t="s">
        <v>23</v>
      </c>
      <c r="Y5" s="18" t="s">
        <v>22</v>
      </c>
      <c r="Z5" s="18" t="s">
        <v>23</v>
      </c>
      <c r="AA5" s="18" t="s">
        <v>22</v>
      </c>
      <c r="AB5" s="18" t="s">
        <v>23</v>
      </c>
      <c r="AC5" s="18" t="s">
        <v>22</v>
      </c>
      <c r="AD5" s="18" t="s">
        <v>23</v>
      </c>
      <c r="AE5" s="18" t="s">
        <v>22</v>
      </c>
      <c r="AF5" s="18" t="s">
        <v>23</v>
      </c>
      <c r="AG5" s="18" t="s">
        <v>22</v>
      </c>
      <c r="AH5" s="18" t="s">
        <v>23</v>
      </c>
    </row>
    <row r="6" spans="1:34" ht="43.5" customHeight="1">
      <c r="A6" s="19">
        <v>1</v>
      </c>
      <c r="B6" s="55" t="s">
        <v>4</v>
      </c>
      <c r="C6" s="22">
        <v>0</v>
      </c>
      <c r="D6" s="22">
        <v>0</v>
      </c>
      <c r="E6" s="22">
        <v>0</v>
      </c>
      <c r="F6" s="22">
        <v>0</v>
      </c>
      <c r="G6" s="22">
        <v>568214.52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0">
        <f>C6+E6+G6+I6+K6+M6+O6+Q6+S6+U6+W6+Y6+AA6+AC6+AE6</f>
        <v>568214.52</v>
      </c>
      <c r="AH6" s="20">
        <f>D6+F6+H6+J6+L6+N6+P6+R6+T6+V6+X6+Z6+AB6+AD6+AF6</f>
        <v>0</v>
      </c>
    </row>
    <row r="7" spans="1:34" ht="43.5" customHeight="1">
      <c r="A7" s="11">
        <v>2</v>
      </c>
      <c r="B7" s="55" t="s">
        <v>5</v>
      </c>
      <c r="C7" s="22">
        <v>9615.13</v>
      </c>
      <c r="D7" s="22">
        <v>4232.07</v>
      </c>
      <c r="E7" s="22">
        <v>20638.54</v>
      </c>
      <c r="F7" s="22">
        <v>0</v>
      </c>
      <c r="G7" s="22">
        <v>1327080.32</v>
      </c>
      <c r="H7" s="22">
        <v>0</v>
      </c>
      <c r="I7" s="22">
        <v>41930.22</v>
      </c>
      <c r="J7" s="22">
        <v>0</v>
      </c>
      <c r="K7" s="22">
        <v>4288.68</v>
      </c>
      <c r="L7" s="22">
        <v>0</v>
      </c>
      <c r="M7" s="22">
        <v>0</v>
      </c>
      <c r="N7" s="22">
        <v>0</v>
      </c>
      <c r="O7" s="22">
        <v>23877.94</v>
      </c>
      <c r="P7" s="22">
        <v>0</v>
      </c>
      <c r="Q7" s="22">
        <v>0</v>
      </c>
      <c r="R7" s="22">
        <v>0</v>
      </c>
      <c r="S7" s="22">
        <v>21466.77</v>
      </c>
      <c r="T7" s="22">
        <v>7593.77</v>
      </c>
      <c r="U7" s="22">
        <v>97910.16</v>
      </c>
      <c r="V7" s="22">
        <v>26688.42</v>
      </c>
      <c r="W7" s="22">
        <v>0</v>
      </c>
      <c r="X7" s="22">
        <v>0</v>
      </c>
      <c r="Y7" s="22">
        <v>0</v>
      </c>
      <c r="Z7" s="22">
        <v>0</v>
      </c>
      <c r="AA7" s="22">
        <v>7785.86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4">
        <f>C7+E7+G7+I7+K7+M7+O7+Q7+S7+U7+W7+Y7+AA7+AC7+AE7</f>
        <v>1554593.6199999999</v>
      </c>
      <c r="AH7" s="4">
        <f aca="true" t="shared" si="0" ref="AG7:AH18">D7+F7+H7+J7+L7+N7+P7+R7+T7+V7+X7+Z7+AB7+AD7+AF7</f>
        <v>38514.259999999995</v>
      </c>
    </row>
    <row r="8" spans="1:34" ht="43.5" customHeight="1">
      <c r="A8" s="19">
        <v>3</v>
      </c>
      <c r="B8" s="55" t="s">
        <v>6</v>
      </c>
      <c r="C8" s="22">
        <v>0</v>
      </c>
      <c r="D8" s="22">
        <v>0</v>
      </c>
      <c r="E8" s="22">
        <v>0</v>
      </c>
      <c r="F8" s="22">
        <v>0</v>
      </c>
      <c r="G8" s="22">
        <v>6759350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17072.761</v>
      </c>
      <c r="V8" s="22">
        <v>13171.05</v>
      </c>
      <c r="W8" s="22">
        <v>0</v>
      </c>
      <c r="X8" s="22">
        <v>0</v>
      </c>
      <c r="Y8" s="22">
        <v>5810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4">
        <f t="shared" si="0"/>
        <v>6782232.761</v>
      </c>
      <c r="AH8" s="4">
        <f t="shared" si="0"/>
        <v>13171.05</v>
      </c>
    </row>
    <row r="9" spans="1:34" ht="43.5" customHeight="1">
      <c r="A9" s="19">
        <v>4</v>
      </c>
      <c r="B9" s="55" t="s">
        <v>7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4">
        <f t="shared" si="0"/>
        <v>0</v>
      </c>
      <c r="AH9" s="4">
        <f t="shared" si="0"/>
        <v>0</v>
      </c>
    </row>
    <row r="10" spans="1:34" ht="43.5" customHeight="1">
      <c r="A10" s="19">
        <v>5</v>
      </c>
      <c r="B10" s="55" t="s">
        <v>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4">
        <f t="shared" si="0"/>
        <v>0</v>
      </c>
      <c r="AH10" s="4">
        <f t="shared" si="0"/>
        <v>0</v>
      </c>
    </row>
    <row r="11" spans="1:34" ht="43.5" customHeight="1">
      <c r="A11" s="11">
        <v>6</v>
      </c>
      <c r="B11" s="55" t="s">
        <v>9</v>
      </c>
      <c r="C11" s="22">
        <v>0</v>
      </c>
      <c r="D11" s="22">
        <v>0</v>
      </c>
      <c r="E11" s="22">
        <v>0</v>
      </c>
      <c r="F11" s="22">
        <v>0</v>
      </c>
      <c r="G11" s="22">
        <v>362175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622109</v>
      </c>
      <c r="R11" s="22">
        <v>568595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4">
        <f t="shared" si="0"/>
        <v>984284</v>
      </c>
      <c r="AH11" s="4">
        <f t="shared" si="0"/>
        <v>568595</v>
      </c>
    </row>
    <row r="12" spans="1:34" ht="43.5" customHeight="1">
      <c r="A12" s="19">
        <v>7</v>
      </c>
      <c r="B12" s="55" t="s">
        <v>10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277385.64</v>
      </c>
      <c r="V12" s="22">
        <v>277385.61</v>
      </c>
      <c r="W12" s="22">
        <v>497592.83</v>
      </c>
      <c r="X12" s="22">
        <v>476405.36</v>
      </c>
      <c r="Y12" s="22">
        <v>0</v>
      </c>
      <c r="Z12" s="22">
        <v>0</v>
      </c>
      <c r="AA12" s="22">
        <v>0</v>
      </c>
      <c r="AB12" s="22">
        <v>0</v>
      </c>
      <c r="AC12" s="22">
        <v>162230.01</v>
      </c>
      <c r="AD12" s="22">
        <v>42849.159999999996</v>
      </c>
      <c r="AE12" s="22">
        <v>0</v>
      </c>
      <c r="AF12" s="22">
        <v>0</v>
      </c>
      <c r="AG12" s="52">
        <f t="shared" si="0"/>
        <v>937208.48</v>
      </c>
      <c r="AH12" s="52">
        <f t="shared" si="0"/>
        <v>796640.13</v>
      </c>
    </row>
    <row r="13" spans="1:34" ht="43.5" customHeight="1">
      <c r="A13" s="19">
        <v>8</v>
      </c>
      <c r="B13" s="55" t="s">
        <v>11</v>
      </c>
      <c r="C13" s="22">
        <v>0</v>
      </c>
      <c r="D13" s="22">
        <v>0</v>
      </c>
      <c r="E13" s="22">
        <v>0</v>
      </c>
      <c r="F13" s="22">
        <v>0</v>
      </c>
      <c r="G13" s="22">
        <v>99450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52">
        <f t="shared" si="0"/>
        <v>99450</v>
      </c>
      <c r="AH13" s="52">
        <f t="shared" si="0"/>
        <v>0</v>
      </c>
    </row>
    <row r="14" spans="1:34" ht="43.5" customHeight="1">
      <c r="A14" s="19">
        <v>9</v>
      </c>
      <c r="B14" s="55" t="s">
        <v>12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52">
        <f>C14+E14+G14+I14+K14+M14+O14+Q14+S14+U14+W14+Y14+AA14+AC14+AE14</f>
        <v>0</v>
      </c>
      <c r="AH14" s="52">
        <f>D14+F14+H14+J14+L14+N14+P14+R14+T14+V14+X14+Z14+AB14+AD14+AF14</f>
        <v>0</v>
      </c>
    </row>
    <row r="15" spans="1:34" ht="43.5" customHeight="1">
      <c r="A15" s="11">
        <v>10</v>
      </c>
      <c r="B15" s="55" t="s">
        <v>13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67</v>
      </c>
      <c r="T15" s="22">
        <v>46.9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52">
        <f t="shared" si="0"/>
        <v>67</v>
      </c>
      <c r="AH15" s="52">
        <f t="shared" si="0"/>
        <v>46.9</v>
      </c>
    </row>
    <row r="16" spans="1:34" ht="43.5" customHeight="1">
      <c r="A16" s="19">
        <v>11</v>
      </c>
      <c r="B16" s="55" t="s">
        <v>14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52">
        <f t="shared" si="0"/>
        <v>0</v>
      </c>
      <c r="AH16" s="52">
        <f t="shared" si="0"/>
        <v>0</v>
      </c>
    </row>
    <row r="17" spans="1:34" ht="43.5" customHeight="1">
      <c r="A17" s="19">
        <v>12</v>
      </c>
      <c r="B17" s="55" t="s">
        <v>15</v>
      </c>
      <c r="C17" s="22">
        <v>0</v>
      </c>
      <c r="D17" s="22">
        <v>0</v>
      </c>
      <c r="E17" s="22">
        <v>0</v>
      </c>
      <c r="F17" s="22">
        <v>0</v>
      </c>
      <c r="G17" s="22">
        <v>1042650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52">
        <f>C17+E17+G17+I17+K17+M17+O17+Q17+S17+U17+W17+Y17+AA17+AC17+AE17</f>
        <v>1042650</v>
      </c>
      <c r="AH17" s="52">
        <f>D17+F17+H17+J17+L17+N17+P17+R17+T17+V17+X17+Z17+AB17+AD17+AF17</f>
        <v>0</v>
      </c>
    </row>
    <row r="18" spans="1:34" ht="43.5" customHeight="1">
      <c r="A18" s="19">
        <v>13</v>
      </c>
      <c r="B18" s="55" t="s">
        <v>16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52">
        <f t="shared" si="0"/>
        <v>0</v>
      </c>
      <c r="AH18" s="52">
        <f t="shared" si="0"/>
        <v>0</v>
      </c>
    </row>
    <row r="19" spans="1:34" ht="43.5" customHeight="1">
      <c r="A19" s="11">
        <v>14</v>
      </c>
      <c r="B19" s="55" t="s">
        <v>17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52">
        <f>C19+E19+G19+I19+K19+M19+O19+Q19+S19+U19+W19+Y19+AA19+AC19+AE19</f>
        <v>0</v>
      </c>
      <c r="AH19" s="52">
        <f>D19+F19+H19+J19+L19+N19+P19+R19+T19+V19+X19+Z19+AB19+AD19+AF19</f>
        <v>0</v>
      </c>
    </row>
    <row r="20" spans="1:34" ht="43.5" customHeight="1">
      <c r="A20" s="54"/>
      <c r="B20" s="53" t="s">
        <v>18</v>
      </c>
      <c r="C20" s="52">
        <f>SUM(C6:C19)</f>
        <v>9615.13</v>
      </c>
      <c r="D20" s="52">
        <f>SUM(D6:D19)</f>
        <v>4232.07</v>
      </c>
      <c r="E20" s="52">
        <f aca="true" t="shared" si="1" ref="E20:AH20">SUM(E6:E19)</f>
        <v>20638.54</v>
      </c>
      <c r="F20" s="52">
        <f t="shared" si="1"/>
        <v>0</v>
      </c>
      <c r="G20" s="52">
        <f t="shared" si="1"/>
        <v>10158919.84</v>
      </c>
      <c r="H20" s="52">
        <f>SUM(H6:H19)</f>
        <v>0</v>
      </c>
      <c r="I20" s="52">
        <f t="shared" si="1"/>
        <v>41930.22</v>
      </c>
      <c r="J20" s="52">
        <f>SUM(J6:J19)</f>
        <v>0</v>
      </c>
      <c r="K20" s="52">
        <f t="shared" si="1"/>
        <v>4288.68</v>
      </c>
      <c r="L20" s="52">
        <f>SUM(L6:L19)</f>
        <v>0</v>
      </c>
      <c r="M20" s="52">
        <f t="shared" si="1"/>
        <v>0</v>
      </c>
      <c r="N20" s="52">
        <f>SUM(N6:N19)</f>
        <v>0</v>
      </c>
      <c r="O20" s="52">
        <f t="shared" si="1"/>
        <v>23877.94</v>
      </c>
      <c r="P20" s="52">
        <f>SUM(P6:P19)</f>
        <v>0</v>
      </c>
      <c r="Q20" s="52">
        <f t="shared" si="1"/>
        <v>622109</v>
      </c>
      <c r="R20" s="52">
        <f>SUM(R6:R19)</f>
        <v>568595</v>
      </c>
      <c r="S20" s="52">
        <f t="shared" si="1"/>
        <v>21533.77</v>
      </c>
      <c r="T20" s="52">
        <f>SUM(T6:T19)</f>
        <v>7640.67</v>
      </c>
      <c r="U20" s="52">
        <f t="shared" si="1"/>
        <v>392368.561</v>
      </c>
      <c r="V20" s="52">
        <f>SUM(V6:V19)</f>
        <v>317245.07999999996</v>
      </c>
      <c r="W20" s="52">
        <f t="shared" si="1"/>
        <v>497592.83</v>
      </c>
      <c r="X20" s="52">
        <f>SUM(X6:X19)</f>
        <v>476405.36</v>
      </c>
      <c r="Y20" s="52">
        <f t="shared" si="1"/>
        <v>5810</v>
      </c>
      <c r="Z20" s="52">
        <f>SUM(Z6:Z19)</f>
        <v>0</v>
      </c>
      <c r="AA20" s="52">
        <f t="shared" si="1"/>
        <v>7785.86</v>
      </c>
      <c r="AB20" s="52">
        <f>SUM(AB6:AB19)</f>
        <v>0</v>
      </c>
      <c r="AC20" s="52">
        <f t="shared" si="1"/>
        <v>162230.01</v>
      </c>
      <c r="AD20" s="52">
        <f>SUM(AD6:AD19)</f>
        <v>42849.159999999996</v>
      </c>
      <c r="AE20" s="52">
        <f t="shared" si="1"/>
        <v>0</v>
      </c>
      <c r="AF20" s="52">
        <f>SUM(AF6:AF19)</f>
        <v>0</v>
      </c>
      <c r="AG20" s="52">
        <f t="shared" si="1"/>
        <v>11968700.381000001</v>
      </c>
      <c r="AH20" s="52">
        <f t="shared" si="1"/>
        <v>1416967.3399999999</v>
      </c>
    </row>
    <row r="21" spans="1:34" ht="14.2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13.5">
      <c r="B22" s="35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2:14" ht="12.75">
      <c r="B23" s="97" t="s">
        <v>55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2:14" ht="12.7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6" ht="12.75">
      <c r="AG26" s="12"/>
    </row>
    <row r="27" spans="3:32" ht="12.75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3:32" ht="12.7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</row>
    <row r="30" s="76" customFormat="1" ht="112.5" customHeight="1"/>
  </sheetData>
  <sheetProtection/>
  <mergeCells count="19">
    <mergeCell ref="B23:N24"/>
    <mergeCell ref="AG4:AH4"/>
    <mergeCell ref="S4:T4"/>
    <mergeCell ref="U4:V4"/>
    <mergeCell ref="W4:X4"/>
    <mergeCell ref="Y4:Z4"/>
    <mergeCell ref="M4:N4"/>
    <mergeCell ref="AA4:AB4"/>
    <mergeCell ref="AC4:AD4"/>
    <mergeCell ref="AE4:AF4"/>
    <mergeCell ref="O4:P4"/>
    <mergeCell ref="Q4:R4"/>
    <mergeCell ref="K4:L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  <ignoredErrors>
    <ignoredError sqref="AG6:AH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2:AK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N2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6" width="9.7109375" style="0" customWidth="1"/>
    <col min="7" max="7" width="12.00390625" style="0" customWidth="1"/>
    <col min="8" max="8" width="11.8515625" style="0" customWidth="1"/>
    <col min="9" max="20" width="9.7109375" style="0" customWidth="1"/>
    <col min="21" max="21" width="11.00390625" style="0" customWidth="1"/>
    <col min="22" max="32" width="9.7109375" style="0" customWidth="1"/>
    <col min="33" max="33" width="12.7109375" style="0" customWidth="1"/>
    <col min="34" max="34" width="11.8515625" style="0" customWidth="1"/>
    <col min="36" max="37" width="10.140625" style="0" bestFit="1" customWidth="1"/>
  </cols>
  <sheetData>
    <row r="2" spans="1:23" s="2" customFormat="1" ht="16.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2"/>
      <c r="W2" s="13"/>
    </row>
    <row r="3" spans="3:32" ht="18.75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34" ht="94.5" customHeight="1">
      <c r="A4" s="94" t="s">
        <v>0</v>
      </c>
      <c r="B4" s="94" t="s">
        <v>20</v>
      </c>
      <c r="C4" s="90" t="s">
        <v>21</v>
      </c>
      <c r="D4" s="91"/>
      <c r="E4" s="90" t="s">
        <v>24</v>
      </c>
      <c r="F4" s="91"/>
      <c r="G4" s="90" t="s">
        <v>25</v>
      </c>
      <c r="H4" s="91"/>
      <c r="I4" s="90" t="s">
        <v>26</v>
      </c>
      <c r="J4" s="91"/>
      <c r="K4" s="90" t="s">
        <v>27</v>
      </c>
      <c r="L4" s="91"/>
      <c r="M4" s="90" t="s">
        <v>28</v>
      </c>
      <c r="N4" s="91"/>
      <c r="O4" s="90" t="s">
        <v>29</v>
      </c>
      <c r="P4" s="91"/>
      <c r="Q4" s="90" t="s">
        <v>30</v>
      </c>
      <c r="R4" s="91"/>
      <c r="S4" s="90" t="s">
        <v>31</v>
      </c>
      <c r="T4" s="91"/>
      <c r="U4" s="90" t="s">
        <v>32</v>
      </c>
      <c r="V4" s="91"/>
      <c r="W4" s="90" t="s">
        <v>33</v>
      </c>
      <c r="X4" s="91"/>
      <c r="Y4" s="90" t="s">
        <v>34</v>
      </c>
      <c r="Z4" s="91"/>
      <c r="AA4" s="90" t="s">
        <v>35</v>
      </c>
      <c r="AB4" s="91"/>
      <c r="AC4" s="90" t="s">
        <v>36</v>
      </c>
      <c r="AD4" s="91"/>
      <c r="AE4" s="90" t="s">
        <v>37</v>
      </c>
      <c r="AF4" s="91"/>
      <c r="AG4" s="90" t="s">
        <v>38</v>
      </c>
      <c r="AH4" s="91"/>
    </row>
    <row r="5" spans="1:34" ht="39.75" customHeight="1">
      <c r="A5" s="95"/>
      <c r="B5" s="95"/>
      <c r="C5" s="18" t="s">
        <v>41</v>
      </c>
      <c r="D5" s="18" t="s">
        <v>42</v>
      </c>
      <c r="E5" s="18" t="s">
        <v>41</v>
      </c>
      <c r="F5" s="18" t="s">
        <v>42</v>
      </c>
      <c r="G5" s="18" t="s">
        <v>41</v>
      </c>
      <c r="H5" s="18" t="s">
        <v>42</v>
      </c>
      <c r="I5" s="18" t="s">
        <v>41</v>
      </c>
      <c r="J5" s="18" t="s">
        <v>42</v>
      </c>
      <c r="K5" s="18" t="s">
        <v>41</v>
      </c>
      <c r="L5" s="18" t="s">
        <v>42</v>
      </c>
      <c r="M5" s="18" t="s">
        <v>41</v>
      </c>
      <c r="N5" s="18" t="s">
        <v>42</v>
      </c>
      <c r="O5" s="18" t="s">
        <v>41</v>
      </c>
      <c r="P5" s="18" t="s">
        <v>42</v>
      </c>
      <c r="Q5" s="18" t="s">
        <v>41</v>
      </c>
      <c r="R5" s="18" t="s">
        <v>42</v>
      </c>
      <c r="S5" s="18" t="s">
        <v>41</v>
      </c>
      <c r="T5" s="18" t="s">
        <v>42</v>
      </c>
      <c r="U5" s="18" t="s">
        <v>41</v>
      </c>
      <c r="V5" s="18" t="s">
        <v>42</v>
      </c>
      <c r="W5" s="18" t="s">
        <v>41</v>
      </c>
      <c r="X5" s="18" t="s">
        <v>42</v>
      </c>
      <c r="Y5" s="18" t="s">
        <v>41</v>
      </c>
      <c r="Z5" s="18" t="s">
        <v>42</v>
      </c>
      <c r="AA5" s="18" t="s">
        <v>41</v>
      </c>
      <c r="AB5" s="18" t="s">
        <v>42</v>
      </c>
      <c r="AC5" s="18" t="s">
        <v>41</v>
      </c>
      <c r="AD5" s="18" t="s">
        <v>42</v>
      </c>
      <c r="AE5" s="18" t="s">
        <v>41</v>
      </c>
      <c r="AF5" s="18" t="s">
        <v>42</v>
      </c>
      <c r="AG5" s="18" t="s">
        <v>41</v>
      </c>
      <c r="AH5" s="18" t="s">
        <v>42</v>
      </c>
    </row>
    <row r="6" spans="1:34" ht="39.75" customHeight="1">
      <c r="A6" s="19">
        <v>1</v>
      </c>
      <c r="B6" s="55" t="s">
        <v>4</v>
      </c>
      <c r="C6" s="23">
        <v>0</v>
      </c>
      <c r="D6" s="23">
        <v>0</v>
      </c>
      <c r="E6" s="23">
        <v>0</v>
      </c>
      <c r="F6" s="23">
        <v>0</v>
      </c>
      <c r="G6" s="23">
        <v>426161.25</v>
      </c>
      <c r="H6" s="23">
        <v>426161.25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0">
        <f>C6+E6+G6+I6+K6+M6+O6+Q6+S6+U6+W6+Y6+AA6+AC6+AE6</f>
        <v>426161.25</v>
      </c>
      <c r="AH6" s="20">
        <f>D6+F6+H6+J6+L6+N6+P6+R6+T6+V6+X6+Z6+AB6+AD6+AF6</f>
        <v>426161.25</v>
      </c>
    </row>
    <row r="7" spans="1:34" ht="39.75" customHeight="1">
      <c r="A7" s="11">
        <v>2</v>
      </c>
      <c r="B7" s="55" t="s">
        <v>5</v>
      </c>
      <c r="C7" s="23">
        <v>2811.949999999999</v>
      </c>
      <c r="D7" s="23">
        <v>1651.529999999999</v>
      </c>
      <c r="E7" s="23">
        <v>9570.490000000002</v>
      </c>
      <c r="F7" s="23">
        <v>9570.490000000002</v>
      </c>
      <c r="G7" s="23">
        <v>1228076.79</v>
      </c>
      <c r="H7" s="23">
        <v>1228076.79</v>
      </c>
      <c r="I7" s="23">
        <v>43430.130000000005</v>
      </c>
      <c r="J7" s="23">
        <v>43430.130000000005</v>
      </c>
      <c r="K7" s="23">
        <v>4017.21</v>
      </c>
      <c r="L7" s="23">
        <v>4017.21</v>
      </c>
      <c r="M7" s="23">
        <v>0</v>
      </c>
      <c r="N7" s="23">
        <v>0</v>
      </c>
      <c r="O7" s="23">
        <v>23184.449999999997</v>
      </c>
      <c r="P7" s="23">
        <v>15726.709999999997</v>
      </c>
      <c r="Q7" s="23">
        <v>0</v>
      </c>
      <c r="R7" s="23">
        <v>0</v>
      </c>
      <c r="S7" s="23">
        <v>21196.2</v>
      </c>
      <c r="T7" s="23">
        <v>15179.48</v>
      </c>
      <c r="U7" s="23">
        <v>104296.16</v>
      </c>
      <c r="V7" s="23">
        <v>74550.12000000001</v>
      </c>
      <c r="W7" s="23">
        <v>0</v>
      </c>
      <c r="X7" s="23">
        <v>0</v>
      </c>
      <c r="Y7" s="23">
        <v>0</v>
      </c>
      <c r="Z7" s="23">
        <v>0</v>
      </c>
      <c r="AA7" s="23">
        <v>7618.099999999999</v>
      </c>
      <c r="AB7" s="23">
        <v>7618.099999999999</v>
      </c>
      <c r="AC7" s="23">
        <v>0</v>
      </c>
      <c r="AD7" s="23">
        <v>0</v>
      </c>
      <c r="AE7" s="23">
        <v>0</v>
      </c>
      <c r="AF7" s="23">
        <v>0</v>
      </c>
      <c r="AG7" s="4">
        <f>C7+E7+G7+I7+K7+M7+O7+Q7+S7+U7+W7+Y7+AA7+AC7+AE7</f>
        <v>1444201.4799999997</v>
      </c>
      <c r="AH7" s="4">
        <f aca="true" t="shared" si="0" ref="AG7:AH18">D7+F7+H7+J7+L7+N7+P7+R7+T7+V7+X7+Z7+AB7+AD7+AF7</f>
        <v>1399820.56</v>
      </c>
    </row>
    <row r="8" spans="1:37" ht="39.75" customHeight="1">
      <c r="A8" s="19">
        <v>3</v>
      </c>
      <c r="B8" s="55" t="s">
        <v>6</v>
      </c>
      <c r="C8" s="23">
        <v>0</v>
      </c>
      <c r="D8" s="23">
        <v>0</v>
      </c>
      <c r="E8" s="23">
        <v>0</v>
      </c>
      <c r="F8" s="23">
        <v>0</v>
      </c>
      <c r="G8" s="23">
        <v>2364640.9270401727</v>
      </c>
      <c r="H8" s="23">
        <v>2364640.9270401727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13299.966292378858</v>
      </c>
      <c r="V8" s="23">
        <v>4950.442264357844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4">
        <f t="shared" si="0"/>
        <v>2377940.8933325517</v>
      </c>
      <c r="AH8" s="4">
        <f t="shared" si="0"/>
        <v>2369591.369304531</v>
      </c>
      <c r="AJ8" s="12"/>
      <c r="AK8" s="12"/>
    </row>
    <row r="9" spans="1:34" ht="39.75" customHeight="1">
      <c r="A9" s="19">
        <v>4</v>
      </c>
      <c r="B9" s="55" t="s">
        <v>7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4">
        <f t="shared" si="0"/>
        <v>0</v>
      </c>
      <c r="AH9" s="4">
        <f t="shared" si="0"/>
        <v>0</v>
      </c>
    </row>
    <row r="10" spans="1:34" ht="39.75" customHeight="1">
      <c r="A10" s="19">
        <v>5</v>
      </c>
      <c r="B10" s="55" t="s">
        <v>8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4">
        <f t="shared" si="0"/>
        <v>0</v>
      </c>
      <c r="AH10" s="4">
        <f t="shared" si="0"/>
        <v>0</v>
      </c>
    </row>
    <row r="11" spans="1:34" ht="39.75" customHeight="1">
      <c r="A11" s="11">
        <v>6</v>
      </c>
      <c r="B11" s="55" t="s">
        <v>9</v>
      </c>
      <c r="C11" s="23">
        <v>0</v>
      </c>
      <c r="D11" s="23">
        <v>0</v>
      </c>
      <c r="E11" s="23">
        <v>0</v>
      </c>
      <c r="F11" s="23">
        <v>0</v>
      </c>
      <c r="G11" s="23">
        <v>332325</v>
      </c>
      <c r="H11" s="23">
        <v>332325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552042</v>
      </c>
      <c r="R11" s="23">
        <v>376786.0048175536</v>
      </c>
      <c r="S11" s="23">
        <v>0</v>
      </c>
      <c r="T11" s="23">
        <v>0</v>
      </c>
      <c r="U11" s="23">
        <v>689325</v>
      </c>
      <c r="V11" s="23">
        <v>216146.187845303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279507</v>
      </c>
      <c r="AD11" s="23">
        <v>87642.5458392917</v>
      </c>
      <c r="AE11" s="23">
        <v>0</v>
      </c>
      <c r="AF11" s="23">
        <v>0</v>
      </c>
      <c r="AG11" s="4">
        <f t="shared" si="0"/>
        <v>1853199</v>
      </c>
      <c r="AH11" s="4">
        <f t="shared" si="0"/>
        <v>1012899.7385021483</v>
      </c>
    </row>
    <row r="12" spans="1:36" ht="39.75" customHeight="1">
      <c r="A12" s="19">
        <v>7</v>
      </c>
      <c r="B12" s="55" t="s">
        <v>10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396505</v>
      </c>
      <c r="V12" s="23">
        <v>0</v>
      </c>
      <c r="W12" s="23">
        <v>431212</v>
      </c>
      <c r="X12" s="23">
        <v>19449.2064</v>
      </c>
      <c r="Y12" s="23">
        <v>0</v>
      </c>
      <c r="Z12" s="23">
        <v>0</v>
      </c>
      <c r="AA12" s="23">
        <v>0</v>
      </c>
      <c r="AB12" s="23">
        <v>0</v>
      </c>
      <c r="AC12" s="23">
        <v>175152</v>
      </c>
      <c r="AD12" s="23">
        <v>131387.3789</v>
      </c>
      <c r="AE12" s="23">
        <v>0</v>
      </c>
      <c r="AF12" s="23">
        <v>0</v>
      </c>
      <c r="AG12" s="52">
        <f t="shared" si="0"/>
        <v>1002869</v>
      </c>
      <c r="AH12" s="52">
        <f t="shared" si="0"/>
        <v>150836.5853</v>
      </c>
      <c r="AJ12" s="12"/>
    </row>
    <row r="13" spans="1:34" ht="39.75" customHeight="1">
      <c r="A13" s="19">
        <v>8</v>
      </c>
      <c r="B13" s="55" t="s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99450</v>
      </c>
      <c r="H13" s="23">
        <v>99450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52">
        <f t="shared" si="0"/>
        <v>99450</v>
      </c>
      <c r="AH13" s="52">
        <f t="shared" si="0"/>
        <v>99450</v>
      </c>
    </row>
    <row r="14" spans="1:34" ht="39.75" customHeight="1">
      <c r="A14" s="19">
        <v>9</v>
      </c>
      <c r="B14" s="55" t="s">
        <v>12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52">
        <f>C14+E14+G14+I14+K14+M14+O14+Q14+S14+U14+W14+Y14+AA14+AC14+AE14</f>
        <v>0</v>
      </c>
      <c r="AH14" s="52">
        <f>D14+F14+H14+J14+L14+N14+P14+R14+T14+V14+X14+Z14+AB14+AD14+AF14</f>
        <v>0</v>
      </c>
    </row>
    <row r="15" spans="1:34" ht="39.75" customHeight="1">
      <c r="A15" s="11">
        <v>10</v>
      </c>
      <c r="B15" s="55" t="s">
        <v>13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67</v>
      </c>
      <c r="T15" s="23">
        <v>20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52">
        <f t="shared" si="0"/>
        <v>67</v>
      </c>
      <c r="AH15" s="52">
        <f t="shared" si="0"/>
        <v>20</v>
      </c>
    </row>
    <row r="16" spans="1:34" ht="39.75" customHeight="1">
      <c r="A16" s="19">
        <v>11</v>
      </c>
      <c r="B16" s="55" t="s">
        <v>14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52">
        <f t="shared" si="0"/>
        <v>0</v>
      </c>
      <c r="AH16" s="52">
        <f t="shared" si="0"/>
        <v>0</v>
      </c>
    </row>
    <row r="17" spans="1:34" ht="39.75" customHeight="1">
      <c r="A17" s="19">
        <v>12</v>
      </c>
      <c r="B17" s="55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327690</v>
      </c>
      <c r="H17" s="23">
        <v>327690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52">
        <f>C17+E17+G17+I17+K17+M17+O17+Q17+S17+U17+W17+Y17+AA17+AC17+AE17</f>
        <v>327690</v>
      </c>
      <c r="AH17" s="52">
        <f>D17+F17+H17+J17+L17+N17+P17+R17+T17+V17+X17+Z17+AB17+AD17+AF17</f>
        <v>327690</v>
      </c>
    </row>
    <row r="18" spans="1:36" ht="39.75" customHeight="1">
      <c r="A18" s="19">
        <v>13</v>
      </c>
      <c r="B18" s="55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52">
        <f t="shared" si="0"/>
        <v>0</v>
      </c>
      <c r="AH18" s="52">
        <f t="shared" si="0"/>
        <v>0</v>
      </c>
      <c r="AI18" s="12"/>
      <c r="AJ18" s="12"/>
    </row>
    <row r="19" spans="1:34" ht="39.75" customHeight="1">
      <c r="A19" s="11">
        <v>14</v>
      </c>
      <c r="B19" s="55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52">
        <f>C19+E19+G19+I19+K19+M19+O19+Q19+S19+U19+W19+Y19+AA19+AC19+AE19</f>
        <v>0</v>
      </c>
      <c r="AH19" s="52">
        <f>D19+F19+H19+J19+L19+N19+P19+R19+T19+V19+X19+Z19+AB19+AD19+AF19</f>
        <v>0</v>
      </c>
    </row>
    <row r="20" spans="1:34" ht="15">
      <c r="A20" s="54"/>
      <c r="B20" s="53" t="s">
        <v>18</v>
      </c>
      <c r="C20" s="52">
        <f>SUM(C6:C19)</f>
        <v>2811.949999999999</v>
      </c>
      <c r="D20" s="52">
        <f aca="true" t="shared" si="1" ref="D20:AH20">SUM(D6:D19)</f>
        <v>1651.529999999999</v>
      </c>
      <c r="E20" s="52">
        <f t="shared" si="1"/>
        <v>9570.490000000002</v>
      </c>
      <c r="F20" s="52">
        <f t="shared" si="1"/>
        <v>9570.490000000002</v>
      </c>
      <c r="G20" s="52">
        <f t="shared" si="1"/>
        <v>4778343.967040173</v>
      </c>
      <c r="H20" s="52">
        <f t="shared" si="1"/>
        <v>4778343.967040173</v>
      </c>
      <c r="I20" s="52">
        <f t="shared" si="1"/>
        <v>43430.130000000005</v>
      </c>
      <c r="J20" s="52">
        <f t="shared" si="1"/>
        <v>43430.130000000005</v>
      </c>
      <c r="K20" s="52">
        <f t="shared" si="1"/>
        <v>4017.21</v>
      </c>
      <c r="L20" s="52">
        <f t="shared" si="1"/>
        <v>4017.21</v>
      </c>
      <c r="M20" s="52">
        <f t="shared" si="1"/>
        <v>0</v>
      </c>
      <c r="N20" s="52">
        <f t="shared" si="1"/>
        <v>0</v>
      </c>
      <c r="O20" s="52">
        <f t="shared" si="1"/>
        <v>23184.449999999997</v>
      </c>
      <c r="P20" s="52">
        <f t="shared" si="1"/>
        <v>15726.709999999997</v>
      </c>
      <c r="Q20" s="52">
        <f t="shared" si="1"/>
        <v>552042</v>
      </c>
      <c r="R20" s="52">
        <f t="shared" si="1"/>
        <v>376786.0048175536</v>
      </c>
      <c r="S20" s="52">
        <f t="shared" si="1"/>
        <v>21263.2</v>
      </c>
      <c r="T20" s="52">
        <f t="shared" si="1"/>
        <v>15199.48</v>
      </c>
      <c r="U20" s="52">
        <f t="shared" si="1"/>
        <v>1203426.1262923789</v>
      </c>
      <c r="V20" s="52">
        <f t="shared" si="1"/>
        <v>295646.75010966085</v>
      </c>
      <c r="W20" s="52">
        <f t="shared" si="1"/>
        <v>431212</v>
      </c>
      <c r="X20" s="52">
        <f t="shared" si="1"/>
        <v>19449.2064</v>
      </c>
      <c r="Y20" s="52">
        <f t="shared" si="1"/>
        <v>0</v>
      </c>
      <c r="Z20" s="52">
        <f t="shared" si="1"/>
        <v>0</v>
      </c>
      <c r="AA20" s="52">
        <f t="shared" si="1"/>
        <v>7618.099999999999</v>
      </c>
      <c r="AB20" s="52">
        <f t="shared" si="1"/>
        <v>7618.099999999999</v>
      </c>
      <c r="AC20" s="52">
        <f t="shared" si="1"/>
        <v>454659</v>
      </c>
      <c r="AD20" s="52">
        <f t="shared" si="1"/>
        <v>219029.92473929172</v>
      </c>
      <c r="AE20" s="52">
        <f t="shared" si="1"/>
        <v>0</v>
      </c>
      <c r="AF20" s="52">
        <f t="shared" si="1"/>
        <v>0</v>
      </c>
      <c r="AG20" s="52">
        <f t="shared" si="1"/>
        <v>7531578.623332552</v>
      </c>
      <c r="AH20" s="52">
        <f t="shared" si="1"/>
        <v>5786469.50310668</v>
      </c>
    </row>
    <row r="21" spans="1:34" ht="15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2:34" ht="13.5">
      <c r="B22" s="35" t="s">
        <v>39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AG22" s="12"/>
      <c r="AH22" s="12"/>
    </row>
    <row r="23" spans="2:14" ht="12.75">
      <c r="B23" s="97" t="s">
        <v>58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2:14" ht="12.75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2:14" ht="13.5">
      <c r="B25" s="35" t="s">
        <v>45</v>
      </c>
      <c r="C25" s="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13.5">
      <c r="B26" s="35" t="s">
        <v>46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</sheetData>
  <sheetProtection/>
  <mergeCells count="20">
    <mergeCell ref="A2:N2"/>
    <mergeCell ref="AC4:AD4"/>
    <mergeCell ref="AE4:AF4"/>
    <mergeCell ref="M4:N4"/>
    <mergeCell ref="O4:P4"/>
    <mergeCell ref="Q4:R4"/>
    <mergeCell ref="S4:T4"/>
    <mergeCell ref="A4:A5"/>
    <mergeCell ref="B4:B5"/>
    <mergeCell ref="K4:L4"/>
    <mergeCell ref="C4:D4"/>
    <mergeCell ref="E4:F4"/>
    <mergeCell ref="G4:H4"/>
    <mergeCell ref="I4:J4"/>
    <mergeCell ref="B23:N24"/>
    <mergeCell ref="AG4:AH4"/>
    <mergeCell ref="U4:V4"/>
    <mergeCell ref="W4:X4"/>
    <mergeCell ref="Y4:Z4"/>
    <mergeCell ref="AA4:AB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2010-06-15T13:01:33Z</cp:lastPrinted>
  <dcterms:created xsi:type="dcterms:W3CDTF">1996-10-14T23:33:28Z</dcterms:created>
  <dcterms:modified xsi:type="dcterms:W3CDTF">2010-06-15T15:37:31Z</dcterms:modified>
  <cp:category/>
  <cp:version/>
  <cp:contentType/>
  <cp:contentStatus/>
</cp:coreProperties>
</file>