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04" activeTab="0"/>
  </bookViews>
  <sheets>
    <sheet name="პრემიები(დაზღვევა)" sheetId="1" r:id="rId1"/>
    <sheet name="ზარალები(დაზღვევა)" sheetId="2" r:id="rId2"/>
    <sheet name="ბაზრის სტრუქტურა(დაზღვევა)" sheetId="3" r:id="rId3"/>
    <sheet name="პრემიები(მიღებული გადაზღვევა)" sheetId="4" r:id="rId4"/>
    <sheet name="ზარალები(მიღებული გადაზღვევა)" sheetId="5" r:id="rId5"/>
    <sheet name="ბაზრის სტრუქტურა(მიღ. გადაზღვ.)" sheetId="6" r:id="rId6"/>
  </sheets>
  <definedNames/>
  <calcPr fullCalcOnLoad="1"/>
</workbook>
</file>

<file path=xl/sharedStrings.xml><?xml version="1.0" encoding="utf-8"?>
<sst xmlns="http://schemas.openxmlformats.org/spreadsheetml/2006/main" count="316" uniqueCount="54">
  <si>
    <t>#</t>
  </si>
  <si>
    <t>sadazRvevo kompaniis dasaxeleba</t>
  </si>
  <si>
    <t>sicocxlis dazRveva</t>
  </si>
  <si>
    <t>ubeduri SemTxvevis dazRveva</t>
  </si>
  <si>
    <t>samedicino (janmrTelobis) dazRveva</t>
  </si>
  <si>
    <t>saxmeleTo satransporto saSualebebis dazRveva</t>
  </si>
  <si>
    <t>saxmeleTo transportis gamoyenebasTan dakavSirebuli pasuxismgeblobis dazRveva</t>
  </si>
  <si>
    <t>sarkinigzo satransporto saSualebaTa dazRveva</t>
  </si>
  <si>
    <t>saaviacio riskebis dazRveva</t>
  </si>
  <si>
    <t>sazRvao riskebis dazRveva</t>
  </si>
  <si>
    <t>tvirTebis dazRveva</t>
  </si>
  <si>
    <t>qonebis dazRveva</t>
  </si>
  <si>
    <t>dazRveva safinanso danakargebisgan</t>
  </si>
  <si>
    <t>valdebulebaTa Sesrulebis dazRveva</t>
  </si>
  <si>
    <t>sakredito valdebulebaTa dazRveva</t>
  </si>
  <si>
    <t>samoqalaqo pasuxismgeblobis dazRveva</t>
  </si>
  <si>
    <t>iuridiuli xarjebis dazRveva</t>
  </si>
  <si>
    <t>sul</t>
  </si>
  <si>
    <t>moziduli premia</t>
  </si>
  <si>
    <t>jami</t>
  </si>
  <si>
    <t>anazR. zarali (bruto)</t>
  </si>
  <si>
    <t>anazR. zarali   (neto)</t>
  </si>
  <si>
    <t>ss "ji pi ai holdingi"</t>
  </si>
  <si>
    <r>
      <t>ss saerTaSoriso sadazRvevo kompania imedi-</t>
    </r>
    <r>
      <rPr>
        <sz val="10"/>
        <color indexed="18"/>
        <rFont val="Times New Roman"/>
        <family val="1"/>
      </rPr>
      <t>L International"</t>
    </r>
  </si>
  <si>
    <t>ss "arqimedes global jorjia"</t>
  </si>
  <si>
    <t>ss "standart dazRveva saqarTvelo"</t>
  </si>
  <si>
    <t xml:space="preserve">Sps sadazRvevo kompania "partniori" </t>
  </si>
  <si>
    <t>Sps sadazRvevo kompania "tao"</t>
  </si>
  <si>
    <r>
      <t>Sps sadazRvevo kompania</t>
    </r>
    <r>
      <rPr>
        <sz val="10"/>
        <color indexed="18"/>
        <rFont val="Arial"/>
        <family val="2"/>
      </rPr>
      <t xml:space="preserve"> "AIG - Europe SA" </t>
    </r>
    <r>
      <rPr>
        <sz val="10"/>
        <color indexed="18"/>
        <rFont val="AcadNusx"/>
        <family val="0"/>
      </rPr>
      <t>(saqarTvelos filiali)</t>
    </r>
  </si>
  <si>
    <t>Sps dazRvevis saerTaSoriso kompania "irao"</t>
  </si>
  <si>
    <t>Sps sadazRvevo kompania "vesti"</t>
  </si>
  <si>
    <t>ss "saxalxo dazRveva"</t>
  </si>
  <si>
    <t>Sps sadazRvevo kompania "ai si jgufi"</t>
  </si>
  <si>
    <t>Sps dazRvevis kompania "qarTu"</t>
  </si>
  <si>
    <t>ss sadazRvevo kompania "aldagi-bisiai"</t>
  </si>
  <si>
    <t>gadazRvevis premia</t>
  </si>
  <si>
    <t>dazRvevis saxeoba</t>
  </si>
  <si>
    <t>wili bazarze</t>
  </si>
  <si>
    <t>2008 wels sadazRvevo kompaniebis mier gadazRvevis saqmianobiT moziduli premia da gadazRvevis premiis odenoba</t>
  </si>
  <si>
    <t xml:space="preserve">sul </t>
  </si>
  <si>
    <t>sadazRvevo bazris struqtura dazRvevis saxeobebis mixedviT 2008 wlis monacemebiT (gadazRvevis saqmianoba)</t>
  </si>
  <si>
    <t xml:space="preserve">2008 wels sadazRvevo kompaniebis mier "pirdapiri dazRvevis" saqmianobiT moziduli sadazRvevo premia da gadazRvevis premiis odenoba </t>
  </si>
  <si>
    <t xml:space="preserve">SeniSvna: </t>
  </si>
  <si>
    <t>(pirdapiri dazRvevis saqmianoba, saxeobebis mixedviT)</t>
  </si>
  <si>
    <t>2008 wels sadazRvevo kompaniebis mier anazRaurebuli zaralebis odenoba</t>
  </si>
  <si>
    <r>
      <t>bruto</t>
    </r>
    <r>
      <rPr>
        <sz val="10"/>
        <rFont val="AcadNusx"/>
        <family val="0"/>
      </rPr>
      <t xml:space="preserve"> – gadaxdili zaralis odenoba gadazRvevis CaTvliT</t>
    </r>
  </si>
  <si>
    <r>
      <t>neto</t>
    </r>
    <r>
      <rPr>
        <sz val="10"/>
        <rFont val="AcadNusx"/>
        <family val="0"/>
      </rPr>
      <t xml:space="preserve"> – gadaxdili zaralis odenoba gadazRvevis gamoklebiT</t>
    </r>
  </si>
  <si>
    <t>sadazRvevo bazris struqtura dazRvevis saxeobebis mixedviT 2008 wlis monacemebiT (pirdapiri dazRvevis saqmianoba)</t>
  </si>
  <si>
    <r>
      <t xml:space="preserve">moziduli premia </t>
    </r>
    <r>
      <rPr>
        <sz val="10"/>
        <rFont val="AcadMtavr"/>
        <family val="0"/>
      </rPr>
      <t>moicavs sadazRvevo premias, romelic miekuTvneba saangariSo periodSi (01.01.08 - 31.12.08) ZalaSi Sesul sadazRvevo xelSekrulebebs (mravalwliani xelSekrulebebis CaTvliT), miuxedavad imisa gadaxdili aris mzRvevelisaTvis premia Tu ara</t>
    </r>
  </si>
  <si>
    <r>
      <t xml:space="preserve">anazRaurebuli zarali </t>
    </r>
    <r>
      <rPr>
        <sz val="10"/>
        <rFont val="AcadMtavr"/>
        <family val="0"/>
      </rPr>
      <t>warmoadgens saangariSo periodSi (01.01.08 - 31.12.08) mzRvevelebis mier gadaxdili sadazRvevo zaralebis odenobas, miuxedavad imisa, zarali warmoiSva saangariSo periodSi, Tu periodamde</t>
    </r>
  </si>
  <si>
    <r>
      <t xml:space="preserve">moziduli premia </t>
    </r>
    <r>
      <rPr>
        <sz val="10"/>
        <rFont val="AcadMtavr"/>
        <family val="0"/>
      </rPr>
      <t>moicavs premias, romelic miekuTvneba saangariSo periodSi (01.01.08 - 31.12.08) ZalaSi Sesul "miRebuli gadazRvevis" xelSekrulebebs (mravalwliani xelSekrulebebis CaTvliT), miuxedavad imisa gadaxdili aris mzRvevelisaTvis premia Tu ara</t>
    </r>
  </si>
  <si>
    <t>(gadazRvevis saqmianoba, saxeobebis mixedviT)</t>
  </si>
  <si>
    <r>
      <t xml:space="preserve">anazRaurebuli zarali </t>
    </r>
    <r>
      <rPr>
        <sz val="10"/>
        <rFont val="AcadMtavr"/>
        <family val="0"/>
      </rPr>
      <t>warmoadgens saangariSo periodSi (01.01.08 - 31.12.08) mzRvevelebis mier gadaxdil sadazRvevo zarals, miuxedavad imisa, zarali warmoiSva saangariSo periodSi, Tu periodamde</t>
    </r>
  </si>
  <si>
    <t>Sps sadazRvevo kompania "AIG - Europe SA" (saqarTvelos filiali)</t>
  </si>
</sst>
</file>

<file path=xl/styles.xml><?xml version="1.0" encoding="utf-8"?>
<styleSheet xmlns="http://schemas.openxmlformats.org/spreadsheetml/2006/main">
  <numFmts count="4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_(* #,##0_);_(* \(#,##0\);_(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00"/>
    <numFmt numFmtId="185" formatCode="#,##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#,##0_ ;\-#,##0\ "/>
    <numFmt numFmtId="195" formatCode="#,##0\ ;&quot; (&quot;#,##0\);&quot; -&quot;#\ ;@\ "/>
    <numFmt numFmtId="196" formatCode="_(* #,##0_);_(* \(#,##0\);_(* \-??_);_(@_)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cadMtav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20" borderId="11" xfId="0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6" fillId="20" borderId="11" xfId="0" applyFont="1" applyFill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9" fillId="20" borderId="13" xfId="0" applyNumberFormat="1" applyFont="1" applyFill="1" applyBorder="1" applyAlignment="1">
      <alignment horizontal="center" vertical="center" wrapText="1"/>
    </xf>
    <xf numFmtId="0" fontId="9" fillId="2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/>
    </xf>
    <xf numFmtId="10" fontId="12" fillId="0" borderId="10" xfId="62" applyNumberFormat="1" applyFont="1" applyBorder="1" applyAlignment="1">
      <alignment horizontal="center"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 horizontal="center"/>
    </xf>
    <xf numFmtId="3" fontId="9" fillId="20" borderId="10" xfId="44" applyNumberFormat="1" applyFont="1" applyFill="1" applyBorder="1" applyAlignment="1">
      <alignment horizontal="center" vertical="center" wrapText="1"/>
    </xf>
    <xf numFmtId="9" fontId="9" fillId="20" borderId="10" xfId="62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20" borderId="13" xfId="0" applyNumberFormat="1" applyFont="1" applyFill="1" applyBorder="1" applyAlignment="1" applyProtection="1">
      <alignment horizontal="center" vertical="center" wrapText="1"/>
      <protection/>
    </xf>
    <xf numFmtId="0" fontId="5" fillId="20" borderId="12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5" xfId="0" applyNumberFormat="1" applyFont="1" applyFill="1" applyBorder="1" applyAlignment="1" applyProtection="1">
      <alignment horizontal="center" vertical="center" wrapText="1"/>
      <protection/>
    </xf>
    <xf numFmtId="0" fontId="5" fillId="2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2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0" borderId="15" xfId="0" applyNumberFormat="1" applyFont="1" applyFill="1" applyBorder="1" applyAlignment="1">
      <alignment horizontal="center" vertical="center" wrapText="1"/>
    </xf>
    <xf numFmtId="0" fontId="5" fillId="2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0" borderId="13" xfId="0" applyNumberFormat="1" applyFont="1" applyFill="1" applyBorder="1" applyAlignment="1">
      <alignment horizontal="center" vertical="center" wrapText="1"/>
    </xf>
    <xf numFmtId="0" fontId="5" fillId="2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0" borderId="13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2:AK2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34" width="12.7109375" style="0" customWidth="1"/>
    <col min="35" max="35" width="13.7109375" style="0" customWidth="1"/>
    <col min="36" max="36" width="10.140625" style="0" bestFit="1" customWidth="1"/>
  </cols>
  <sheetData>
    <row r="1" s="21" customFormat="1" ht="12.75"/>
    <row r="2" spans="1:36" s="23" customFormat="1" ht="30" customHeight="1">
      <c r="A2" s="60" t="s">
        <v>41</v>
      </c>
      <c r="B2" s="61"/>
      <c r="C2" s="61"/>
      <c r="D2" s="61"/>
      <c r="E2" s="61"/>
      <c r="F2" s="61"/>
      <c r="G2" s="61"/>
      <c r="H2" s="61"/>
      <c r="I2" s="22"/>
      <c r="J2" s="22"/>
      <c r="AI2" s="24"/>
      <c r="AJ2" s="24"/>
    </row>
    <row r="3" s="21" customFormat="1" ht="12.75"/>
    <row r="4" spans="1:34" s="21" customFormat="1" ht="69.75" customHeight="1">
      <c r="A4" s="62" t="s">
        <v>0</v>
      </c>
      <c r="B4" s="62" t="s">
        <v>1</v>
      </c>
      <c r="C4" s="64" t="s">
        <v>2</v>
      </c>
      <c r="D4" s="64"/>
      <c r="E4" s="65" t="s">
        <v>3</v>
      </c>
      <c r="F4" s="66"/>
      <c r="G4" s="65" t="s">
        <v>4</v>
      </c>
      <c r="H4" s="66"/>
      <c r="I4" s="65" t="s">
        <v>5</v>
      </c>
      <c r="J4" s="66"/>
      <c r="K4" s="65" t="s">
        <v>6</v>
      </c>
      <c r="L4" s="66"/>
      <c r="M4" s="65" t="s">
        <v>7</v>
      </c>
      <c r="N4" s="66"/>
      <c r="O4" s="65" t="s">
        <v>8</v>
      </c>
      <c r="P4" s="66"/>
      <c r="Q4" s="65" t="s">
        <v>9</v>
      </c>
      <c r="R4" s="66"/>
      <c r="S4" s="65" t="s">
        <v>10</v>
      </c>
      <c r="T4" s="66"/>
      <c r="U4" s="65" t="s">
        <v>11</v>
      </c>
      <c r="V4" s="66"/>
      <c r="W4" s="65" t="s">
        <v>12</v>
      </c>
      <c r="X4" s="66"/>
      <c r="Y4" s="65" t="s">
        <v>13</v>
      </c>
      <c r="Z4" s="66"/>
      <c r="AA4" s="65" t="s">
        <v>14</v>
      </c>
      <c r="AB4" s="66"/>
      <c r="AC4" s="64" t="s">
        <v>15</v>
      </c>
      <c r="AD4" s="67"/>
      <c r="AE4" s="64" t="s">
        <v>16</v>
      </c>
      <c r="AF4" s="67"/>
      <c r="AG4" s="64" t="s">
        <v>17</v>
      </c>
      <c r="AH4" s="67"/>
    </row>
    <row r="5" spans="1:34" s="21" customFormat="1" ht="25.5">
      <c r="A5" s="63"/>
      <c r="B5" s="63"/>
      <c r="C5" s="25" t="s">
        <v>18</v>
      </c>
      <c r="D5" s="25" t="s">
        <v>35</v>
      </c>
      <c r="E5" s="25" t="s">
        <v>18</v>
      </c>
      <c r="F5" s="25" t="s">
        <v>35</v>
      </c>
      <c r="G5" s="25" t="s">
        <v>18</v>
      </c>
      <c r="H5" s="25" t="s">
        <v>35</v>
      </c>
      <c r="I5" s="25" t="s">
        <v>18</v>
      </c>
      <c r="J5" s="25" t="s">
        <v>35</v>
      </c>
      <c r="K5" s="25" t="s">
        <v>18</v>
      </c>
      <c r="L5" s="25" t="s">
        <v>35</v>
      </c>
      <c r="M5" s="25" t="s">
        <v>18</v>
      </c>
      <c r="N5" s="25" t="s">
        <v>35</v>
      </c>
      <c r="O5" s="25" t="s">
        <v>18</v>
      </c>
      <c r="P5" s="25" t="s">
        <v>35</v>
      </c>
      <c r="Q5" s="25" t="s">
        <v>18</v>
      </c>
      <c r="R5" s="25" t="s">
        <v>35</v>
      </c>
      <c r="S5" s="25" t="s">
        <v>18</v>
      </c>
      <c r="T5" s="25" t="s">
        <v>35</v>
      </c>
      <c r="U5" s="25" t="s">
        <v>18</v>
      </c>
      <c r="V5" s="25" t="s">
        <v>35</v>
      </c>
      <c r="W5" s="25" t="s">
        <v>18</v>
      </c>
      <c r="X5" s="25" t="s">
        <v>35</v>
      </c>
      <c r="Y5" s="25" t="s">
        <v>18</v>
      </c>
      <c r="Z5" s="25" t="s">
        <v>35</v>
      </c>
      <c r="AA5" s="25" t="s">
        <v>18</v>
      </c>
      <c r="AB5" s="25" t="s">
        <v>35</v>
      </c>
      <c r="AC5" s="25" t="s">
        <v>18</v>
      </c>
      <c r="AD5" s="25" t="s">
        <v>35</v>
      </c>
      <c r="AE5" s="25" t="s">
        <v>18</v>
      </c>
      <c r="AF5" s="25" t="s">
        <v>35</v>
      </c>
      <c r="AG5" s="25" t="s">
        <v>18</v>
      </c>
      <c r="AH5" s="25" t="s">
        <v>35</v>
      </c>
    </row>
    <row r="6" spans="1:36" s="29" customFormat="1" ht="43.5" customHeight="1">
      <c r="A6" s="26">
        <v>1</v>
      </c>
      <c r="B6" s="1" t="s">
        <v>34</v>
      </c>
      <c r="C6" s="30">
        <v>4035123.9</v>
      </c>
      <c r="D6" s="30">
        <v>1346267.22</v>
      </c>
      <c r="E6" s="30">
        <v>1886717.1029062828</v>
      </c>
      <c r="F6" s="30">
        <v>100929.05203765837</v>
      </c>
      <c r="G6" s="30">
        <v>24061250.321852483</v>
      </c>
      <c r="H6" s="30">
        <v>1598675.5738896178</v>
      </c>
      <c r="I6" s="30">
        <v>13825906.23566219</v>
      </c>
      <c r="J6" s="30">
        <v>5080720.783277752</v>
      </c>
      <c r="K6" s="30">
        <v>1325680.2438956029</v>
      </c>
      <c r="L6" s="30">
        <v>119634.56692868736</v>
      </c>
      <c r="M6" s="30">
        <v>0</v>
      </c>
      <c r="N6" s="30">
        <v>0</v>
      </c>
      <c r="O6" s="30">
        <v>1823658.23</v>
      </c>
      <c r="P6" s="30">
        <v>1607233.64884</v>
      </c>
      <c r="Q6" s="30">
        <v>56178.75</v>
      </c>
      <c r="R6" s="30">
        <v>1560</v>
      </c>
      <c r="S6" s="30">
        <v>1714763.10738255</v>
      </c>
      <c r="T6" s="30">
        <v>587540</v>
      </c>
      <c r="U6" s="30">
        <v>8414110.179159464</v>
      </c>
      <c r="V6" s="30">
        <v>4077396.442115153</v>
      </c>
      <c r="W6" s="30">
        <v>0</v>
      </c>
      <c r="X6" s="30">
        <v>0</v>
      </c>
      <c r="Y6" s="30">
        <v>2008757.9905816517</v>
      </c>
      <c r="Z6" s="30">
        <v>0</v>
      </c>
      <c r="AA6" s="30">
        <v>0</v>
      </c>
      <c r="AB6" s="30">
        <v>0</v>
      </c>
      <c r="AC6" s="30">
        <v>3384036.7701127017</v>
      </c>
      <c r="AD6" s="30">
        <v>1864828.660195087</v>
      </c>
      <c r="AE6" s="30">
        <v>0</v>
      </c>
      <c r="AF6" s="30">
        <v>0</v>
      </c>
      <c r="AG6" s="28">
        <f>C6+E6+G6+I6+K6+M6+O6+Q6+S6+U6+W6+Y6+AA6+AC6+AE6</f>
        <v>62536182.83155292</v>
      </c>
      <c r="AH6" s="28">
        <f>D6+F6+H6+J6+L6+N6+P6+R6+T6+V6+X6+Z6+AB6+AD6+AF6</f>
        <v>16384785.947283953</v>
      </c>
      <c r="AI6" s="58"/>
      <c r="AJ6" s="58"/>
    </row>
    <row r="7" spans="1:34" ht="45" customHeight="1">
      <c r="A7" s="16">
        <v>2</v>
      </c>
      <c r="B7" s="1" t="s">
        <v>23</v>
      </c>
      <c r="C7" s="20">
        <v>5713650.433257999</v>
      </c>
      <c r="D7" s="20">
        <v>210489.68278400018</v>
      </c>
      <c r="E7" s="20">
        <v>488635.4167700007</v>
      </c>
      <c r="F7" s="20">
        <v>12446.082789999999</v>
      </c>
      <c r="G7" s="20">
        <v>30007172.245440017</v>
      </c>
      <c r="H7" s="20">
        <v>8335</v>
      </c>
      <c r="I7" s="20">
        <v>2559806.0610479987</v>
      </c>
      <c r="J7" s="20">
        <v>0</v>
      </c>
      <c r="K7" s="20">
        <v>286916.0974600001</v>
      </c>
      <c r="L7" s="20">
        <v>0</v>
      </c>
      <c r="M7" s="20">
        <v>0</v>
      </c>
      <c r="N7" s="20">
        <v>0</v>
      </c>
      <c r="O7" s="20">
        <v>484478.39801</v>
      </c>
      <c r="P7" s="20">
        <v>354071.3540279999</v>
      </c>
      <c r="Q7" s="20">
        <v>0</v>
      </c>
      <c r="R7" s="20">
        <v>0</v>
      </c>
      <c r="S7" s="20">
        <v>460334.76484200044</v>
      </c>
      <c r="T7" s="20">
        <v>44633.53777999996</v>
      </c>
      <c r="U7" s="19">
        <v>5420713.04738807</v>
      </c>
      <c r="V7" s="19">
        <v>956516.9417179897</v>
      </c>
      <c r="W7" s="19">
        <v>0</v>
      </c>
      <c r="X7" s="19">
        <v>0</v>
      </c>
      <c r="Y7" s="19">
        <v>482912.03227799997</v>
      </c>
      <c r="Z7" s="19">
        <v>0</v>
      </c>
      <c r="AA7" s="19">
        <v>0</v>
      </c>
      <c r="AB7" s="19">
        <v>0</v>
      </c>
      <c r="AC7" s="19">
        <v>561855.1955500001</v>
      </c>
      <c r="AD7" s="19">
        <v>129179.70635400007</v>
      </c>
      <c r="AE7" s="31">
        <v>0</v>
      </c>
      <c r="AF7" s="31">
        <v>0</v>
      </c>
      <c r="AG7" s="7">
        <f>C7+E7+G7+I7+K7+M7+O7+Q7+S7+U7+W7+Y7+AA7+AC7+AE7</f>
        <v>46466473.692044094</v>
      </c>
      <c r="AH7" s="7">
        <f aca="true" t="shared" si="0" ref="AG7:AH19">D7+F7+H7+J7+L7+N7+P7+R7+T7+V7+X7+Z7+AB7+AD7+AF7</f>
        <v>1715672.3054539901</v>
      </c>
    </row>
    <row r="8" spans="1:36" ht="45" customHeight="1">
      <c r="A8" s="26">
        <v>3</v>
      </c>
      <c r="B8" s="1" t="s">
        <v>22</v>
      </c>
      <c r="C8" s="20">
        <v>2231420.1</v>
      </c>
      <c r="D8" s="20">
        <v>692889.0524095498</v>
      </c>
      <c r="E8" s="20">
        <v>542457.6799999983</v>
      </c>
      <c r="F8" s="20">
        <v>37865.989431408176</v>
      </c>
      <c r="G8" s="20">
        <v>30808028.62999903</v>
      </c>
      <c r="H8" s="20">
        <v>40867.1596319115</v>
      </c>
      <c r="I8" s="20">
        <v>6791989.6400000015</v>
      </c>
      <c r="J8" s="20">
        <v>2510200.4387337915</v>
      </c>
      <c r="K8" s="20">
        <v>855747.3600000123</v>
      </c>
      <c r="L8" s="20">
        <v>51156.594347413666</v>
      </c>
      <c r="M8" s="32">
        <v>0</v>
      </c>
      <c r="N8" s="32">
        <v>0</v>
      </c>
      <c r="O8" s="20">
        <v>22172.8</v>
      </c>
      <c r="P8" s="20">
        <v>6647.3467949999995</v>
      </c>
      <c r="Q8" s="20">
        <v>201836.18</v>
      </c>
      <c r="R8" s="20">
        <v>99282.594745903</v>
      </c>
      <c r="S8" s="20">
        <v>403906.42</v>
      </c>
      <c r="T8" s="20">
        <v>112117.79346828377</v>
      </c>
      <c r="U8" s="19">
        <v>3548142.55</v>
      </c>
      <c r="V8" s="19">
        <v>3158130.7799129444</v>
      </c>
      <c r="W8" s="19">
        <v>559320.66</v>
      </c>
      <c r="X8" s="19">
        <v>333162.0067870771</v>
      </c>
      <c r="Y8" s="19">
        <v>507542.7</v>
      </c>
      <c r="Z8" s="19">
        <v>0</v>
      </c>
      <c r="AA8" s="19">
        <v>0</v>
      </c>
      <c r="AB8" s="19">
        <v>0</v>
      </c>
      <c r="AC8" s="19">
        <v>531020.56</v>
      </c>
      <c r="AD8" s="19">
        <v>292101.980236133</v>
      </c>
      <c r="AE8" s="31">
        <v>0</v>
      </c>
      <c r="AF8" s="31">
        <v>0</v>
      </c>
      <c r="AG8" s="7">
        <f t="shared" si="0"/>
        <v>47003585.27999904</v>
      </c>
      <c r="AH8" s="7">
        <f t="shared" si="0"/>
        <v>7334421.736499416</v>
      </c>
      <c r="AJ8" s="17"/>
    </row>
    <row r="9" spans="1:36" ht="45" customHeight="1">
      <c r="A9" s="26">
        <v>4</v>
      </c>
      <c r="B9" s="1" t="s">
        <v>33</v>
      </c>
      <c r="C9" s="50">
        <v>0</v>
      </c>
      <c r="D9" s="50">
        <v>0</v>
      </c>
      <c r="E9" s="50">
        <v>12929.122500000001</v>
      </c>
      <c r="F9" s="50">
        <v>11198.07825</v>
      </c>
      <c r="G9" s="50">
        <v>9116967</v>
      </c>
      <c r="H9" s="50">
        <v>0</v>
      </c>
      <c r="I9" s="50">
        <v>58705.13</v>
      </c>
      <c r="J9" s="50">
        <v>51061.91620000001</v>
      </c>
      <c r="K9" s="50">
        <v>7402.226</v>
      </c>
      <c r="L9" s="50">
        <v>6528.820999999998</v>
      </c>
      <c r="M9" s="50">
        <v>0</v>
      </c>
      <c r="N9" s="50">
        <v>0</v>
      </c>
      <c r="O9" s="50">
        <v>22700</v>
      </c>
      <c r="P9" s="50">
        <v>20841</v>
      </c>
      <c r="Q9" s="50">
        <v>0</v>
      </c>
      <c r="R9" s="50">
        <v>0</v>
      </c>
      <c r="S9" s="50">
        <v>116184</v>
      </c>
      <c r="T9" s="50">
        <v>54866</v>
      </c>
      <c r="U9" s="50">
        <v>78628.92680000002</v>
      </c>
      <c r="V9" s="50">
        <v>66442.0937057</v>
      </c>
      <c r="W9" s="50">
        <v>0</v>
      </c>
      <c r="X9" s="50">
        <v>0</v>
      </c>
      <c r="Y9" s="50">
        <v>0</v>
      </c>
      <c r="Z9" s="50">
        <v>0</v>
      </c>
      <c r="AA9" s="50">
        <v>12796.02</v>
      </c>
      <c r="AB9" s="50">
        <v>8701.52</v>
      </c>
      <c r="AC9" s="50">
        <v>0</v>
      </c>
      <c r="AD9" s="50">
        <v>0</v>
      </c>
      <c r="AE9" s="51">
        <v>0</v>
      </c>
      <c r="AF9" s="51">
        <v>0</v>
      </c>
      <c r="AG9" s="7">
        <f t="shared" si="0"/>
        <v>9426312.4253</v>
      </c>
      <c r="AH9" s="7">
        <f t="shared" si="0"/>
        <v>219639.4291557</v>
      </c>
      <c r="AJ9" s="17"/>
    </row>
    <row r="10" spans="1:37" ht="45" customHeight="1">
      <c r="A10" s="16">
        <v>5</v>
      </c>
      <c r="B10" s="1" t="s">
        <v>31</v>
      </c>
      <c r="C10" s="20">
        <v>52222.94</v>
      </c>
      <c r="D10" s="20">
        <v>0</v>
      </c>
      <c r="E10" s="20">
        <v>52407.69</v>
      </c>
      <c r="F10" s="20">
        <v>15571.44</v>
      </c>
      <c r="G10" s="20">
        <v>22310959.749999993</v>
      </c>
      <c r="H10" s="20">
        <v>861186</v>
      </c>
      <c r="I10" s="20">
        <v>159252.34</v>
      </c>
      <c r="J10" s="20">
        <v>85273.84</v>
      </c>
      <c r="K10" s="20">
        <v>33317.48</v>
      </c>
      <c r="L10" s="20">
        <v>22856.69</v>
      </c>
      <c r="M10" s="20">
        <v>0</v>
      </c>
      <c r="N10" s="20">
        <v>0</v>
      </c>
      <c r="O10" s="20">
        <v>12923.8</v>
      </c>
      <c r="P10" s="20">
        <v>12199.27</v>
      </c>
      <c r="Q10" s="20">
        <v>0</v>
      </c>
      <c r="R10" s="20">
        <v>0</v>
      </c>
      <c r="S10" s="20">
        <v>28845.1</v>
      </c>
      <c r="T10" s="20">
        <v>16721.89</v>
      </c>
      <c r="U10" s="19">
        <v>398202.34</v>
      </c>
      <c r="V10" s="19">
        <v>171697.59</v>
      </c>
      <c r="W10" s="19">
        <v>58745.69</v>
      </c>
      <c r="X10" s="19">
        <v>0</v>
      </c>
      <c r="Y10" s="19">
        <v>1036899.14</v>
      </c>
      <c r="Z10" s="19">
        <v>0</v>
      </c>
      <c r="AA10" s="19">
        <v>0</v>
      </c>
      <c r="AB10" s="19">
        <v>0</v>
      </c>
      <c r="AC10" s="19">
        <v>14178.7</v>
      </c>
      <c r="AD10" s="19">
        <v>0</v>
      </c>
      <c r="AE10" s="31">
        <v>0</v>
      </c>
      <c r="AF10" s="31">
        <v>0</v>
      </c>
      <c r="AG10" s="7">
        <f t="shared" si="0"/>
        <v>24157954.969999995</v>
      </c>
      <c r="AH10" s="7">
        <f t="shared" si="0"/>
        <v>1185506.72</v>
      </c>
      <c r="AJ10" s="17"/>
      <c r="AK10" s="17"/>
    </row>
    <row r="11" spans="1:36" ht="45" customHeight="1">
      <c r="A11" s="26">
        <v>6</v>
      </c>
      <c r="B11" s="1" t="s">
        <v>30</v>
      </c>
      <c r="C11" s="20">
        <v>0</v>
      </c>
      <c r="D11" s="20">
        <v>0</v>
      </c>
      <c r="E11" s="20">
        <v>85184</v>
      </c>
      <c r="F11" s="20">
        <v>0</v>
      </c>
      <c r="G11" s="20">
        <v>2610179</v>
      </c>
      <c r="H11" s="20">
        <v>0</v>
      </c>
      <c r="I11" s="20">
        <v>0</v>
      </c>
      <c r="J11" s="20">
        <v>0</v>
      </c>
      <c r="K11" s="20">
        <v>327417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8310</v>
      </c>
      <c r="T11" s="20">
        <v>0</v>
      </c>
      <c r="U11" s="19">
        <v>42712</v>
      </c>
      <c r="V11" s="19">
        <v>4026</v>
      </c>
      <c r="W11" s="19">
        <v>0</v>
      </c>
      <c r="X11" s="19">
        <v>0</v>
      </c>
      <c r="Y11" s="19">
        <v>6150889</v>
      </c>
      <c r="Z11" s="19">
        <v>2948291</v>
      </c>
      <c r="AA11" s="19">
        <v>0</v>
      </c>
      <c r="AB11" s="19">
        <v>0</v>
      </c>
      <c r="AC11" s="19">
        <v>63757</v>
      </c>
      <c r="AD11" s="19">
        <v>4480</v>
      </c>
      <c r="AE11" s="31">
        <v>0</v>
      </c>
      <c r="AF11" s="31">
        <v>0</v>
      </c>
      <c r="AG11" s="7">
        <f t="shared" si="0"/>
        <v>9288448</v>
      </c>
      <c r="AH11" s="7">
        <f t="shared" si="0"/>
        <v>2956797</v>
      </c>
      <c r="AJ11" s="17"/>
    </row>
    <row r="12" spans="1:37" ht="45" customHeight="1">
      <c r="A12" s="26">
        <v>7</v>
      </c>
      <c r="B12" s="1" t="s">
        <v>29</v>
      </c>
      <c r="C12" s="50">
        <v>0</v>
      </c>
      <c r="D12" s="50">
        <v>0</v>
      </c>
      <c r="E12" s="52">
        <v>201217</v>
      </c>
      <c r="F12" s="52">
        <v>0</v>
      </c>
      <c r="G12" s="52">
        <v>17718040</v>
      </c>
      <c r="H12" s="52">
        <v>0</v>
      </c>
      <c r="I12" s="52">
        <v>1976209</v>
      </c>
      <c r="J12" s="52">
        <v>12841</v>
      </c>
      <c r="K12" s="52">
        <v>198970</v>
      </c>
      <c r="L12" s="52">
        <v>0</v>
      </c>
      <c r="M12" s="52">
        <v>0</v>
      </c>
      <c r="N12" s="52">
        <v>0</v>
      </c>
      <c r="O12" s="52">
        <v>55970</v>
      </c>
      <c r="P12" s="52">
        <v>18670</v>
      </c>
      <c r="Q12" s="52">
        <v>1123053</v>
      </c>
      <c r="R12" s="52">
        <v>1085864</v>
      </c>
      <c r="S12" s="52">
        <v>280024</v>
      </c>
      <c r="T12" s="52">
        <v>138802</v>
      </c>
      <c r="U12" s="19">
        <v>12347466</v>
      </c>
      <c r="V12" s="19">
        <v>11626671</v>
      </c>
      <c r="W12" s="20">
        <v>26103</v>
      </c>
      <c r="X12" s="52">
        <v>9456</v>
      </c>
      <c r="Y12" s="19">
        <v>3062868</v>
      </c>
      <c r="Z12" s="19">
        <v>1545915</v>
      </c>
      <c r="AA12" s="19">
        <v>0</v>
      </c>
      <c r="AB12" s="19">
        <v>0</v>
      </c>
      <c r="AC12" s="19">
        <v>508633</v>
      </c>
      <c r="AD12" s="19">
        <v>411978</v>
      </c>
      <c r="AE12" s="51">
        <v>0</v>
      </c>
      <c r="AF12" s="51">
        <v>0</v>
      </c>
      <c r="AG12" s="7">
        <f t="shared" si="0"/>
        <v>37498553</v>
      </c>
      <c r="AH12" s="7">
        <f t="shared" si="0"/>
        <v>14850197</v>
      </c>
      <c r="AJ12" s="17"/>
      <c r="AK12" s="17"/>
    </row>
    <row r="13" spans="1:34" ht="45" customHeight="1">
      <c r="A13" s="16">
        <v>8</v>
      </c>
      <c r="B13" s="1" t="s">
        <v>53</v>
      </c>
      <c r="C13" s="20">
        <v>0</v>
      </c>
      <c r="D13" s="20">
        <v>0</v>
      </c>
      <c r="E13" s="20">
        <v>52426</v>
      </c>
      <c r="F13" s="20">
        <v>17107.57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9">
        <v>252365</v>
      </c>
      <c r="V13" s="19">
        <v>252364.74</v>
      </c>
      <c r="W13" s="19">
        <v>34121.99</v>
      </c>
      <c r="X13" s="19">
        <v>28764</v>
      </c>
      <c r="Y13" s="19">
        <v>0</v>
      </c>
      <c r="Z13" s="19">
        <v>0</v>
      </c>
      <c r="AA13" s="19">
        <v>0</v>
      </c>
      <c r="AB13" s="19">
        <v>0</v>
      </c>
      <c r="AC13" s="19">
        <v>257923.38</v>
      </c>
      <c r="AD13" s="19">
        <v>209144.86</v>
      </c>
      <c r="AE13" s="31">
        <v>0</v>
      </c>
      <c r="AF13" s="31">
        <v>0</v>
      </c>
      <c r="AG13" s="7">
        <f t="shared" si="0"/>
        <v>596836.37</v>
      </c>
      <c r="AH13" s="7">
        <f t="shared" si="0"/>
        <v>507381.17</v>
      </c>
    </row>
    <row r="14" spans="1:36" ht="45" customHeight="1">
      <c r="A14" s="26">
        <v>9</v>
      </c>
      <c r="B14" s="1" t="s">
        <v>32</v>
      </c>
      <c r="C14" s="20">
        <v>771</v>
      </c>
      <c r="D14" s="20">
        <v>0</v>
      </c>
      <c r="E14" s="20">
        <v>138490.56</v>
      </c>
      <c r="F14" s="20">
        <v>31404</v>
      </c>
      <c r="G14" s="20">
        <v>14165200.72</v>
      </c>
      <c r="H14" s="20">
        <v>0</v>
      </c>
      <c r="I14" s="20">
        <v>674108.88</v>
      </c>
      <c r="J14" s="20">
        <v>307575.27</v>
      </c>
      <c r="K14" s="20">
        <v>54144.06</v>
      </c>
      <c r="L14" s="20">
        <v>17618.1</v>
      </c>
      <c r="M14" s="20">
        <v>0</v>
      </c>
      <c r="N14" s="20">
        <v>0</v>
      </c>
      <c r="O14" s="20">
        <v>1057975.85</v>
      </c>
      <c r="P14" s="20">
        <v>590414.39</v>
      </c>
      <c r="Q14" s="20">
        <v>0</v>
      </c>
      <c r="R14" s="20">
        <v>0</v>
      </c>
      <c r="S14" s="20">
        <v>107538.81</v>
      </c>
      <c r="T14" s="20">
        <v>69344.53</v>
      </c>
      <c r="U14" s="19">
        <v>448504.11</v>
      </c>
      <c r="V14" s="19">
        <v>413069.15</v>
      </c>
      <c r="W14" s="19">
        <v>94645.13</v>
      </c>
      <c r="X14" s="19">
        <v>59470.5</v>
      </c>
      <c r="Y14" s="19">
        <v>1174445</v>
      </c>
      <c r="Z14" s="19">
        <v>403534</v>
      </c>
      <c r="AA14" s="19">
        <v>0</v>
      </c>
      <c r="AB14" s="19">
        <v>0</v>
      </c>
      <c r="AC14" s="19">
        <v>339011.97</v>
      </c>
      <c r="AD14" s="19">
        <v>224176.54</v>
      </c>
      <c r="AE14" s="31">
        <v>0</v>
      </c>
      <c r="AF14" s="31">
        <v>0</v>
      </c>
      <c r="AG14" s="7">
        <f>C14+E14+G14+I14+K14+M14+O14+Q14+S14+U14+W14+Y14+AA14+AC14+AE14</f>
        <v>18254836.090000004</v>
      </c>
      <c r="AH14" s="7">
        <f>D14+F14+H14+J14+L14+N14+P14+R14+T14+V14+X14+Z14+AB14+AD14+AF14</f>
        <v>2116606.48</v>
      </c>
      <c r="AJ14" s="59"/>
    </row>
    <row r="15" spans="1:37" ht="45" customHeight="1">
      <c r="A15" s="26">
        <v>10</v>
      </c>
      <c r="B15" s="1" t="s">
        <v>27</v>
      </c>
      <c r="C15" s="20">
        <v>61763</v>
      </c>
      <c r="D15" s="20">
        <v>14041</v>
      </c>
      <c r="E15" s="20">
        <v>2378.098</v>
      </c>
      <c r="F15" s="20">
        <v>1179.2836300000001</v>
      </c>
      <c r="G15" s="20">
        <v>732702.0363350203</v>
      </c>
      <c r="H15" s="20">
        <v>0</v>
      </c>
      <c r="I15" s="20">
        <v>908893.042799998</v>
      </c>
      <c r="J15" s="20">
        <v>532185.8435920002</v>
      </c>
      <c r="K15" s="20">
        <v>4246.004</v>
      </c>
      <c r="L15" s="20">
        <v>2361.8705600000008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1206.91</v>
      </c>
      <c r="T15" s="20">
        <v>783.692</v>
      </c>
      <c r="U15" s="19">
        <v>81215</v>
      </c>
      <c r="V15" s="19">
        <v>43662.84</v>
      </c>
      <c r="W15" s="19">
        <v>0</v>
      </c>
      <c r="X15" s="19">
        <v>0</v>
      </c>
      <c r="Y15" s="19">
        <v>645436.1553479453</v>
      </c>
      <c r="Z15" s="19">
        <v>155152.02964033448</v>
      </c>
      <c r="AA15" s="19">
        <v>0</v>
      </c>
      <c r="AB15" s="19">
        <v>0</v>
      </c>
      <c r="AC15" s="19">
        <v>0</v>
      </c>
      <c r="AD15" s="19">
        <v>0</v>
      </c>
      <c r="AE15" s="31">
        <v>0</v>
      </c>
      <c r="AF15" s="31">
        <v>0</v>
      </c>
      <c r="AG15" s="7">
        <f t="shared" si="0"/>
        <v>2437840.246482963</v>
      </c>
      <c r="AH15" s="7">
        <f t="shared" si="0"/>
        <v>749366.5594223347</v>
      </c>
      <c r="AJ15" s="17"/>
      <c r="AK15" s="17"/>
    </row>
    <row r="16" spans="1:37" ht="45" customHeight="1">
      <c r="A16" s="16">
        <v>11</v>
      </c>
      <c r="B16" s="1" t="s">
        <v>26</v>
      </c>
      <c r="C16" s="20">
        <v>0</v>
      </c>
      <c r="D16" s="20">
        <v>0</v>
      </c>
      <c r="E16" s="20">
        <v>19179.16</v>
      </c>
      <c r="F16" s="20">
        <v>13218.35</v>
      </c>
      <c r="G16" s="20">
        <v>467473.74</v>
      </c>
      <c r="H16" s="20">
        <v>46806.09</v>
      </c>
      <c r="I16" s="20">
        <v>610789.04</v>
      </c>
      <c r="J16" s="20">
        <v>421886.56</v>
      </c>
      <c r="K16" s="20">
        <v>40776.03</v>
      </c>
      <c r="L16" s="20">
        <v>28633.07</v>
      </c>
      <c r="M16" s="20">
        <v>0</v>
      </c>
      <c r="N16" s="20">
        <v>0</v>
      </c>
      <c r="O16" s="20">
        <v>82311.28</v>
      </c>
      <c r="P16" s="20">
        <v>66007.66</v>
      </c>
      <c r="Q16" s="20">
        <v>0</v>
      </c>
      <c r="R16" s="20">
        <v>0</v>
      </c>
      <c r="S16" s="20">
        <v>163719.18</v>
      </c>
      <c r="T16" s="20">
        <v>127438.417</v>
      </c>
      <c r="U16" s="19">
        <v>2035934.02</v>
      </c>
      <c r="V16" s="19">
        <v>1764243.29</v>
      </c>
      <c r="W16" s="19">
        <v>18737.5</v>
      </c>
      <c r="X16" s="19">
        <v>17388.4</v>
      </c>
      <c r="Y16" s="19">
        <v>137383.92</v>
      </c>
      <c r="Z16" s="19">
        <v>0</v>
      </c>
      <c r="AA16" s="19">
        <v>0</v>
      </c>
      <c r="AB16" s="19">
        <v>0</v>
      </c>
      <c r="AC16" s="19">
        <v>623629.64</v>
      </c>
      <c r="AD16" s="19">
        <v>600712.07</v>
      </c>
      <c r="AE16" s="31">
        <v>0</v>
      </c>
      <c r="AF16" s="31">
        <v>0</v>
      </c>
      <c r="AG16" s="7">
        <f t="shared" si="0"/>
        <v>4199933.51</v>
      </c>
      <c r="AH16" s="7">
        <f t="shared" si="0"/>
        <v>3086333.9069999997</v>
      </c>
      <c r="AJ16" s="17"/>
      <c r="AK16" s="17"/>
    </row>
    <row r="17" spans="1:34" ht="45" customHeight="1">
      <c r="A17" s="26">
        <v>12</v>
      </c>
      <c r="B17" s="1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7">
        <f t="shared" si="0"/>
        <v>0</v>
      </c>
      <c r="AH17" s="7">
        <f t="shared" si="0"/>
        <v>0</v>
      </c>
    </row>
    <row r="18" spans="1:34" ht="45" customHeight="1">
      <c r="A18" s="26">
        <v>13</v>
      </c>
      <c r="B18" s="1" t="s">
        <v>24</v>
      </c>
      <c r="C18" s="20">
        <v>506987.14</v>
      </c>
      <c r="D18" s="20">
        <v>0</v>
      </c>
      <c r="E18" s="20">
        <v>407805</v>
      </c>
      <c r="F18" s="20">
        <v>0</v>
      </c>
      <c r="G18" s="20">
        <v>9231471.54</v>
      </c>
      <c r="H18" s="20">
        <v>762696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7">
        <f t="shared" si="0"/>
        <v>10146263.68</v>
      </c>
      <c r="AH18" s="7">
        <f t="shared" si="0"/>
        <v>762696</v>
      </c>
    </row>
    <row r="19" spans="1:34" ht="45" customHeight="1">
      <c r="A19" s="8"/>
      <c r="B19" s="9" t="s">
        <v>19</v>
      </c>
      <c r="C19" s="10">
        <f aca="true" t="shared" si="1" ref="C19:AD19">SUM(C6:C18)</f>
        <v>12601938.513257999</v>
      </c>
      <c r="D19" s="10">
        <f t="shared" si="1"/>
        <v>2263686.95519355</v>
      </c>
      <c r="E19" s="10">
        <f t="shared" si="1"/>
        <v>3889826.830176282</v>
      </c>
      <c r="F19" s="10">
        <f t="shared" si="1"/>
        <v>240919.84613906653</v>
      </c>
      <c r="G19" s="10">
        <f t="shared" si="1"/>
        <v>161229444.98362654</v>
      </c>
      <c r="H19" s="10">
        <f t="shared" si="1"/>
        <v>3318565.8235215293</v>
      </c>
      <c r="I19" s="10">
        <f t="shared" si="1"/>
        <v>27565659.369510185</v>
      </c>
      <c r="J19" s="10">
        <f t="shared" si="1"/>
        <v>9001745.651803544</v>
      </c>
      <c r="K19" s="10">
        <f t="shared" si="1"/>
        <v>3134616.501355615</v>
      </c>
      <c r="L19" s="10">
        <f t="shared" si="1"/>
        <v>248789.71283610104</v>
      </c>
      <c r="M19" s="10">
        <f t="shared" si="1"/>
        <v>0</v>
      </c>
      <c r="N19" s="10">
        <f t="shared" si="1"/>
        <v>0</v>
      </c>
      <c r="O19" s="10">
        <f t="shared" si="1"/>
        <v>3562190.3580099996</v>
      </c>
      <c r="P19" s="10">
        <f t="shared" si="1"/>
        <v>2676084.669663</v>
      </c>
      <c r="Q19" s="10">
        <f t="shared" si="1"/>
        <v>1381067.93</v>
      </c>
      <c r="R19" s="10">
        <f t="shared" si="1"/>
        <v>1186706.594745903</v>
      </c>
      <c r="S19" s="10">
        <f t="shared" si="1"/>
        <v>3284832.2922245506</v>
      </c>
      <c r="T19" s="10">
        <f t="shared" si="1"/>
        <v>1152247.8602482837</v>
      </c>
      <c r="U19" s="10">
        <f t="shared" si="1"/>
        <v>33067993.173347536</v>
      </c>
      <c r="V19" s="10">
        <f t="shared" si="1"/>
        <v>22534220.867451783</v>
      </c>
      <c r="W19" s="10">
        <f t="shared" si="1"/>
        <v>791673.9700000001</v>
      </c>
      <c r="X19" s="10">
        <f t="shared" si="1"/>
        <v>448240.90678707714</v>
      </c>
      <c r="Y19" s="10">
        <f t="shared" si="1"/>
        <v>15207133.938207597</v>
      </c>
      <c r="Z19" s="10">
        <f t="shared" si="1"/>
        <v>5052892.029640335</v>
      </c>
      <c r="AA19" s="10">
        <f t="shared" si="1"/>
        <v>12796.02</v>
      </c>
      <c r="AB19" s="10">
        <f t="shared" si="1"/>
        <v>8701.52</v>
      </c>
      <c r="AC19" s="10">
        <f t="shared" si="1"/>
        <v>6284046.215662701</v>
      </c>
      <c r="AD19" s="10">
        <f t="shared" si="1"/>
        <v>3736601.81678522</v>
      </c>
      <c r="AE19" s="10">
        <f>SUM(AE6:AE18)</f>
        <v>0</v>
      </c>
      <c r="AF19" s="10">
        <f>SUM(AF6:AF18)</f>
        <v>0</v>
      </c>
      <c r="AG19" s="7">
        <f t="shared" si="0"/>
        <v>272013220.095379</v>
      </c>
      <c r="AH19" s="7">
        <f t="shared" si="0"/>
        <v>51869404.254815385</v>
      </c>
    </row>
    <row r="21" spans="2:34" ht="13.5">
      <c r="B21" s="55" t="s">
        <v>42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2:34" ht="12.75">
      <c r="B22" s="68" t="s">
        <v>48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AG22" s="17"/>
      <c r="AH22" s="17"/>
    </row>
    <row r="23" spans="2:34" ht="12.7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</sheetData>
  <sheetProtection/>
  <mergeCells count="20">
    <mergeCell ref="B22:N23"/>
    <mergeCell ref="O4:P4"/>
    <mergeCell ref="U4:V4"/>
    <mergeCell ref="W4:X4"/>
    <mergeCell ref="Q4:R4"/>
    <mergeCell ref="S4:T4"/>
    <mergeCell ref="I4:J4"/>
    <mergeCell ref="K4:L4"/>
    <mergeCell ref="M4:N4"/>
    <mergeCell ref="AG4:AH4"/>
    <mergeCell ref="Y4:Z4"/>
    <mergeCell ref="AA4:AB4"/>
    <mergeCell ref="AC4:AD4"/>
    <mergeCell ref="AE4:AF4"/>
    <mergeCell ref="A2:H2"/>
    <mergeCell ref="A4:A5"/>
    <mergeCell ref="B4:B5"/>
    <mergeCell ref="C4:D4"/>
    <mergeCell ref="E4:F4"/>
    <mergeCell ref="G4:H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  <ignoredErrors>
    <ignoredError sqref="AG6:AH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AM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6" sqref="K16"/>
    </sheetView>
  </sheetViews>
  <sheetFormatPr defaultColWidth="9.140625" defaultRowHeight="12.75"/>
  <cols>
    <col min="1" max="1" width="3.7109375" style="4" customWidth="1"/>
    <col min="2" max="2" width="28.00390625" style="4" customWidth="1"/>
    <col min="3" max="6" width="11.7109375" style="4" customWidth="1"/>
    <col min="7" max="7" width="12.8515625" style="4" customWidth="1"/>
    <col min="8" max="8" width="13.00390625" style="4" customWidth="1"/>
    <col min="9" max="32" width="11.7109375" style="4" customWidth="1"/>
    <col min="33" max="33" width="14.57421875" style="4" customWidth="1"/>
    <col min="34" max="34" width="12.7109375" style="4" customWidth="1"/>
    <col min="35" max="35" width="13.421875" style="4" customWidth="1"/>
    <col min="36" max="38" width="15.8515625" style="4" customWidth="1"/>
    <col min="39" max="16384" width="9.140625" style="4" customWidth="1"/>
  </cols>
  <sheetData>
    <row r="2" spans="1:11" ht="13.5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5" customFormat="1" ht="12.7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spans="1:35" ht="82.5" customHeight="1">
      <c r="A5" s="74" t="s">
        <v>0</v>
      </c>
      <c r="B5" s="74" t="s">
        <v>1</v>
      </c>
      <c r="C5" s="69" t="s">
        <v>2</v>
      </c>
      <c r="D5" s="69"/>
      <c r="E5" s="71" t="s">
        <v>3</v>
      </c>
      <c r="F5" s="72"/>
      <c r="G5" s="71" t="s">
        <v>4</v>
      </c>
      <c r="H5" s="72"/>
      <c r="I5" s="71" t="s">
        <v>5</v>
      </c>
      <c r="J5" s="72"/>
      <c r="K5" s="71" t="s">
        <v>6</v>
      </c>
      <c r="L5" s="72"/>
      <c r="M5" s="71" t="s">
        <v>7</v>
      </c>
      <c r="N5" s="72"/>
      <c r="O5" s="71" t="s">
        <v>8</v>
      </c>
      <c r="P5" s="72"/>
      <c r="Q5" s="71" t="s">
        <v>9</v>
      </c>
      <c r="R5" s="72"/>
      <c r="S5" s="71" t="s">
        <v>10</v>
      </c>
      <c r="T5" s="72"/>
      <c r="U5" s="71" t="s">
        <v>11</v>
      </c>
      <c r="V5" s="72"/>
      <c r="W5" s="71" t="s">
        <v>12</v>
      </c>
      <c r="X5" s="72"/>
      <c r="Y5" s="71" t="s">
        <v>13</v>
      </c>
      <c r="Z5" s="72"/>
      <c r="AA5" s="71" t="s">
        <v>14</v>
      </c>
      <c r="AB5" s="72"/>
      <c r="AC5" s="69" t="s">
        <v>15</v>
      </c>
      <c r="AD5" s="70"/>
      <c r="AE5" s="69" t="s">
        <v>16</v>
      </c>
      <c r="AF5" s="70"/>
      <c r="AG5" s="69" t="s">
        <v>39</v>
      </c>
      <c r="AH5" s="70"/>
      <c r="AI5" s="18"/>
    </row>
    <row r="6" spans="1:34" ht="45" customHeight="1">
      <c r="A6" s="75"/>
      <c r="B6" s="75"/>
      <c r="C6" s="6" t="s">
        <v>20</v>
      </c>
      <c r="D6" s="6" t="s">
        <v>21</v>
      </c>
      <c r="E6" s="6" t="s">
        <v>20</v>
      </c>
      <c r="F6" s="6" t="s">
        <v>21</v>
      </c>
      <c r="G6" s="6" t="s">
        <v>20</v>
      </c>
      <c r="H6" s="6" t="s">
        <v>21</v>
      </c>
      <c r="I6" s="6" t="s">
        <v>20</v>
      </c>
      <c r="J6" s="6" t="s">
        <v>21</v>
      </c>
      <c r="K6" s="6" t="s">
        <v>20</v>
      </c>
      <c r="L6" s="6" t="s">
        <v>21</v>
      </c>
      <c r="M6" s="6" t="s">
        <v>20</v>
      </c>
      <c r="N6" s="6" t="s">
        <v>21</v>
      </c>
      <c r="O6" s="6" t="s">
        <v>20</v>
      </c>
      <c r="P6" s="6" t="s">
        <v>21</v>
      </c>
      <c r="Q6" s="6" t="s">
        <v>20</v>
      </c>
      <c r="R6" s="6" t="s">
        <v>21</v>
      </c>
      <c r="S6" s="6" t="s">
        <v>20</v>
      </c>
      <c r="T6" s="6" t="s">
        <v>21</v>
      </c>
      <c r="U6" s="6" t="s">
        <v>20</v>
      </c>
      <c r="V6" s="6" t="s">
        <v>21</v>
      </c>
      <c r="W6" s="6" t="s">
        <v>20</v>
      </c>
      <c r="X6" s="6" t="s">
        <v>21</v>
      </c>
      <c r="Y6" s="6" t="s">
        <v>20</v>
      </c>
      <c r="Z6" s="6" t="s">
        <v>21</v>
      </c>
      <c r="AA6" s="6" t="s">
        <v>20</v>
      </c>
      <c r="AB6" s="6" t="s">
        <v>21</v>
      </c>
      <c r="AC6" s="6" t="s">
        <v>20</v>
      </c>
      <c r="AD6" s="6" t="s">
        <v>21</v>
      </c>
      <c r="AE6" s="6" t="s">
        <v>20</v>
      </c>
      <c r="AF6" s="6" t="s">
        <v>21</v>
      </c>
      <c r="AG6" s="6" t="s">
        <v>20</v>
      </c>
      <c r="AH6" s="6" t="s">
        <v>21</v>
      </c>
    </row>
    <row r="7" spans="1:39" ht="45" customHeight="1">
      <c r="A7" s="33">
        <v>1</v>
      </c>
      <c r="B7" s="27" t="s">
        <v>34</v>
      </c>
      <c r="C7" s="31">
        <v>642303.0249221831</v>
      </c>
      <c r="D7" s="31">
        <v>99290.447707235</v>
      </c>
      <c r="E7" s="31">
        <v>190455.683467</v>
      </c>
      <c r="F7" s="31">
        <v>127274.219427</v>
      </c>
      <c r="G7" s="31">
        <v>23765080.338781074</v>
      </c>
      <c r="H7" s="31">
        <v>23765080.338781074</v>
      </c>
      <c r="I7" s="31">
        <v>7792453.5937062595</v>
      </c>
      <c r="J7" s="31">
        <v>4117802.892543775</v>
      </c>
      <c r="K7" s="31">
        <v>585783.4258859998</v>
      </c>
      <c r="L7" s="31">
        <v>511334.6372759998</v>
      </c>
      <c r="M7" s="31">
        <v>0</v>
      </c>
      <c r="N7" s="31">
        <v>0</v>
      </c>
      <c r="O7" s="31">
        <v>1107251.0944</v>
      </c>
      <c r="P7" s="31">
        <v>11072.513849999988</v>
      </c>
      <c r="Q7" s="31">
        <v>0</v>
      </c>
      <c r="R7" s="31">
        <v>0</v>
      </c>
      <c r="S7" s="31">
        <v>116286.24322764072</v>
      </c>
      <c r="T7" s="31">
        <v>78199.064715</v>
      </c>
      <c r="U7" s="31">
        <v>360060.70800499996</v>
      </c>
      <c r="V7" s="31">
        <v>131431.95135939997</v>
      </c>
      <c r="W7" s="31">
        <v>0</v>
      </c>
      <c r="X7" s="31">
        <v>0</v>
      </c>
      <c r="Y7" s="31">
        <v>227915.65036</v>
      </c>
      <c r="Z7" s="31">
        <v>227915.65036</v>
      </c>
      <c r="AA7" s="31">
        <v>0</v>
      </c>
      <c r="AB7" s="31">
        <v>0</v>
      </c>
      <c r="AC7" s="31">
        <v>16339.04684</v>
      </c>
      <c r="AD7" s="31">
        <v>16339.04684</v>
      </c>
      <c r="AE7" s="31">
        <v>0</v>
      </c>
      <c r="AF7" s="31">
        <v>0</v>
      </c>
      <c r="AG7" s="7">
        <f aca="true" t="shared" si="0" ref="AG7:AH20">C7+E7+G7+I7+K7+M7+O7+Q7+S7+U7+W7+Y7+AA7+AC7+AE7</f>
        <v>34803928.80959516</v>
      </c>
      <c r="AH7" s="7">
        <f t="shared" si="0"/>
        <v>29085740.762859486</v>
      </c>
      <c r="AI7" s="18"/>
      <c r="AJ7" s="53"/>
      <c r="AK7" s="18"/>
      <c r="AL7" s="18"/>
      <c r="AM7" s="18"/>
    </row>
    <row r="8" spans="1:36" ht="45" customHeight="1">
      <c r="A8" s="33">
        <v>2</v>
      </c>
      <c r="B8" s="1" t="s">
        <v>23</v>
      </c>
      <c r="C8" s="20">
        <v>191902.17</v>
      </c>
      <c r="D8" s="20">
        <v>191902.17</v>
      </c>
      <c r="E8" s="20">
        <v>221031.47</v>
      </c>
      <c r="F8" s="20">
        <v>221031.47</v>
      </c>
      <c r="G8" s="20">
        <v>10136127.87</v>
      </c>
      <c r="H8" s="20">
        <v>10136127.87</v>
      </c>
      <c r="I8" s="20">
        <v>1653247.98</v>
      </c>
      <c r="J8" s="20">
        <v>1653247.98</v>
      </c>
      <c r="K8" s="20">
        <v>113190.92</v>
      </c>
      <c r="L8" s="20">
        <v>113190.92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32342.84</v>
      </c>
      <c r="T8" s="20">
        <v>32342.84</v>
      </c>
      <c r="U8" s="20">
        <v>321089.735424</v>
      </c>
      <c r="V8" s="20">
        <v>319663.715424</v>
      </c>
      <c r="W8" s="19">
        <v>0</v>
      </c>
      <c r="X8" s="19">
        <v>0</v>
      </c>
      <c r="Y8" s="19">
        <v>20000</v>
      </c>
      <c r="Z8" s="19">
        <v>20000</v>
      </c>
      <c r="AA8" s="19">
        <v>0</v>
      </c>
      <c r="AB8" s="19">
        <v>0</v>
      </c>
      <c r="AC8" s="19">
        <v>0</v>
      </c>
      <c r="AD8" s="19">
        <v>0</v>
      </c>
      <c r="AE8" s="31">
        <v>0</v>
      </c>
      <c r="AF8" s="31">
        <v>0</v>
      </c>
      <c r="AG8" s="7">
        <f t="shared" si="0"/>
        <v>12688932.985424</v>
      </c>
      <c r="AH8" s="7">
        <f t="shared" si="0"/>
        <v>12687506.965424</v>
      </c>
      <c r="AI8" s="18"/>
      <c r="AJ8" s="18"/>
    </row>
    <row r="9" spans="1:36" ht="45" customHeight="1">
      <c r="A9" s="33">
        <v>3</v>
      </c>
      <c r="B9" s="1" t="s">
        <v>22</v>
      </c>
      <c r="C9" s="20">
        <v>439119.1</v>
      </c>
      <c r="D9" s="20">
        <v>32078.71</v>
      </c>
      <c r="E9" s="20">
        <v>93456.83</v>
      </c>
      <c r="F9" s="20">
        <v>87709.93</v>
      </c>
      <c r="G9" s="20">
        <v>16716040.3</v>
      </c>
      <c r="H9" s="20">
        <v>16330064.260000002</v>
      </c>
      <c r="I9" s="20">
        <v>4439930.08</v>
      </c>
      <c r="J9" s="20">
        <v>2182518.19</v>
      </c>
      <c r="K9" s="20">
        <v>345946.78</v>
      </c>
      <c r="L9" s="20">
        <v>345946.78</v>
      </c>
      <c r="M9" s="32">
        <v>0</v>
      </c>
      <c r="N9" s="32">
        <v>0</v>
      </c>
      <c r="O9" s="20">
        <v>39447.8</v>
      </c>
      <c r="P9" s="20">
        <v>39447.8</v>
      </c>
      <c r="Q9" s="20">
        <v>0</v>
      </c>
      <c r="R9" s="20">
        <v>0</v>
      </c>
      <c r="S9" s="20">
        <v>126431.05</v>
      </c>
      <c r="T9" s="20">
        <v>126431.05</v>
      </c>
      <c r="U9" s="19">
        <v>2139001.31</v>
      </c>
      <c r="V9" s="19">
        <v>453002.75</v>
      </c>
      <c r="W9" s="19">
        <v>0</v>
      </c>
      <c r="X9" s="19">
        <v>0</v>
      </c>
      <c r="Y9" s="19">
        <v>10114.69</v>
      </c>
      <c r="Z9" s="19">
        <v>10114.69</v>
      </c>
      <c r="AA9" s="19">
        <v>0</v>
      </c>
      <c r="AB9" s="19">
        <v>0</v>
      </c>
      <c r="AC9" s="19">
        <v>108078.14</v>
      </c>
      <c r="AD9" s="19">
        <v>-5637.130000000019</v>
      </c>
      <c r="AE9" s="31">
        <v>0</v>
      </c>
      <c r="AF9" s="31">
        <v>0</v>
      </c>
      <c r="AG9" s="7">
        <f t="shared" si="0"/>
        <v>24457566.080000006</v>
      </c>
      <c r="AH9" s="7">
        <f t="shared" si="0"/>
        <v>19601677.03000001</v>
      </c>
      <c r="AI9" s="18"/>
      <c r="AJ9" s="18"/>
    </row>
    <row r="10" spans="1:38" ht="45" customHeight="1">
      <c r="A10" s="33">
        <v>4</v>
      </c>
      <c r="B10" s="1" t="s">
        <v>33</v>
      </c>
      <c r="C10" s="50">
        <v>0</v>
      </c>
      <c r="D10" s="50">
        <v>0</v>
      </c>
      <c r="E10" s="50">
        <v>0</v>
      </c>
      <c r="F10" s="50">
        <v>0</v>
      </c>
      <c r="G10" s="50">
        <v>8219921</v>
      </c>
      <c r="H10" s="50">
        <v>8219921</v>
      </c>
      <c r="I10" s="50">
        <v>13265</v>
      </c>
      <c r="J10" s="50">
        <v>2094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20">
        <v>0</v>
      </c>
      <c r="R10" s="20">
        <v>0</v>
      </c>
      <c r="S10" s="20">
        <v>0</v>
      </c>
      <c r="T10" s="20">
        <v>0</v>
      </c>
      <c r="U10" s="50">
        <v>120284</v>
      </c>
      <c r="V10" s="50">
        <v>2757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1">
        <v>0</v>
      </c>
      <c r="AF10" s="51">
        <v>0</v>
      </c>
      <c r="AG10" s="7">
        <f t="shared" si="0"/>
        <v>8353470</v>
      </c>
      <c r="AH10" s="7">
        <f t="shared" si="0"/>
        <v>8224772</v>
      </c>
      <c r="AI10" s="18"/>
      <c r="AJ10" s="18"/>
      <c r="AL10" s="18"/>
    </row>
    <row r="11" spans="1:36" ht="45" customHeight="1">
      <c r="A11" s="33">
        <v>5</v>
      </c>
      <c r="B11" s="1" t="s">
        <v>31</v>
      </c>
      <c r="C11" s="20">
        <v>14897.88</v>
      </c>
      <c r="D11" s="20">
        <v>14897.88</v>
      </c>
      <c r="E11" s="20">
        <v>7793.57</v>
      </c>
      <c r="F11" s="20">
        <v>4806.05</v>
      </c>
      <c r="G11" s="20">
        <v>6480268.399999999</v>
      </c>
      <c r="H11" s="20">
        <v>6335230.38</v>
      </c>
      <c r="I11" s="20">
        <v>60285</v>
      </c>
      <c r="J11" s="20">
        <v>8666.73</v>
      </c>
      <c r="K11" s="20">
        <v>1427.45</v>
      </c>
      <c r="L11" s="20">
        <v>299.01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11551.75</v>
      </c>
      <c r="V11" s="20">
        <v>2132.68</v>
      </c>
      <c r="W11" s="19">
        <v>0</v>
      </c>
      <c r="X11" s="19">
        <v>0</v>
      </c>
      <c r="Y11" s="19">
        <v>134998</v>
      </c>
      <c r="Z11" s="19">
        <v>134998</v>
      </c>
      <c r="AA11" s="19">
        <v>0</v>
      </c>
      <c r="AB11" s="19">
        <v>0</v>
      </c>
      <c r="AC11" s="19">
        <v>0</v>
      </c>
      <c r="AD11" s="19">
        <v>0</v>
      </c>
      <c r="AE11" s="31">
        <v>0</v>
      </c>
      <c r="AF11" s="31">
        <v>0</v>
      </c>
      <c r="AG11" s="7">
        <f t="shared" si="0"/>
        <v>6711222.05</v>
      </c>
      <c r="AH11" s="7">
        <f t="shared" si="0"/>
        <v>6501030.7299999995</v>
      </c>
      <c r="AI11" s="18"/>
      <c r="AJ11" s="18"/>
    </row>
    <row r="12" spans="1:36" ht="45" customHeight="1">
      <c r="A12" s="33">
        <v>6</v>
      </c>
      <c r="B12" s="1" t="s">
        <v>30</v>
      </c>
      <c r="C12" s="20">
        <v>0</v>
      </c>
      <c r="D12" s="20">
        <v>0</v>
      </c>
      <c r="E12" s="20">
        <v>0</v>
      </c>
      <c r="F12" s="20">
        <v>0</v>
      </c>
      <c r="G12" s="20">
        <v>1168498</v>
      </c>
      <c r="H12" s="20">
        <v>1168498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9">
        <v>230</v>
      </c>
      <c r="V12" s="19">
        <v>230</v>
      </c>
      <c r="W12" s="19">
        <v>0</v>
      </c>
      <c r="X12" s="19">
        <v>0</v>
      </c>
      <c r="Y12" s="19">
        <v>109980</v>
      </c>
      <c r="Z12" s="19">
        <v>109980</v>
      </c>
      <c r="AA12" s="19">
        <v>0</v>
      </c>
      <c r="AB12" s="19">
        <v>0</v>
      </c>
      <c r="AC12" s="19">
        <v>0</v>
      </c>
      <c r="AD12" s="19">
        <v>0</v>
      </c>
      <c r="AE12" s="31">
        <v>0</v>
      </c>
      <c r="AF12" s="31">
        <v>0</v>
      </c>
      <c r="AG12" s="7">
        <f t="shared" si="0"/>
        <v>1278708</v>
      </c>
      <c r="AH12" s="7">
        <f t="shared" si="0"/>
        <v>1278708</v>
      </c>
      <c r="AI12" s="18"/>
      <c r="AJ12" s="18"/>
    </row>
    <row r="13" spans="1:37" ht="45" customHeight="1">
      <c r="A13" s="33">
        <v>7</v>
      </c>
      <c r="B13" s="1" t="s">
        <v>29</v>
      </c>
      <c r="C13" s="50">
        <v>0</v>
      </c>
      <c r="D13" s="50">
        <v>0</v>
      </c>
      <c r="E13" s="52">
        <v>0</v>
      </c>
      <c r="F13" s="52">
        <v>0</v>
      </c>
      <c r="G13" s="52">
        <v>7612856</v>
      </c>
      <c r="H13" s="52">
        <v>7612856</v>
      </c>
      <c r="I13" s="52">
        <v>893453</v>
      </c>
      <c r="J13" s="52">
        <v>878192</v>
      </c>
      <c r="K13" s="52">
        <v>90338</v>
      </c>
      <c r="L13" s="52">
        <v>90338</v>
      </c>
      <c r="M13" s="52">
        <v>0</v>
      </c>
      <c r="N13" s="52">
        <v>0</v>
      </c>
      <c r="O13" s="52">
        <v>0</v>
      </c>
      <c r="P13" s="52">
        <v>0</v>
      </c>
      <c r="Q13" s="20">
        <v>0</v>
      </c>
      <c r="R13" s="20">
        <v>0</v>
      </c>
      <c r="S13" s="20">
        <v>45777</v>
      </c>
      <c r="T13" s="20">
        <v>45777</v>
      </c>
      <c r="U13" s="19">
        <v>155874</v>
      </c>
      <c r="V13" s="19">
        <v>-198072</v>
      </c>
      <c r="W13" s="20">
        <v>0</v>
      </c>
      <c r="X13" s="52">
        <v>0</v>
      </c>
      <c r="Y13" s="19">
        <v>195082</v>
      </c>
      <c r="Z13" s="19">
        <v>195082</v>
      </c>
      <c r="AA13" s="19">
        <v>0</v>
      </c>
      <c r="AB13" s="19">
        <v>0</v>
      </c>
      <c r="AC13" s="19">
        <v>8395</v>
      </c>
      <c r="AD13" s="19">
        <v>8395</v>
      </c>
      <c r="AE13" s="51">
        <v>0</v>
      </c>
      <c r="AF13" s="51">
        <v>0</v>
      </c>
      <c r="AG13" s="7">
        <f t="shared" si="0"/>
        <v>9001775</v>
      </c>
      <c r="AH13" s="7">
        <f t="shared" si="0"/>
        <v>8632568</v>
      </c>
      <c r="AI13" s="18"/>
      <c r="AJ13" s="18"/>
      <c r="AK13" s="18"/>
    </row>
    <row r="14" spans="1:36" ht="45" customHeight="1">
      <c r="A14" s="33">
        <v>8</v>
      </c>
      <c r="B14" s="1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7">
        <f t="shared" si="0"/>
        <v>0</v>
      </c>
      <c r="AH14" s="7">
        <f t="shared" si="0"/>
        <v>0</v>
      </c>
      <c r="AI14" s="18"/>
      <c r="AJ14" s="18"/>
    </row>
    <row r="15" spans="1:36" ht="45" customHeight="1">
      <c r="A15" s="33">
        <v>9</v>
      </c>
      <c r="B15" s="1" t="s">
        <v>32</v>
      </c>
      <c r="C15" s="20">
        <v>14758</v>
      </c>
      <c r="D15" s="20">
        <v>14758</v>
      </c>
      <c r="E15" s="20">
        <v>7550.1</v>
      </c>
      <c r="F15" s="20">
        <v>7550.1</v>
      </c>
      <c r="G15" s="20">
        <v>3527904.8749121414</v>
      </c>
      <c r="H15" s="20">
        <v>3527904.8749121414</v>
      </c>
      <c r="I15" s="20">
        <v>458482</v>
      </c>
      <c r="J15" s="20">
        <v>174801.45</v>
      </c>
      <c r="K15" s="20">
        <v>13323.83</v>
      </c>
      <c r="L15" s="20">
        <v>4469.57</v>
      </c>
      <c r="M15" s="32">
        <v>0</v>
      </c>
      <c r="N15" s="32">
        <v>0</v>
      </c>
      <c r="O15" s="20">
        <v>0</v>
      </c>
      <c r="P15" s="20">
        <v>0</v>
      </c>
      <c r="Q15" s="20">
        <v>0</v>
      </c>
      <c r="R15" s="20">
        <v>0</v>
      </c>
      <c r="S15" s="20">
        <v>391.3</v>
      </c>
      <c r="T15" s="20">
        <v>226.99</v>
      </c>
      <c r="U15" s="19">
        <v>54912.9</v>
      </c>
      <c r="V15" s="19">
        <v>748.9700000000012</v>
      </c>
      <c r="W15" s="19">
        <v>0</v>
      </c>
      <c r="X15" s="19">
        <v>0</v>
      </c>
      <c r="Y15" s="19">
        <v>98743.33</v>
      </c>
      <c r="Z15" s="19">
        <v>98743.33</v>
      </c>
      <c r="AA15" s="19">
        <v>0</v>
      </c>
      <c r="AB15" s="19">
        <v>0</v>
      </c>
      <c r="AC15" s="19">
        <v>0</v>
      </c>
      <c r="AD15" s="19">
        <v>0</v>
      </c>
      <c r="AE15" s="31">
        <v>0</v>
      </c>
      <c r="AF15" s="31">
        <v>0</v>
      </c>
      <c r="AG15" s="7">
        <f>C15+E15+G15+I15+K15+M15+O15+Q15+S15+U15+W15+Y15+AA15+AC15+AE15</f>
        <v>4176066.3349121413</v>
      </c>
      <c r="AH15" s="7">
        <f>D15+F15+H15+J15+L15+N15+P15+R15+T15+V15+X15+Z15+AB15+AD15+AF15</f>
        <v>3829203.284912142</v>
      </c>
      <c r="AI15" s="18"/>
      <c r="AJ15" s="18"/>
    </row>
    <row r="16" spans="1:37" ht="45" customHeight="1">
      <c r="A16" s="33">
        <v>10</v>
      </c>
      <c r="B16" s="1" t="s">
        <v>27</v>
      </c>
      <c r="C16" s="20">
        <v>12000</v>
      </c>
      <c r="D16" s="20">
        <v>12000</v>
      </c>
      <c r="E16" s="20">
        <v>0</v>
      </c>
      <c r="F16" s="20">
        <v>0</v>
      </c>
      <c r="G16" s="20">
        <v>219815</v>
      </c>
      <c r="H16" s="20">
        <v>219815</v>
      </c>
      <c r="I16" s="20">
        <v>441223</v>
      </c>
      <c r="J16" s="20">
        <v>337978</v>
      </c>
      <c r="K16" s="20">
        <v>700</v>
      </c>
      <c r="L16" s="20">
        <v>700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7">
        <f t="shared" si="0"/>
        <v>673738</v>
      </c>
      <c r="AH16" s="7">
        <f t="shared" si="0"/>
        <v>570493</v>
      </c>
      <c r="AI16" s="18"/>
      <c r="AJ16" s="18"/>
      <c r="AK16" s="18"/>
    </row>
    <row r="17" spans="1:37" ht="45" customHeight="1">
      <c r="A17" s="33">
        <v>11</v>
      </c>
      <c r="B17" s="1" t="s">
        <v>26</v>
      </c>
      <c r="C17" s="20">
        <v>0</v>
      </c>
      <c r="D17" s="20">
        <v>0</v>
      </c>
      <c r="E17" s="20">
        <v>0</v>
      </c>
      <c r="F17" s="20">
        <v>0</v>
      </c>
      <c r="G17" s="20">
        <v>61193.42</v>
      </c>
      <c r="H17" s="20">
        <v>61193.42</v>
      </c>
      <c r="I17" s="20">
        <v>272687.69</v>
      </c>
      <c r="J17" s="20">
        <v>260995.74</v>
      </c>
      <c r="K17" s="20">
        <v>7995.21</v>
      </c>
      <c r="L17" s="20">
        <v>7870.61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2829.95</v>
      </c>
      <c r="T17" s="20">
        <v>2829.95</v>
      </c>
      <c r="U17" s="20">
        <v>28552.87</v>
      </c>
      <c r="V17" s="20">
        <v>319.6399999999994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7">
        <f t="shared" si="0"/>
        <v>373259.14</v>
      </c>
      <c r="AH17" s="7">
        <f t="shared" si="0"/>
        <v>333209.36</v>
      </c>
      <c r="AI17" s="18"/>
      <c r="AJ17" s="18"/>
      <c r="AK17" s="18"/>
    </row>
    <row r="18" spans="1:36" ht="45" customHeight="1">
      <c r="A18" s="33">
        <v>12</v>
      </c>
      <c r="B18" s="1" t="s">
        <v>25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7">
        <f t="shared" si="0"/>
        <v>0</v>
      </c>
      <c r="AH18" s="7">
        <f t="shared" si="0"/>
        <v>0</v>
      </c>
      <c r="AI18" s="18"/>
      <c r="AJ18" s="18"/>
    </row>
    <row r="19" spans="1:36" ht="45" customHeight="1">
      <c r="A19" s="33">
        <v>13</v>
      </c>
      <c r="B19" s="1" t="s">
        <v>24</v>
      </c>
      <c r="C19" s="20">
        <v>120500</v>
      </c>
      <c r="D19" s="20">
        <v>120500</v>
      </c>
      <c r="E19" s="20">
        <v>40</v>
      </c>
      <c r="F19" s="20">
        <v>40</v>
      </c>
      <c r="G19" s="20">
        <v>2974064.96</v>
      </c>
      <c r="H19" s="20">
        <v>2974064.96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7">
        <f t="shared" si="0"/>
        <v>3094604.96</v>
      </c>
      <c r="AH19" s="7">
        <f t="shared" si="0"/>
        <v>3094604.96</v>
      </c>
      <c r="AI19" s="18"/>
      <c r="AJ19" s="18"/>
    </row>
    <row r="20" spans="1:36" ht="45" customHeight="1">
      <c r="A20" s="8"/>
      <c r="B20" s="9" t="s">
        <v>19</v>
      </c>
      <c r="C20" s="10">
        <f aca="true" t="shared" si="1" ref="C20:AD20">SUM(C7:C19)</f>
        <v>1435480.1749221832</v>
      </c>
      <c r="D20" s="10">
        <f t="shared" si="1"/>
        <v>485427.20770723507</v>
      </c>
      <c r="E20" s="10">
        <f t="shared" si="1"/>
        <v>520327.653467</v>
      </c>
      <c r="F20" s="10">
        <f t="shared" si="1"/>
        <v>448411.76942699996</v>
      </c>
      <c r="G20" s="10">
        <f t="shared" si="1"/>
        <v>80881770.16369322</v>
      </c>
      <c r="H20" s="10">
        <f t="shared" si="1"/>
        <v>80350756.10369322</v>
      </c>
      <c r="I20" s="10">
        <f t="shared" si="1"/>
        <v>16025027.34370626</v>
      </c>
      <c r="J20" s="10">
        <f t="shared" si="1"/>
        <v>9616296.982543774</v>
      </c>
      <c r="K20" s="10">
        <f t="shared" si="1"/>
        <v>1158705.615886</v>
      </c>
      <c r="L20" s="10">
        <f t="shared" si="1"/>
        <v>1074149.527276</v>
      </c>
      <c r="M20" s="10">
        <f t="shared" si="1"/>
        <v>0</v>
      </c>
      <c r="N20" s="10">
        <f t="shared" si="1"/>
        <v>0</v>
      </c>
      <c r="O20" s="10">
        <f>SUM(O7:O19)</f>
        <v>1146698.8944</v>
      </c>
      <c r="P20" s="10">
        <f>SUM(P7:P19)</f>
        <v>50520.31384999999</v>
      </c>
      <c r="Q20" s="10">
        <f t="shared" si="1"/>
        <v>0</v>
      </c>
      <c r="R20" s="10">
        <f t="shared" si="1"/>
        <v>0</v>
      </c>
      <c r="S20" s="10">
        <f t="shared" si="1"/>
        <v>324058.3832276407</v>
      </c>
      <c r="T20" s="10">
        <f t="shared" si="1"/>
        <v>285806.894715</v>
      </c>
      <c r="U20" s="10">
        <f t="shared" si="1"/>
        <v>3191557.2734290003</v>
      </c>
      <c r="V20" s="10">
        <f t="shared" si="1"/>
        <v>712214.7067834</v>
      </c>
      <c r="W20" s="10">
        <f t="shared" si="1"/>
        <v>0</v>
      </c>
      <c r="X20" s="10">
        <f t="shared" si="1"/>
        <v>0</v>
      </c>
      <c r="Y20" s="10">
        <f>SUM(Y7:Y19)</f>
        <v>796833.67036</v>
      </c>
      <c r="Z20" s="10">
        <f>SUM(Z7:Z19)</f>
        <v>796833.67036</v>
      </c>
      <c r="AA20" s="10">
        <f t="shared" si="1"/>
        <v>0</v>
      </c>
      <c r="AB20" s="10">
        <f t="shared" si="1"/>
        <v>0</v>
      </c>
      <c r="AC20" s="10">
        <f t="shared" si="1"/>
        <v>132812.18683999998</v>
      </c>
      <c r="AD20" s="10">
        <f t="shared" si="1"/>
        <v>19096.916839999983</v>
      </c>
      <c r="AE20" s="10">
        <f>SUM(AE7:AE19)</f>
        <v>0</v>
      </c>
      <c r="AF20" s="10">
        <f>SUM(AF7:AF19)</f>
        <v>0</v>
      </c>
      <c r="AG20" s="7">
        <f t="shared" si="0"/>
        <v>105613271.35993132</v>
      </c>
      <c r="AH20" s="7">
        <f t="shared" si="0"/>
        <v>93839514.0931956</v>
      </c>
      <c r="AI20" s="18"/>
      <c r="AJ20" s="18"/>
    </row>
    <row r="21" spans="1:32" ht="13.5">
      <c r="A21" s="1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3.5">
      <c r="A22" s="11"/>
      <c r="B22" s="56" t="s">
        <v>42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3"/>
      <c r="P22" s="3"/>
      <c r="Q22" s="3"/>
      <c r="R22" s="3"/>
      <c r="S22" s="3"/>
      <c r="T22" s="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4" ht="13.5" customHeight="1">
      <c r="A23" s="11"/>
      <c r="B23" s="68" t="s">
        <v>49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3"/>
      <c r="P23" s="3"/>
      <c r="Q23" s="3"/>
      <c r="R23" s="3"/>
      <c r="S23" s="3"/>
      <c r="T23" s="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8"/>
      <c r="AH23" s="18"/>
    </row>
    <row r="24" spans="1:34" ht="13.5" customHeight="1">
      <c r="A24" s="11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3"/>
      <c r="P24" s="3"/>
      <c r="Q24" s="3"/>
      <c r="R24" s="3"/>
      <c r="S24" s="3"/>
      <c r="T24" s="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8"/>
      <c r="AH24" s="18"/>
    </row>
    <row r="25" spans="1:34" ht="13.5" customHeight="1">
      <c r="A25" s="11"/>
      <c r="B25" s="56" t="s">
        <v>45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3"/>
      <c r="P25" s="3"/>
      <c r="Q25" s="3"/>
      <c r="R25" s="3"/>
      <c r="S25" s="3"/>
      <c r="T25" s="3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8"/>
      <c r="AH25" s="18"/>
    </row>
    <row r="26" spans="1:34" ht="13.5">
      <c r="A26" s="11"/>
      <c r="B26" s="56" t="s">
        <v>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8"/>
      <c r="AH26" s="18"/>
    </row>
    <row r="27" spans="1:34" ht="13.5">
      <c r="A27" s="11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3"/>
      <c r="P27" s="13"/>
      <c r="Q27" s="13"/>
      <c r="R27" s="13"/>
      <c r="S27" s="13"/>
      <c r="T27" s="1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8"/>
      <c r="AH27" s="18"/>
    </row>
    <row r="28" spans="1:34" ht="15" customHeight="1">
      <c r="A28" s="11"/>
      <c r="B28" s="54"/>
      <c r="C28" s="54"/>
      <c r="D28" s="54"/>
      <c r="E28" s="54"/>
      <c r="F28" s="54"/>
      <c r="G28" s="54"/>
      <c r="H28" s="54"/>
      <c r="I28" s="54"/>
      <c r="J28" s="5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8"/>
      <c r="AH28" s="18"/>
    </row>
    <row r="29" spans="7:34" ht="13.5">
      <c r="G29" s="18"/>
      <c r="H29" s="18"/>
      <c r="AH29" s="18"/>
    </row>
    <row r="30" ht="13.5">
      <c r="AH30" s="18"/>
    </row>
    <row r="31" ht="13.5">
      <c r="G31" s="18"/>
    </row>
    <row r="32" ht="13.5">
      <c r="AH32" s="18"/>
    </row>
    <row r="33" ht="13.5">
      <c r="AH33" s="18"/>
    </row>
  </sheetData>
  <sheetProtection/>
  <mergeCells count="21">
    <mergeCell ref="O5:P5"/>
    <mergeCell ref="Q5:R5"/>
    <mergeCell ref="S5:T5"/>
    <mergeCell ref="A2:K2"/>
    <mergeCell ref="A3:K3"/>
    <mergeCell ref="A5:A6"/>
    <mergeCell ref="B5:B6"/>
    <mergeCell ref="C5:D5"/>
    <mergeCell ref="E5:F5"/>
    <mergeCell ref="I5:J5"/>
    <mergeCell ref="K5:L5"/>
    <mergeCell ref="B23:N24"/>
    <mergeCell ref="AG5:AH5"/>
    <mergeCell ref="Y5:Z5"/>
    <mergeCell ref="AA5:AB5"/>
    <mergeCell ref="AC5:AD5"/>
    <mergeCell ref="AE5:AF5"/>
    <mergeCell ref="W5:X5"/>
    <mergeCell ref="U5:V5"/>
    <mergeCell ref="G5:H5"/>
    <mergeCell ref="M5:N5"/>
  </mergeCells>
  <printOptions/>
  <pageMargins left="0.17" right="0.17" top="0.35" bottom="0.36" header="0.18" footer="0.16"/>
  <pageSetup horizontalDpi="600" verticalDpi="600" orientation="landscape" paperSize="9" scale="59" r:id="rId1"/>
  <headerFooter alignWithMargins="0">
    <oddFooter>&amp;CPage &amp;P of &amp;N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2:E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1" sqref="F11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76" t="s">
        <v>47</v>
      </c>
      <c r="B2" s="76"/>
      <c r="C2" s="76"/>
      <c r="D2" s="76"/>
    </row>
    <row r="3" spans="1:5" ht="12.75" customHeight="1">
      <c r="A3" s="76"/>
      <c r="B3" s="76"/>
      <c r="C3" s="76"/>
      <c r="D3" s="76"/>
      <c r="E3" s="34"/>
    </row>
    <row r="4" spans="1:5" ht="12.75">
      <c r="A4" s="76"/>
      <c r="B4" s="76"/>
      <c r="C4" s="76"/>
      <c r="D4" s="76"/>
      <c r="E4" s="34"/>
    </row>
    <row r="6" spans="1:4" ht="43.5" customHeight="1">
      <c r="A6" s="35" t="s">
        <v>0</v>
      </c>
      <c r="B6" s="35" t="s">
        <v>36</v>
      </c>
      <c r="C6" s="36" t="s">
        <v>18</v>
      </c>
      <c r="D6" s="36" t="s">
        <v>37</v>
      </c>
    </row>
    <row r="7" spans="1:4" ht="27" customHeight="1">
      <c r="A7" s="37">
        <v>1</v>
      </c>
      <c r="B7" s="38" t="s">
        <v>4</v>
      </c>
      <c r="C7" s="39">
        <f>'პრემიები(დაზღვევა)'!G19</f>
        <v>161229444.98362654</v>
      </c>
      <c r="D7" s="40">
        <f aca="true" t="shared" si="0" ref="D7:D21">C7/$C$22</f>
        <v>0.5927265039805525</v>
      </c>
    </row>
    <row r="8" spans="1:4" ht="27" customHeight="1">
      <c r="A8" s="37">
        <v>2</v>
      </c>
      <c r="B8" s="38" t="s">
        <v>11</v>
      </c>
      <c r="C8" s="39">
        <f>'პრემიები(დაზღვევა)'!U19</f>
        <v>33067993.173347536</v>
      </c>
      <c r="D8" s="40">
        <f t="shared" si="0"/>
        <v>0.12156759572844489</v>
      </c>
    </row>
    <row r="9" spans="1:4" ht="27" customHeight="1">
      <c r="A9" s="37">
        <v>3</v>
      </c>
      <c r="B9" s="38" t="s">
        <v>5</v>
      </c>
      <c r="C9" s="39">
        <f>'პრემიები(დაზღვევა)'!I19</f>
        <v>27565659.369510185</v>
      </c>
      <c r="D9" s="40">
        <f t="shared" si="0"/>
        <v>0.10133941048837455</v>
      </c>
    </row>
    <row r="10" spans="1:4" ht="27" customHeight="1">
      <c r="A10" s="37">
        <v>4</v>
      </c>
      <c r="B10" s="38" t="s">
        <v>13</v>
      </c>
      <c r="C10" s="39">
        <f>'პრემიები(დაზღვევა)'!Y19</f>
        <v>15207133.938207597</v>
      </c>
      <c r="D10" s="40">
        <f t="shared" si="0"/>
        <v>0.05590586344617865</v>
      </c>
    </row>
    <row r="11" spans="1:4" ht="27" customHeight="1">
      <c r="A11" s="37">
        <v>5</v>
      </c>
      <c r="B11" s="38" t="s">
        <v>2</v>
      </c>
      <c r="C11" s="39">
        <f>'პრემიები(დაზღვევა)'!C19</f>
        <v>12601938.513257999</v>
      </c>
      <c r="D11" s="40">
        <f>C11/$C$22</f>
        <v>0.046328404585774335</v>
      </c>
    </row>
    <row r="12" spans="1:4" ht="27" customHeight="1">
      <c r="A12" s="37">
        <v>6</v>
      </c>
      <c r="B12" s="38" t="s">
        <v>15</v>
      </c>
      <c r="C12" s="39">
        <f>'პრემიები(დაზღვევა)'!AC19</f>
        <v>6284046.215662701</v>
      </c>
      <c r="D12" s="40">
        <f t="shared" si="0"/>
        <v>0.023101988254318143</v>
      </c>
    </row>
    <row r="13" spans="1:4" ht="27" customHeight="1">
      <c r="A13" s="37">
        <v>7</v>
      </c>
      <c r="B13" s="38" t="s">
        <v>3</v>
      </c>
      <c r="C13" s="39">
        <f>'პრემიები(დაზღვევა)'!E19</f>
        <v>3889826.830176282</v>
      </c>
      <c r="D13" s="40">
        <f t="shared" si="0"/>
        <v>0.014300138900647363</v>
      </c>
    </row>
    <row r="14" spans="1:4" ht="27" customHeight="1">
      <c r="A14" s="37">
        <v>8</v>
      </c>
      <c r="B14" s="38" t="s">
        <v>8</v>
      </c>
      <c r="C14" s="39">
        <f>'პრემიები(დაზღვევა)'!O19</f>
        <v>3562190.3580099996</v>
      </c>
      <c r="D14" s="40">
        <f t="shared" si="0"/>
        <v>0.013095651589143166</v>
      </c>
    </row>
    <row r="15" spans="1:4" ht="27" customHeight="1">
      <c r="A15" s="37">
        <v>9</v>
      </c>
      <c r="B15" s="38" t="s">
        <v>10</v>
      </c>
      <c r="C15" s="39">
        <f>'პრემიები(დაზღვევა)'!S19</f>
        <v>3284832.2922245506</v>
      </c>
      <c r="D15" s="40">
        <f t="shared" si="0"/>
        <v>0.0120760023761814</v>
      </c>
    </row>
    <row r="16" spans="1:4" ht="27" customHeight="1">
      <c r="A16" s="37">
        <v>10</v>
      </c>
      <c r="B16" s="38" t="s">
        <v>6</v>
      </c>
      <c r="C16" s="39">
        <f>'პრემიები(დაზღვევა)'!K19</f>
        <v>3134616.501355615</v>
      </c>
      <c r="D16" s="40">
        <f t="shared" si="0"/>
        <v>0.011523765279704015</v>
      </c>
    </row>
    <row r="17" spans="1:4" ht="27" customHeight="1">
      <c r="A17" s="37">
        <v>11</v>
      </c>
      <c r="B17" s="38" t="s">
        <v>9</v>
      </c>
      <c r="C17" s="39">
        <f>'პრემიები(დაზღვევა)'!Q19</f>
        <v>1381067.93</v>
      </c>
      <c r="D17" s="40">
        <f t="shared" si="0"/>
        <v>0.0050772088559362695</v>
      </c>
    </row>
    <row r="18" spans="1:4" ht="27" customHeight="1">
      <c r="A18" s="37">
        <v>12</v>
      </c>
      <c r="B18" s="38" t="s">
        <v>12</v>
      </c>
      <c r="C18" s="39">
        <f>'პრემიები(დაზღვევა)'!W19</f>
        <v>791673.9700000001</v>
      </c>
      <c r="D18" s="40">
        <f t="shared" si="0"/>
        <v>0.0029104246099597906</v>
      </c>
    </row>
    <row r="19" spans="1:4" ht="27" customHeight="1">
      <c r="A19" s="37">
        <v>13</v>
      </c>
      <c r="B19" s="38" t="s">
        <v>14</v>
      </c>
      <c r="C19" s="39">
        <f>'პრემიები(დაზღვევა)'!AA19</f>
        <v>12796.02</v>
      </c>
      <c r="D19" s="40">
        <f t="shared" si="0"/>
        <v>4.704190478504387E-05</v>
      </c>
    </row>
    <row r="20" spans="1:4" ht="27" customHeight="1">
      <c r="A20" s="37">
        <v>14</v>
      </c>
      <c r="B20" s="38" t="s">
        <v>7</v>
      </c>
      <c r="C20" s="39">
        <f>'პრემიები(დაზღვევა)'!M19</f>
        <v>0</v>
      </c>
      <c r="D20" s="40">
        <f t="shared" si="0"/>
        <v>0</v>
      </c>
    </row>
    <row r="21" spans="1:4" ht="27" customHeight="1">
      <c r="A21" s="37">
        <v>15</v>
      </c>
      <c r="B21" s="38" t="s">
        <v>16</v>
      </c>
      <c r="C21" s="39">
        <f>'ზარალები(დაზღვევა)'!AE20</f>
        <v>0</v>
      </c>
      <c r="D21" s="40">
        <f t="shared" si="0"/>
        <v>0</v>
      </c>
    </row>
    <row r="22" spans="1:4" ht="27" customHeight="1">
      <c r="A22" s="41"/>
      <c r="B22" s="42" t="s">
        <v>17</v>
      </c>
      <c r="C22" s="43">
        <f>SUM(C7:C21)</f>
        <v>272013220.095379</v>
      </c>
      <c r="D22" s="44">
        <f>SUM(D7:D21)</f>
        <v>1.0000000000000004</v>
      </c>
    </row>
    <row r="25" ht="12.75">
      <c r="C25" s="17"/>
    </row>
  </sheetData>
  <sheetProtection/>
  <mergeCells count="1">
    <mergeCell ref="A2:D4"/>
  </mergeCells>
  <printOptions/>
  <pageMargins left="0.75" right="0.75" top="1" bottom="1" header="0.5" footer="0.5"/>
  <pageSetup orientation="portrait" paperSize="9"/>
  <ignoredErrors>
    <ignoredError sqref="D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2:AJ2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" sqref="E10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4" width="11.57421875" style="0" customWidth="1"/>
  </cols>
  <sheetData>
    <row r="2" spans="1:15" s="4" customFormat="1" ht="27.75" customHeight="1">
      <c r="A2" s="77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45"/>
      <c r="L2" s="45"/>
      <c r="M2" s="45"/>
      <c r="N2" s="45"/>
      <c r="O2" s="45"/>
    </row>
    <row r="4" spans="1:34" ht="83.25" customHeight="1">
      <c r="A4" s="74" t="s">
        <v>0</v>
      </c>
      <c r="B4" s="74" t="s">
        <v>1</v>
      </c>
      <c r="C4" s="69" t="s">
        <v>2</v>
      </c>
      <c r="D4" s="69"/>
      <c r="E4" s="71" t="s">
        <v>3</v>
      </c>
      <c r="F4" s="72"/>
      <c r="G4" s="71" t="s">
        <v>4</v>
      </c>
      <c r="H4" s="72"/>
      <c r="I4" s="71" t="s">
        <v>5</v>
      </c>
      <c r="J4" s="72"/>
      <c r="K4" s="71" t="s">
        <v>6</v>
      </c>
      <c r="L4" s="72"/>
      <c r="M4" s="71" t="s">
        <v>7</v>
      </c>
      <c r="N4" s="72"/>
      <c r="O4" s="71" t="s">
        <v>8</v>
      </c>
      <c r="P4" s="72"/>
      <c r="Q4" s="71" t="s">
        <v>9</v>
      </c>
      <c r="R4" s="72"/>
      <c r="S4" s="71" t="s">
        <v>10</v>
      </c>
      <c r="T4" s="72"/>
      <c r="U4" s="71" t="s">
        <v>11</v>
      </c>
      <c r="V4" s="72"/>
      <c r="W4" s="71" t="s">
        <v>12</v>
      </c>
      <c r="X4" s="72"/>
      <c r="Y4" s="71" t="s">
        <v>13</v>
      </c>
      <c r="Z4" s="72"/>
      <c r="AA4" s="71" t="s">
        <v>14</v>
      </c>
      <c r="AB4" s="72"/>
      <c r="AC4" s="69" t="s">
        <v>15</v>
      </c>
      <c r="AD4" s="70"/>
      <c r="AE4" s="69" t="s">
        <v>16</v>
      </c>
      <c r="AF4" s="70"/>
      <c r="AG4" s="69" t="s">
        <v>17</v>
      </c>
      <c r="AH4" s="70"/>
    </row>
    <row r="5" spans="1:34" ht="71.25" customHeight="1">
      <c r="A5" s="75"/>
      <c r="B5" s="75"/>
      <c r="C5" s="46" t="s">
        <v>18</v>
      </c>
      <c r="D5" s="46" t="s">
        <v>35</v>
      </c>
      <c r="E5" s="46" t="s">
        <v>18</v>
      </c>
      <c r="F5" s="46" t="s">
        <v>35</v>
      </c>
      <c r="G5" s="46" t="s">
        <v>18</v>
      </c>
      <c r="H5" s="46" t="s">
        <v>35</v>
      </c>
      <c r="I5" s="46" t="s">
        <v>18</v>
      </c>
      <c r="J5" s="46" t="s">
        <v>35</v>
      </c>
      <c r="K5" s="46" t="s">
        <v>18</v>
      </c>
      <c r="L5" s="46" t="s">
        <v>35</v>
      </c>
      <c r="M5" s="46" t="s">
        <v>18</v>
      </c>
      <c r="N5" s="46" t="s">
        <v>35</v>
      </c>
      <c r="O5" s="46" t="s">
        <v>18</v>
      </c>
      <c r="P5" s="46" t="s">
        <v>35</v>
      </c>
      <c r="Q5" s="46" t="s">
        <v>18</v>
      </c>
      <c r="R5" s="46" t="s">
        <v>35</v>
      </c>
      <c r="S5" s="46" t="s">
        <v>18</v>
      </c>
      <c r="T5" s="46" t="s">
        <v>35</v>
      </c>
      <c r="U5" s="46" t="s">
        <v>18</v>
      </c>
      <c r="V5" s="46" t="s">
        <v>35</v>
      </c>
      <c r="W5" s="46" t="s">
        <v>18</v>
      </c>
      <c r="X5" s="46" t="s">
        <v>35</v>
      </c>
      <c r="Y5" s="46" t="s">
        <v>18</v>
      </c>
      <c r="Z5" s="46" t="s">
        <v>35</v>
      </c>
      <c r="AA5" s="46" t="s">
        <v>18</v>
      </c>
      <c r="AB5" s="46" t="s">
        <v>35</v>
      </c>
      <c r="AC5" s="46" t="s">
        <v>18</v>
      </c>
      <c r="AD5" s="46" t="s">
        <v>35</v>
      </c>
      <c r="AE5" s="46" t="s">
        <v>18</v>
      </c>
      <c r="AF5" s="46" t="s">
        <v>35</v>
      </c>
      <c r="AG5" s="46" t="s">
        <v>18</v>
      </c>
      <c r="AH5" s="46" t="s">
        <v>35</v>
      </c>
    </row>
    <row r="6" spans="1:34" ht="39.75" customHeight="1">
      <c r="A6" s="47">
        <v>1</v>
      </c>
      <c r="B6" s="27" t="s">
        <v>34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48">
        <f>C6+E6+G6+I6+K6+M6+O6+Q6+S6+U6+W6+Y6+AA6+AC6+AE6</f>
        <v>0</v>
      </c>
      <c r="AH6" s="48">
        <f>D6+F6+H6+J6+L6+N6+P6+R6+T6+V6+X6+Z6+AB6+AD6+AF6</f>
        <v>0</v>
      </c>
    </row>
    <row r="7" spans="1:35" ht="39.75" customHeight="1">
      <c r="A7" s="47">
        <v>2</v>
      </c>
      <c r="B7" s="1" t="s">
        <v>23</v>
      </c>
      <c r="C7" s="20">
        <v>1140.228</v>
      </c>
      <c r="D7" s="20">
        <v>130.79282</v>
      </c>
      <c r="E7" s="20">
        <v>10761.3876</v>
      </c>
      <c r="F7" s="20">
        <v>0</v>
      </c>
      <c r="G7" s="20">
        <v>837432</v>
      </c>
      <c r="H7" s="20">
        <v>0</v>
      </c>
      <c r="I7" s="20">
        <v>54293.73274</v>
      </c>
      <c r="J7" s="20">
        <v>0</v>
      </c>
      <c r="K7" s="20">
        <v>7243.781800000001</v>
      </c>
      <c r="L7" s="20">
        <v>0</v>
      </c>
      <c r="M7" s="20">
        <v>0</v>
      </c>
      <c r="N7" s="20">
        <v>0</v>
      </c>
      <c r="O7" s="20">
        <v>30311</v>
      </c>
      <c r="P7" s="20">
        <v>19160.48133</v>
      </c>
      <c r="Q7" s="20">
        <v>0</v>
      </c>
      <c r="R7" s="20">
        <v>0</v>
      </c>
      <c r="S7" s="20">
        <v>60895.006</v>
      </c>
      <c r="T7" s="20">
        <v>13846.218690000009</v>
      </c>
      <c r="U7" s="20">
        <v>113689.446104</v>
      </c>
      <c r="V7" s="20">
        <v>40890.03607</v>
      </c>
      <c r="W7" s="20">
        <v>0</v>
      </c>
      <c r="X7" s="20">
        <v>0</v>
      </c>
      <c r="Y7" s="20">
        <v>0</v>
      </c>
      <c r="Z7" s="20">
        <v>0</v>
      </c>
      <c r="AA7" s="20">
        <v>7333.5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48">
        <f aca="true" t="shared" si="0" ref="AG7:AH19">C7+E7+G7+I7+K7+M7+O7+Q7+S7+U7+W7+Y7+AA7+AC7+AE7</f>
        <v>1123100.0822440002</v>
      </c>
      <c r="AH7" s="48">
        <f t="shared" si="0"/>
        <v>74027.52891000001</v>
      </c>
      <c r="AI7" s="17"/>
    </row>
    <row r="8" spans="1:35" ht="39.75" customHeight="1">
      <c r="A8" s="47">
        <v>3</v>
      </c>
      <c r="B8" s="1" t="s">
        <v>22</v>
      </c>
      <c r="C8" s="20">
        <v>0</v>
      </c>
      <c r="D8" s="20">
        <v>0</v>
      </c>
      <c r="E8" s="20">
        <v>0</v>
      </c>
      <c r="F8" s="20">
        <v>0</v>
      </c>
      <c r="G8" s="20">
        <v>1452900.39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9">
        <v>4014.73</v>
      </c>
      <c r="V8" s="19">
        <v>3420.258112789159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31">
        <v>0</v>
      </c>
      <c r="AF8" s="31">
        <v>0</v>
      </c>
      <c r="AG8" s="48">
        <f t="shared" si="0"/>
        <v>1456915.1199999999</v>
      </c>
      <c r="AH8" s="48">
        <f t="shared" si="0"/>
        <v>3420.258112789159</v>
      </c>
      <c r="AI8" s="17"/>
    </row>
    <row r="9" spans="1:34" ht="39.75" customHeight="1">
      <c r="A9" s="47">
        <v>4</v>
      </c>
      <c r="B9" s="1" t="s">
        <v>33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48">
        <f t="shared" si="0"/>
        <v>0</v>
      </c>
      <c r="AH9" s="48">
        <f t="shared" si="0"/>
        <v>0</v>
      </c>
    </row>
    <row r="10" spans="1:34" ht="39.75" customHeight="1">
      <c r="A10" s="47">
        <v>5</v>
      </c>
      <c r="B10" s="1" t="s">
        <v>31</v>
      </c>
      <c r="C10" s="20">
        <v>0</v>
      </c>
      <c r="D10" s="20">
        <v>0</v>
      </c>
      <c r="E10" s="20">
        <v>0</v>
      </c>
      <c r="F10" s="20">
        <v>0</v>
      </c>
      <c r="G10" s="20">
        <v>11793.48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48">
        <f t="shared" si="0"/>
        <v>11793.48</v>
      </c>
      <c r="AH10" s="48">
        <f t="shared" si="0"/>
        <v>0</v>
      </c>
    </row>
    <row r="11" spans="1:34" ht="39.75" customHeight="1">
      <c r="A11" s="47">
        <v>6</v>
      </c>
      <c r="B11" s="1" t="s">
        <v>30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48">
        <f t="shared" si="0"/>
        <v>0</v>
      </c>
      <c r="AH11" s="48">
        <f t="shared" si="0"/>
        <v>0</v>
      </c>
    </row>
    <row r="12" spans="1:36" ht="39.75" customHeight="1">
      <c r="A12" s="47">
        <v>7</v>
      </c>
      <c r="B12" s="1" t="s">
        <v>29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550114</v>
      </c>
      <c r="R12" s="20">
        <v>514995.8459791666</v>
      </c>
      <c r="S12" s="20">
        <v>0</v>
      </c>
      <c r="T12" s="20">
        <v>0</v>
      </c>
      <c r="U12" s="20">
        <v>1290275</v>
      </c>
      <c r="V12" s="20">
        <v>982170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523180</v>
      </c>
      <c r="AD12" s="20">
        <v>397246</v>
      </c>
      <c r="AE12" s="20">
        <v>0</v>
      </c>
      <c r="AF12" s="20">
        <v>0</v>
      </c>
      <c r="AG12" s="48">
        <f t="shared" si="0"/>
        <v>2363569</v>
      </c>
      <c r="AH12" s="48">
        <f t="shared" si="0"/>
        <v>1894411.8459791667</v>
      </c>
      <c r="AI12" s="17"/>
      <c r="AJ12" s="17"/>
    </row>
    <row r="13" spans="1:34" ht="39.75" customHeight="1">
      <c r="A13" s="47">
        <v>8</v>
      </c>
      <c r="B13" s="1" t="s">
        <v>28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412437</v>
      </c>
      <c r="V13" s="20">
        <v>412437.23</v>
      </c>
      <c r="W13" s="20">
        <v>370955</v>
      </c>
      <c r="X13" s="20">
        <v>354763.85</v>
      </c>
      <c r="Y13" s="20">
        <v>0</v>
      </c>
      <c r="Z13" s="20">
        <v>0</v>
      </c>
      <c r="AA13" s="20">
        <v>0</v>
      </c>
      <c r="AB13" s="20">
        <v>0</v>
      </c>
      <c r="AC13" s="20">
        <v>179567</v>
      </c>
      <c r="AD13" s="20">
        <v>84687.67</v>
      </c>
      <c r="AE13" s="20">
        <v>0</v>
      </c>
      <c r="AF13" s="20">
        <v>0</v>
      </c>
      <c r="AG13" s="48">
        <f t="shared" si="0"/>
        <v>962959</v>
      </c>
      <c r="AH13" s="48">
        <f t="shared" si="0"/>
        <v>851888.75</v>
      </c>
    </row>
    <row r="14" spans="1:34" ht="39.75" customHeight="1">
      <c r="A14" s="47">
        <v>9</v>
      </c>
      <c r="B14" s="1" t="s">
        <v>32</v>
      </c>
      <c r="C14" s="20">
        <v>0</v>
      </c>
      <c r="D14" s="20">
        <v>0</v>
      </c>
      <c r="E14" s="20">
        <v>0</v>
      </c>
      <c r="F14" s="20">
        <v>0</v>
      </c>
      <c r="G14" s="20">
        <v>762696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48">
        <f>C14+E14+G14+I14+K14+M14+O14+Q14+S14+U14+W14+Y14+AA14+AC14+AE14</f>
        <v>762696</v>
      </c>
      <c r="AH14" s="48">
        <f>D14+F14+H14+J14+L14+N14+P14+R14+T14+V14+X14+Z14+AB14+AD14+AF14</f>
        <v>0</v>
      </c>
    </row>
    <row r="15" spans="1:34" ht="39.75" customHeight="1">
      <c r="A15" s="47">
        <v>10</v>
      </c>
      <c r="B15" s="1" t="s">
        <v>27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48">
        <f t="shared" si="0"/>
        <v>0</v>
      </c>
      <c r="AH15" s="48">
        <f t="shared" si="0"/>
        <v>0</v>
      </c>
    </row>
    <row r="16" spans="1:34" ht="39.75" customHeight="1">
      <c r="A16" s="47">
        <v>11</v>
      </c>
      <c r="B16" s="1" t="s">
        <v>26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450.09</v>
      </c>
      <c r="T16" s="20">
        <v>315.063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48">
        <f t="shared" si="0"/>
        <v>450.09</v>
      </c>
      <c r="AH16" s="48">
        <f t="shared" si="0"/>
        <v>315.063</v>
      </c>
    </row>
    <row r="17" spans="1:34" ht="39.75" customHeight="1">
      <c r="A17" s="47">
        <v>12</v>
      </c>
      <c r="B17" s="1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48">
        <f t="shared" si="0"/>
        <v>0</v>
      </c>
      <c r="AH17" s="48">
        <f t="shared" si="0"/>
        <v>0</v>
      </c>
    </row>
    <row r="18" spans="1:34" ht="39.75" customHeight="1">
      <c r="A18" s="47">
        <v>13</v>
      </c>
      <c r="B18" s="1" t="s">
        <v>24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48">
        <f t="shared" si="0"/>
        <v>0</v>
      </c>
      <c r="AH18" s="48">
        <f t="shared" si="0"/>
        <v>0</v>
      </c>
    </row>
    <row r="19" spans="1:34" ht="39.75" customHeight="1">
      <c r="A19" s="8"/>
      <c r="B19" s="9" t="s">
        <v>19</v>
      </c>
      <c r="C19" s="10">
        <f aca="true" t="shared" si="1" ref="C19:AD19">SUM(C6:C18)</f>
        <v>1140.228</v>
      </c>
      <c r="D19" s="10">
        <f t="shared" si="1"/>
        <v>130.79282</v>
      </c>
      <c r="E19" s="10">
        <f t="shared" si="1"/>
        <v>10761.3876</v>
      </c>
      <c r="F19" s="10">
        <f t="shared" si="1"/>
        <v>0</v>
      </c>
      <c r="G19" s="10">
        <f t="shared" si="1"/>
        <v>3064821.8699999996</v>
      </c>
      <c r="H19" s="10">
        <f t="shared" si="1"/>
        <v>0</v>
      </c>
      <c r="I19" s="10">
        <f t="shared" si="1"/>
        <v>54293.73274</v>
      </c>
      <c r="J19" s="10">
        <f t="shared" si="1"/>
        <v>0</v>
      </c>
      <c r="K19" s="10">
        <f t="shared" si="1"/>
        <v>7243.781800000001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0">
        <f t="shared" si="1"/>
        <v>30311</v>
      </c>
      <c r="P19" s="10">
        <f t="shared" si="1"/>
        <v>19160.48133</v>
      </c>
      <c r="Q19" s="10">
        <f t="shared" si="1"/>
        <v>550114</v>
      </c>
      <c r="R19" s="10">
        <f t="shared" si="1"/>
        <v>514995.8459791666</v>
      </c>
      <c r="S19" s="10">
        <f t="shared" si="1"/>
        <v>61345.096</v>
      </c>
      <c r="T19" s="10">
        <f t="shared" si="1"/>
        <v>14161.281690000009</v>
      </c>
      <c r="U19" s="10">
        <f t="shared" si="1"/>
        <v>1820416.176104</v>
      </c>
      <c r="V19" s="10">
        <f t="shared" si="1"/>
        <v>1438917.524182789</v>
      </c>
      <c r="W19" s="10">
        <f t="shared" si="1"/>
        <v>370955</v>
      </c>
      <c r="X19" s="10">
        <f t="shared" si="1"/>
        <v>354763.85</v>
      </c>
      <c r="Y19" s="10">
        <f t="shared" si="1"/>
        <v>0</v>
      </c>
      <c r="Z19" s="10">
        <f t="shared" si="1"/>
        <v>0</v>
      </c>
      <c r="AA19" s="10">
        <f t="shared" si="1"/>
        <v>7333.5</v>
      </c>
      <c r="AB19" s="10">
        <f t="shared" si="1"/>
        <v>0</v>
      </c>
      <c r="AC19" s="10">
        <f t="shared" si="1"/>
        <v>702747</v>
      </c>
      <c r="AD19" s="10">
        <f t="shared" si="1"/>
        <v>481933.67</v>
      </c>
      <c r="AE19" s="10">
        <f>SUM(AE6:AE18)</f>
        <v>0</v>
      </c>
      <c r="AF19" s="10">
        <f>SUM(AF6:AF18)</f>
        <v>0</v>
      </c>
      <c r="AG19" s="48">
        <f t="shared" si="0"/>
        <v>6681482.772244</v>
      </c>
      <c r="AH19" s="48">
        <f t="shared" si="0"/>
        <v>2824063.446001956</v>
      </c>
    </row>
    <row r="21" ht="13.5">
      <c r="B21" s="56" t="s">
        <v>42</v>
      </c>
    </row>
    <row r="22" spans="2:14" ht="12.75">
      <c r="B22" s="68" t="s">
        <v>50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34" ht="12.7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AG23" s="17"/>
      <c r="AH23" s="17"/>
    </row>
  </sheetData>
  <sheetProtection/>
  <mergeCells count="20">
    <mergeCell ref="B22:N23"/>
    <mergeCell ref="AG4:AH4"/>
    <mergeCell ref="S4:T4"/>
    <mergeCell ref="U4:V4"/>
    <mergeCell ref="W4:X4"/>
    <mergeCell ref="Y4:Z4"/>
    <mergeCell ref="M4:N4"/>
    <mergeCell ref="AA4:AB4"/>
    <mergeCell ref="AC4:AD4"/>
    <mergeCell ref="AE4:AF4"/>
    <mergeCell ref="O4:P4"/>
    <mergeCell ref="Q4:R4"/>
    <mergeCell ref="K4:L4"/>
    <mergeCell ref="A2:J2"/>
    <mergeCell ref="A4:A5"/>
    <mergeCell ref="B4:B5"/>
    <mergeCell ref="C4:D4"/>
    <mergeCell ref="E4:F4"/>
    <mergeCell ref="G4:H4"/>
    <mergeCell ref="I4:J4"/>
  </mergeCells>
  <printOptions/>
  <pageMargins left="0.15748031496062992" right="0.15748031496062992" top="0.1968503937007874" bottom="0.1968503937007874" header="0.31496062992125984" footer="0.11811023622047245"/>
  <pageSetup horizontalDpi="600" verticalDpi="600" orientation="landscape" paperSize="9" scale="68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AJ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25.421875" style="0" customWidth="1"/>
    <col min="3" max="34" width="9.7109375" style="0" customWidth="1"/>
  </cols>
  <sheetData>
    <row r="2" spans="1:19" s="4" customFormat="1" ht="13.5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49"/>
      <c r="N2" s="49"/>
      <c r="O2" s="49"/>
      <c r="P2" s="49"/>
      <c r="Q2" s="49"/>
      <c r="R2" s="49"/>
      <c r="S2" s="49"/>
    </row>
    <row r="3" spans="1:12" ht="12.75">
      <c r="A3" s="73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5" spans="1:34" ht="81" customHeight="1">
      <c r="A5" s="78" t="s">
        <v>0</v>
      </c>
      <c r="B5" s="74" t="s">
        <v>1</v>
      </c>
      <c r="C5" s="71" t="s">
        <v>2</v>
      </c>
      <c r="D5" s="72"/>
      <c r="E5" s="71" t="s">
        <v>3</v>
      </c>
      <c r="F5" s="72"/>
      <c r="G5" s="71" t="s">
        <v>4</v>
      </c>
      <c r="H5" s="72"/>
      <c r="I5" s="71" t="s">
        <v>5</v>
      </c>
      <c r="J5" s="72"/>
      <c r="K5" s="71" t="s">
        <v>6</v>
      </c>
      <c r="L5" s="72"/>
      <c r="M5" s="71" t="s">
        <v>7</v>
      </c>
      <c r="N5" s="72"/>
      <c r="O5" s="71" t="s">
        <v>8</v>
      </c>
      <c r="P5" s="72"/>
      <c r="Q5" s="71" t="s">
        <v>9</v>
      </c>
      <c r="R5" s="72"/>
      <c r="S5" s="71" t="s">
        <v>10</v>
      </c>
      <c r="T5" s="72"/>
      <c r="U5" s="71" t="s">
        <v>11</v>
      </c>
      <c r="V5" s="72"/>
      <c r="W5" s="71" t="s">
        <v>12</v>
      </c>
      <c r="X5" s="72"/>
      <c r="Y5" s="71" t="s">
        <v>13</v>
      </c>
      <c r="Z5" s="72"/>
      <c r="AA5" s="71" t="s">
        <v>14</v>
      </c>
      <c r="AB5" s="72"/>
      <c r="AC5" s="71" t="s">
        <v>15</v>
      </c>
      <c r="AD5" s="72"/>
      <c r="AE5" s="71" t="s">
        <v>16</v>
      </c>
      <c r="AF5" s="72"/>
      <c r="AG5" s="71" t="s">
        <v>17</v>
      </c>
      <c r="AH5" s="72"/>
    </row>
    <row r="6" spans="1:34" ht="45" customHeight="1">
      <c r="A6" s="79"/>
      <c r="B6" s="75"/>
      <c r="C6" s="6" t="s">
        <v>20</v>
      </c>
      <c r="D6" s="6" t="s">
        <v>21</v>
      </c>
      <c r="E6" s="6" t="s">
        <v>20</v>
      </c>
      <c r="F6" s="6" t="s">
        <v>21</v>
      </c>
      <c r="G6" s="6" t="s">
        <v>20</v>
      </c>
      <c r="H6" s="6" t="s">
        <v>21</v>
      </c>
      <c r="I6" s="6" t="s">
        <v>20</v>
      </c>
      <c r="J6" s="6" t="s">
        <v>21</v>
      </c>
      <c r="K6" s="6" t="s">
        <v>20</v>
      </c>
      <c r="L6" s="6" t="s">
        <v>21</v>
      </c>
      <c r="M6" s="6" t="s">
        <v>20</v>
      </c>
      <c r="N6" s="6" t="s">
        <v>21</v>
      </c>
      <c r="O6" s="6" t="s">
        <v>20</v>
      </c>
      <c r="P6" s="6" t="s">
        <v>21</v>
      </c>
      <c r="Q6" s="6" t="s">
        <v>20</v>
      </c>
      <c r="R6" s="6" t="s">
        <v>21</v>
      </c>
      <c r="S6" s="6" t="s">
        <v>20</v>
      </c>
      <c r="T6" s="6" t="s">
        <v>21</v>
      </c>
      <c r="U6" s="6" t="s">
        <v>20</v>
      </c>
      <c r="V6" s="6" t="s">
        <v>21</v>
      </c>
      <c r="W6" s="6" t="s">
        <v>20</v>
      </c>
      <c r="X6" s="6" t="s">
        <v>21</v>
      </c>
      <c r="Y6" s="6" t="s">
        <v>20</v>
      </c>
      <c r="Z6" s="6" t="s">
        <v>21</v>
      </c>
      <c r="AA6" s="6" t="s">
        <v>20</v>
      </c>
      <c r="AB6" s="6" t="s">
        <v>21</v>
      </c>
      <c r="AC6" s="6" t="s">
        <v>20</v>
      </c>
      <c r="AD6" s="6" t="s">
        <v>21</v>
      </c>
      <c r="AE6" s="6" t="s">
        <v>20</v>
      </c>
      <c r="AF6" s="6" t="s">
        <v>21</v>
      </c>
      <c r="AG6" s="6" t="s">
        <v>20</v>
      </c>
      <c r="AH6" s="6" t="s">
        <v>21</v>
      </c>
    </row>
    <row r="7" spans="1:34" ht="39.75" customHeight="1">
      <c r="A7" s="33">
        <v>1</v>
      </c>
      <c r="B7" s="27" t="s">
        <v>34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48">
        <f>C7+E7+G7+I7+K7+M7+O7+Q7+S7+U7+W7+Y7+AA7+AC7+AE7</f>
        <v>0</v>
      </c>
      <c r="AH7" s="48">
        <f>D7+F7+H7+J7+L7+N7+P7+R7+T7+V7+X7+Z7+AB7+AD7+AF7</f>
        <v>0</v>
      </c>
    </row>
    <row r="8" spans="1:34" ht="39.75" customHeight="1">
      <c r="A8" s="33">
        <v>2</v>
      </c>
      <c r="B8" s="1" t="s">
        <v>23</v>
      </c>
      <c r="C8" s="20">
        <v>0</v>
      </c>
      <c r="D8" s="20">
        <v>0</v>
      </c>
      <c r="E8" s="20">
        <v>0</v>
      </c>
      <c r="F8" s="20">
        <v>0</v>
      </c>
      <c r="G8" s="20">
        <v>181897.06</v>
      </c>
      <c r="H8" s="20">
        <v>181897.06</v>
      </c>
      <c r="I8" s="20">
        <v>3458</v>
      </c>
      <c r="J8" s="20">
        <v>3458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114601.47457600001</v>
      </c>
      <c r="V8" s="20">
        <v>114601.47457600001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48">
        <f aca="true" t="shared" si="0" ref="AG8:AH20">C8+E8+G8+I8+K8+M8+O8+Q8+S8+U8+W8+Y8+AA8+AC8+AE8</f>
        <v>299956.534576</v>
      </c>
      <c r="AH8" s="48">
        <f t="shared" si="0"/>
        <v>299956.534576</v>
      </c>
    </row>
    <row r="9" spans="1:34" ht="39.75" customHeight="1">
      <c r="A9" s="33">
        <v>3</v>
      </c>
      <c r="B9" s="1" t="s">
        <v>22</v>
      </c>
      <c r="C9" s="20">
        <v>0</v>
      </c>
      <c r="D9" s="20">
        <v>0</v>
      </c>
      <c r="E9" s="20">
        <v>0</v>
      </c>
      <c r="F9" s="20">
        <v>0</v>
      </c>
      <c r="G9" s="20">
        <v>176672</v>
      </c>
      <c r="H9" s="20">
        <v>176672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48">
        <f t="shared" si="0"/>
        <v>176672</v>
      </c>
      <c r="AH9" s="48">
        <f t="shared" si="0"/>
        <v>176672</v>
      </c>
    </row>
    <row r="10" spans="1:34" ht="39.75" customHeight="1">
      <c r="A10" s="33">
        <v>4</v>
      </c>
      <c r="B10" s="1" t="s">
        <v>33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48">
        <f t="shared" si="0"/>
        <v>0</v>
      </c>
      <c r="AH10" s="48">
        <f t="shared" si="0"/>
        <v>0</v>
      </c>
    </row>
    <row r="11" spans="1:34" ht="39.75" customHeight="1">
      <c r="A11" s="33">
        <v>5</v>
      </c>
      <c r="B11" s="1" t="s">
        <v>31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48">
        <f t="shared" si="0"/>
        <v>0</v>
      </c>
      <c r="AH11" s="48">
        <f t="shared" si="0"/>
        <v>0</v>
      </c>
    </row>
    <row r="12" spans="1:34" ht="39.75" customHeight="1">
      <c r="A12" s="33">
        <v>6</v>
      </c>
      <c r="B12" s="1" t="s">
        <v>30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48">
        <f t="shared" si="0"/>
        <v>0</v>
      </c>
      <c r="AH12" s="48">
        <f t="shared" si="0"/>
        <v>0</v>
      </c>
    </row>
    <row r="13" spans="1:34" ht="39.75" customHeight="1">
      <c r="A13" s="33">
        <v>7</v>
      </c>
      <c r="B13" s="1" t="s">
        <v>29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48">
        <f t="shared" si="0"/>
        <v>0</v>
      </c>
      <c r="AH13" s="48">
        <f t="shared" si="0"/>
        <v>0</v>
      </c>
    </row>
    <row r="14" spans="1:34" ht="39.75" customHeight="1">
      <c r="A14" s="33">
        <v>8</v>
      </c>
      <c r="B14" s="1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358.11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961</v>
      </c>
      <c r="AD14" s="20">
        <v>961</v>
      </c>
      <c r="AE14" s="20">
        <v>0</v>
      </c>
      <c r="AF14" s="20">
        <v>0</v>
      </c>
      <c r="AG14" s="48">
        <f t="shared" si="0"/>
        <v>1319.1100000000001</v>
      </c>
      <c r="AH14" s="48">
        <f t="shared" si="0"/>
        <v>961</v>
      </c>
    </row>
    <row r="15" spans="1:34" ht="39.75" customHeight="1">
      <c r="A15" s="33">
        <v>9</v>
      </c>
      <c r="B15" s="1" t="s">
        <v>32</v>
      </c>
      <c r="C15" s="20">
        <v>0</v>
      </c>
      <c r="D15" s="20">
        <v>0</v>
      </c>
      <c r="E15" s="20">
        <v>0</v>
      </c>
      <c r="F15" s="20">
        <v>0</v>
      </c>
      <c r="G15" s="20">
        <v>114058.12</v>
      </c>
      <c r="H15" s="20">
        <v>114058.12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48">
        <f>C15+E15+G15+I15+K15+M15+O15+Q15+S15+U15+W15+Y15+AA15+AC15+AE15</f>
        <v>114058.12</v>
      </c>
      <c r="AH15" s="48">
        <f>D15+F15+H15+J15+L15+N15+P15+R15+T15+V15+X15+Z15+AB15+AD15+AF15</f>
        <v>114058.12</v>
      </c>
    </row>
    <row r="16" spans="1:34" ht="39.75" customHeight="1">
      <c r="A16" s="33">
        <v>10</v>
      </c>
      <c r="B16" s="1" t="s">
        <v>27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48">
        <f t="shared" si="0"/>
        <v>0</v>
      </c>
      <c r="AH16" s="48">
        <f t="shared" si="0"/>
        <v>0</v>
      </c>
    </row>
    <row r="17" spans="1:34" ht="39.75" customHeight="1">
      <c r="A17" s="33">
        <v>11</v>
      </c>
      <c r="B17" s="1" t="s">
        <v>26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48">
        <f t="shared" si="0"/>
        <v>0</v>
      </c>
      <c r="AH17" s="48">
        <f t="shared" si="0"/>
        <v>0</v>
      </c>
    </row>
    <row r="18" spans="1:34" ht="39.75" customHeight="1">
      <c r="A18" s="33">
        <v>12</v>
      </c>
      <c r="B18" s="1" t="s">
        <v>25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48">
        <f t="shared" si="0"/>
        <v>0</v>
      </c>
      <c r="AH18" s="48">
        <f t="shared" si="0"/>
        <v>0</v>
      </c>
    </row>
    <row r="19" spans="1:34" ht="39.75" customHeight="1">
      <c r="A19" s="33">
        <v>13</v>
      </c>
      <c r="B19" s="1" t="s">
        <v>24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48">
        <f t="shared" si="0"/>
        <v>0</v>
      </c>
      <c r="AH19" s="48">
        <f t="shared" si="0"/>
        <v>0</v>
      </c>
    </row>
    <row r="20" spans="1:36" ht="39.75" customHeight="1">
      <c r="A20" s="8"/>
      <c r="B20" s="9" t="s">
        <v>19</v>
      </c>
      <c r="C20" s="10">
        <f aca="true" t="shared" si="1" ref="C20:AD20">SUM(C7:C19)</f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472627.18</v>
      </c>
      <c r="H20" s="10">
        <f t="shared" si="1"/>
        <v>472627.18</v>
      </c>
      <c r="I20" s="10">
        <f t="shared" si="1"/>
        <v>3458</v>
      </c>
      <c r="J20" s="10">
        <f t="shared" si="1"/>
        <v>3458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0">
        <f t="shared" si="1"/>
        <v>0</v>
      </c>
      <c r="S20" s="10">
        <f t="shared" si="1"/>
        <v>358.11</v>
      </c>
      <c r="T20" s="10">
        <f t="shared" si="1"/>
        <v>0</v>
      </c>
      <c r="U20" s="10">
        <f t="shared" si="1"/>
        <v>114601.47457600001</v>
      </c>
      <c r="V20" s="10">
        <f t="shared" si="1"/>
        <v>114601.47457600001</v>
      </c>
      <c r="W20" s="10">
        <f t="shared" si="1"/>
        <v>0</v>
      </c>
      <c r="X20" s="10">
        <f t="shared" si="1"/>
        <v>0</v>
      </c>
      <c r="Y20" s="10">
        <f t="shared" si="1"/>
        <v>0</v>
      </c>
      <c r="Z20" s="10">
        <f t="shared" si="1"/>
        <v>0</v>
      </c>
      <c r="AA20" s="10">
        <f t="shared" si="1"/>
        <v>0</v>
      </c>
      <c r="AB20" s="10">
        <f t="shared" si="1"/>
        <v>0</v>
      </c>
      <c r="AC20" s="10">
        <f t="shared" si="1"/>
        <v>961</v>
      </c>
      <c r="AD20" s="10">
        <f t="shared" si="1"/>
        <v>961</v>
      </c>
      <c r="AE20" s="10">
        <f>SUM(AE7:AE19)</f>
        <v>0</v>
      </c>
      <c r="AF20" s="10">
        <f>SUM(AF7:AF19)</f>
        <v>0</v>
      </c>
      <c r="AG20" s="48">
        <f t="shared" si="0"/>
        <v>592005.7645759999</v>
      </c>
      <c r="AH20" s="48">
        <f t="shared" si="0"/>
        <v>591647.6545760001</v>
      </c>
      <c r="AJ20" s="17"/>
    </row>
    <row r="22" spans="2:34" ht="13.5">
      <c r="B22" s="56" t="s">
        <v>42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AG22" s="17"/>
      <c r="AH22" s="17"/>
    </row>
    <row r="23" spans="2:14" ht="12.75">
      <c r="B23" s="68" t="s">
        <v>52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 ht="13.5">
      <c r="B25" s="56" t="s">
        <v>45</v>
      </c>
      <c r="C25" s="4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34" ht="13.5">
      <c r="B26" s="56" t="s">
        <v>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AH26" s="17"/>
    </row>
  </sheetData>
  <sheetProtection/>
  <mergeCells count="21">
    <mergeCell ref="AG5:AH5"/>
    <mergeCell ref="U5:V5"/>
    <mergeCell ref="W5:X5"/>
    <mergeCell ref="Y5:Z5"/>
    <mergeCell ref="AA5:AB5"/>
    <mergeCell ref="B23:N24"/>
    <mergeCell ref="AC5:AD5"/>
    <mergeCell ref="AE5:AF5"/>
    <mergeCell ref="M5:N5"/>
    <mergeCell ref="O5:P5"/>
    <mergeCell ref="Q5:R5"/>
    <mergeCell ref="S5:T5"/>
    <mergeCell ref="A2:L2"/>
    <mergeCell ref="A3:L3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71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E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8" sqref="F18:H18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76" t="s">
        <v>40</v>
      </c>
      <c r="B2" s="76"/>
      <c r="C2" s="76"/>
      <c r="D2" s="76"/>
    </row>
    <row r="3" spans="1:5" ht="12.75" customHeight="1">
      <c r="A3" s="76"/>
      <c r="B3" s="76"/>
      <c r="C3" s="76"/>
      <c r="D3" s="76"/>
      <c r="E3" s="34"/>
    </row>
    <row r="4" spans="1:5" ht="12.75">
      <c r="A4" s="76"/>
      <c r="B4" s="76"/>
      <c r="C4" s="76"/>
      <c r="D4" s="76"/>
      <c r="E4" s="34"/>
    </row>
    <row r="6" spans="1:4" ht="43.5" customHeight="1">
      <c r="A6" s="35" t="s">
        <v>0</v>
      </c>
      <c r="B6" s="35" t="s">
        <v>36</v>
      </c>
      <c r="C6" s="36" t="s">
        <v>18</v>
      </c>
      <c r="D6" s="36" t="s">
        <v>37</v>
      </c>
    </row>
    <row r="7" spans="1:4" ht="27" customHeight="1">
      <c r="A7" s="37">
        <v>1</v>
      </c>
      <c r="B7" s="38" t="s">
        <v>4</v>
      </c>
      <c r="C7" s="39">
        <f>'პრემიები(მიღებული გადაზღვევა)'!G19</f>
        <v>3064821.8699999996</v>
      </c>
      <c r="D7" s="40">
        <f aca="true" t="shared" si="0" ref="D7:D21">C7/$C$22</f>
        <v>0.45870384979989526</v>
      </c>
    </row>
    <row r="8" spans="1:4" ht="27" customHeight="1">
      <c r="A8" s="37">
        <v>2</v>
      </c>
      <c r="B8" s="38" t="s">
        <v>11</v>
      </c>
      <c r="C8" s="39">
        <f>'პრემიები(მიღებული გადაზღვევა)'!U19</f>
        <v>1820416.176104</v>
      </c>
      <c r="D8" s="40">
        <f t="shared" si="0"/>
        <v>0.2724569138554565</v>
      </c>
    </row>
    <row r="9" spans="1:4" ht="27" customHeight="1">
      <c r="A9" s="37">
        <v>6</v>
      </c>
      <c r="B9" s="38" t="s">
        <v>15</v>
      </c>
      <c r="C9" s="39">
        <f>'პრემიები(მიღებული გადაზღვევა)'!AC19</f>
        <v>702747</v>
      </c>
      <c r="D9" s="40">
        <f t="shared" si="0"/>
        <v>0.10517830008023502</v>
      </c>
    </row>
    <row r="10" spans="1:4" ht="27" customHeight="1">
      <c r="A10" s="37">
        <v>11</v>
      </c>
      <c r="B10" s="38" t="s">
        <v>9</v>
      </c>
      <c r="C10" s="39">
        <f>'პრემიები(მიღებული გადაზღვევა)'!Q19</f>
        <v>550114</v>
      </c>
      <c r="D10" s="40">
        <f t="shared" si="0"/>
        <v>0.08233411934926568</v>
      </c>
    </row>
    <row r="11" spans="1:4" ht="27" customHeight="1">
      <c r="A11" s="37">
        <v>12</v>
      </c>
      <c r="B11" s="38" t="s">
        <v>12</v>
      </c>
      <c r="C11" s="39">
        <f>'პრემიები(მიღებული გადაზღვევა)'!W19</f>
        <v>370955</v>
      </c>
      <c r="D11" s="40">
        <f t="shared" si="0"/>
        <v>0.05551986177993443</v>
      </c>
    </row>
    <row r="12" spans="1:4" ht="27" customHeight="1">
      <c r="A12" s="37">
        <v>9</v>
      </c>
      <c r="B12" s="38" t="s">
        <v>10</v>
      </c>
      <c r="C12" s="39">
        <f>'პრემიები(მიღებული გადაზღვევა)'!S19</f>
        <v>61345.096</v>
      </c>
      <c r="D12" s="40">
        <f t="shared" si="0"/>
        <v>0.00918135960102117</v>
      </c>
    </row>
    <row r="13" spans="1:4" ht="27" customHeight="1">
      <c r="A13" s="37">
        <v>3</v>
      </c>
      <c r="B13" s="38" t="s">
        <v>5</v>
      </c>
      <c r="C13" s="39">
        <f>'პრემიები(მიღებული გადაზღვევა)'!I19</f>
        <v>54293.73274</v>
      </c>
      <c r="D13" s="40">
        <f t="shared" si="0"/>
        <v>0.008126000558670191</v>
      </c>
    </row>
    <row r="14" spans="1:4" ht="27" customHeight="1">
      <c r="A14" s="37">
        <v>8</v>
      </c>
      <c r="B14" s="38" t="s">
        <v>8</v>
      </c>
      <c r="C14" s="39">
        <f>'პრემიები(მიღებული გადაზღვევა)'!O19</f>
        <v>30311</v>
      </c>
      <c r="D14" s="40">
        <f t="shared" si="0"/>
        <v>0.004536567859744693</v>
      </c>
    </row>
    <row r="15" spans="1:4" ht="27" customHeight="1">
      <c r="A15" s="37">
        <v>7</v>
      </c>
      <c r="B15" s="38" t="s">
        <v>3</v>
      </c>
      <c r="C15" s="39">
        <f>'პრემიები(მიღებული გადაზღვევა)'!E19</f>
        <v>10761.3876</v>
      </c>
      <c r="D15" s="40">
        <f t="shared" si="0"/>
        <v>0.0016106286533738602</v>
      </c>
    </row>
    <row r="16" spans="1:4" ht="27" customHeight="1">
      <c r="A16" s="37">
        <v>13</v>
      </c>
      <c r="B16" s="38" t="s">
        <v>14</v>
      </c>
      <c r="C16" s="39">
        <f>'პრემიები(მიღებული გადაზღვევა)'!AA19</f>
        <v>7333.5</v>
      </c>
      <c r="D16" s="40">
        <f t="shared" si="0"/>
        <v>0.0010975857081402035</v>
      </c>
    </row>
    <row r="17" spans="1:4" ht="27" customHeight="1">
      <c r="A17" s="37">
        <v>10</v>
      </c>
      <c r="B17" s="38" t="s">
        <v>6</v>
      </c>
      <c r="C17" s="39">
        <f>'პრემიები(მიღებული გადაზღვევა)'!K19</f>
        <v>7243.781800000001</v>
      </c>
      <c r="D17" s="40">
        <f t="shared" si="0"/>
        <v>0.0010841578204903687</v>
      </c>
    </row>
    <row r="18" spans="1:4" ht="27" customHeight="1">
      <c r="A18" s="37">
        <v>5</v>
      </c>
      <c r="B18" s="38" t="s">
        <v>2</v>
      </c>
      <c r="C18" s="39">
        <f>'პრემიები(მიღებული გადაზღვევა)'!C19</f>
        <v>1140.228</v>
      </c>
      <c r="D18" s="40">
        <f t="shared" si="0"/>
        <v>0.00017065493377258989</v>
      </c>
    </row>
    <row r="19" spans="1:4" ht="27" customHeight="1">
      <c r="A19" s="37">
        <v>4</v>
      </c>
      <c r="B19" s="38" t="s">
        <v>13</v>
      </c>
      <c r="C19" s="39">
        <f>'პრემიები(მიღებული გადაზღვევა)'!Y19</f>
        <v>0</v>
      </c>
      <c r="D19" s="40">
        <f t="shared" si="0"/>
        <v>0</v>
      </c>
    </row>
    <row r="20" spans="1:4" ht="27" customHeight="1">
      <c r="A20" s="37">
        <v>14</v>
      </c>
      <c r="B20" s="38" t="s">
        <v>7</v>
      </c>
      <c r="C20" s="39">
        <f>'პრემიები(მიღებული გადაზღვევა)'!M19</f>
        <v>0</v>
      </c>
      <c r="D20" s="40">
        <f t="shared" si="0"/>
        <v>0</v>
      </c>
    </row>
    <row r="21" spans="1:4" ht="27" customHeight="1">
      <c r="A21" s="37">
        <v>15</v>
      </c>
      <c r="B21" s="38" t="s">
        <v>16</v>
      </c>
      <c r="C21" s="39">
        <f>'პრემიები(მიღებული გადაზღვევა)'!AE19</f>
        <v>0</v>
      </c>
      <c r="D21" s="40">
        <f t="shared" si="0"/>
        <v>0</v>
      </c>
    </row>
    <row r="22" spans="1:4" ht="27" customHeight="1">
      <c r="A22" s="41"/>
      <c r="B22" s="42" t="s">
        <v>17</v>
      </c>
      <c r="C22" s="43">
        <f>SUM(C7:C21)</f>
        <v>6681482.772244</v>
      </c>
      <c r="D22" s="44">
        <f>SUM(D7:D21)</f>
        <v>0.9999999999999999</v>
      </c>
    </row>
    <row r="25" ht="12.75">
      <c r="C25" s="17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zchincharauli</cp:lastModifiedBy>
  <cp:lastPrinted>2009-07-21T11:15:12Z</cp:lastPrinted>
  <dcterms:created xsi:type="dcterms:W3CDTF">1996-10-14T23:33:28Z</dcterms:created>
  <dcterms:modified xsi:type="dcterms:W3CDTF">2009-12-25T12:48:28Z</dcterms:modified>
  <cp:category/>
  <cp:version/>
  <cp:contentType/>
  <cp:contentStatus/>
</cp:coreProperties>
</file>