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lkhanashvili\Desktop\II kv. 2017 eng\"/>
    </mc:Choice>
  </mc:AlternateContent>
  <bookViews>
    <workbookView xWindow="480" yWindow="150" windowWidth="18195" windowHeight="10680" tabRatio="944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49" i="28" l="1"/>
  <c r="E50" i="28"/>
  <c r="E40" i="28" l="1"/>
  <c r="E27" i="28"/>
  <c r="E61" i="29" l="1"/>
  <c r="E49" i="29"/>
  <c r="E35" i="29"/>
  <c r="E29" i="29"/>
  <c r="E19" i="29"/>
  <c r="E13" i="29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<sst xmlns="http://schemas.openxmlformats.org/spreadsheetml/2006/main" count="206" uniqueCount="148">
  <si>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</si>
  <si>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</si>
  <si>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</si>
  <si>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</si>
  <si>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</si>
  <si>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</si>
  <si>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</si>
  <si>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</si>
  <si>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</si>
  <si>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</si>
  <si>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</si>
  <si>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</si>
  <si>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</si>
  <si>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</si>
  <si>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</si>
  <si>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</si>
  <si>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</si>
  <si>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</si>
  <si>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</si>
  <si>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</si>
  <si>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</si>
  <si>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</si>
  <si>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</si>
  <si>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</si>
  <si>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</si>
  <si>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</si>
  <si>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</si>
  <si>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</si>
  <si>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</si>
  <si>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</si>
  <si>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</si>
  <si>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</si>
  <si>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</si>
  <si>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</si>
  <si>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</si>
  <si>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</si>
  <si>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</si>
  <si>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</si>
  <si>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</si>
  <si>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</si>
  <si>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</si>
  <si>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</si>
  <si>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</si>
  <si>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</si>
  <si>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</si>
  <si>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</si>
  <si>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</si>
  <si>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</si>
  <si>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</si>
  <si>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</si>
  <si>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</si>
  <si>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</si>
  <si>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</si>
  <si>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</si>
  <si>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</si>
  <si>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</si>
  <si>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</si>
  <si>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INCOME STATEMENT</t>
  </si>
  <si>
    <t>gel</t>
  </si>
  <si>
    <t>I. Non-life insurance</t>
  </si>
  <si>
    <t xml:space="preserve"> - Written premium, gross</t>
  </si>
  <si>
    <t xml:space="preserve"> - Reinsurance premium</t>
  </si>
  <si>
    <t xml:space="preserve"> - Changes in technical provision of unearned premiums, gross</t>
  </si>
  <si>
    <t xml:space="preserve"> - Change in technical provision of unearned premiums, reinsurers' share</t>
  </si>
  <si>
    <t xml:space="preserve"> - Earned premiums, net   (1-2-3+4)</t>
  </si>
  <si>
    <t xml:space="preserve"> - Claims paid, gross</t>
  </si>
  <si>
    <t xml:space="preserve"> - Reinsurers' share in claims paid</t>
  </si>
  <si>
    <t xml:space="preserve"> - Changes in technical provisions of claims,  gross</t>
  </si>
  <si>
    <t xml:space="preserve"> - Changes in technical provisions of claims, reinsurers' share</t>
  </si>
  <si>
    <t xml:space="preserve"> -Income from subrogation and salvage, net</t>
  </si>
  <si>
    <t xml:space="preserve"> - Incurred claims, net   (6-7+8-9-10)</t>
  </si>
  <si>
    <t xml:space="preserve"> - bonuses </t>
  </si>
  <si>
    <t xml:space="preserve"> - Commission income/(expense), net</t>
  </si>
  <si>
    <t>Insurance income/(loss), net (non life)    (5-11-12+13)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</si>
  <si>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</si>
  <si>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</si>
  <si>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</si>
  <si>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</si>
  <si>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</si>
  <si>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</si>
  <si>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financial assets at fair value through profit or loss </t>
  </si>
  <si>
    <t xml:space="preserve"> - Debtors arising out of direct insurance operations</t>
  </si>
  <si>
    <t xml:space="preserve"> - Debtors arising out of reinsurance operations</t>
  </si>
  <si>
    <t xml:space="preserve"> - Debtors arising out of salvage</t>
  </si>
  <si>
    <t xml:space="preserve"> - Loans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</si>
  <si>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</si>
  <si>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Investments in subsidiaries</t>
  </si>
  <si>
    <t xml:space="preserve"> - Reinsurers' share in technical provisions</t>
  </si>
  <si>
    <t xml:space="preserve"> - Deferred commission expenses</t>
  </si>
  <si>
    <t xml:space="preserve"> - Property and equipment (net)</t>
  </si>
  <si>
    <t xml:space="preserve"> - Investment property</t>
  </si>
  <si>
    <t xml:space="preserve"> - Goodwill and other intangible assets (net)</t>
  </si>
  <si>
    <t xml:space="preserve"> - Deferred income tax assets</t>
  </si>
  <si>
    <t xml:space="preserve"> - Other assets</t>
  </si>
  <si>
    <t>total assets</t>
  </si>
  <si>
    <t>Liabilities</t>
  </si>
  <si>
    <t xml:space="preserve"> - Technical provisions, gross</t>
  </si>
  <si>
    <t xml:space="preserve"> - Other insurance liabilities</t>
  </si>
  <si>
    <t xml:space="preserve"> - Subrogation and salvage liabilities</t>
  </si>
  <si>
    <t xml:space="preserve"> - Financial liabilities</t>
  </si>
  <si>
    <t xml:space="preserve"> - Pension liabilities</t>
  </si>
  <si>
    <t xml:space="preserve"> - liabilities to  Associates</t>
  </si>
  <si>
    <t xml:space="preserve"> - Liabilities to  subsidiaries</t>
  </si>
  <si>
    <t xml:space="preserve"> - Deferred commission income</t>
  </si>
  <si>
    <t xml:space="preserve"> - Deferred income tax liabilities</t>
  </si>
  <si>
    <t xml:space="preserve"> - Other liabilities</t>
  </si>
  <si>
    <t>Total liabilities</t>
  </si>
  <si>
    <t>Capital</t>
  </si>
  <si>
    <t xml:space="preserve"> - Share capital</t>
  </si>
  <si>
    <t xml:space="preserve"> - Share issue premium</t>
  </si>
  <si>
    <t xml:space="preserve"> - Own shares owned by the insurer</t>
  </si>
  <si>
    <t xml:space="preserve"> - Retained profit/(loss) of the previous years</t>
  </si>
  <si>
    <t xml:space="preserve"> - Profit/(loss) for the accounting year</t>
  </si>
  <si>
    <t xml:space="preserve"> - Other reserves</t>
  </si>
  <si>
    <t>Total capital</t>
  </si>
  <si>
    <t>Total liabilities and capital</t>
  </si>
  <si>
    <t>*As information is being specified in several companies, minor change of data is possible.</t>
  </si>
  <si>
    <t>II. Life Insurance</t>
  </si>
  <si>
    <t xml:space="preserve"> - Income from subrogation  (life)</t>
  </si>
  <si>
    <t xml:space="preserve"> - Incurred claims, net    (20-21+22-23-24)</t>
  </si>
  <si>
    <t xml:space="preserve"> - Changes in technical provisions of life assurance, gross</t>
  </si>
  <si>
    <t xml:space="preserve"> - Changes in technical provisions of life assurance, reinsurers' share</t>
  </si>
  <si>
    <t xml:space="preserve"> - Changes in technical provisions of life assurance, net  (26-27)</t>
  </si>
  <si>
    <t>Insurance income/(loss), net (life)   (19-25+28-29+30)</t>
  </si>
  <si>
    <t>Insurance income/(loss), net  (14+31)</t>
  </si>
  <si>
    <t>III. Pension scheme</t>
  </si>
  <si>
    <t xml:space="preserve"> - Commission income</t>
  </si>
  <si>
    <t xml:space="preserve"> - Commission expense</t>
  </si>
  <si>
    <t xml:space="preserve"> -loss from the investment activity of the pension scheme</t>
  </si>
  <si>
    <t>Net result from pension scheme   (33-34–35)</t>
  </si>
  <si>
    <t>IV. Investment income</t>
  </si>
  <si>
    <t xml:space="preserve"> - Credit institutions</t>
  </si>
  <si>
    <r>
      <t xml:space="preserve"> </t>
    </r>
    <r>
      <rPr>
        <sz val="10"/>
        <rFont val="Sylfaen"/>
        <family val="1"/>
      </rPr>
      <t>- Investments in Associates</t>
    </r>
  </si>
  <si>
    <t xml:space="preserve"> - Other investments</t>
  </si>
  <si>
    <t>Total Investment Income  (37+38+39+40+41+42+43+44+45)</t>
  </si>
  <si>
    <t>V. other income and expenses</t>
  </si>
  <si>
    <t xml:space="preserve"> - Salaries and other employee benefits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</si>
  <si>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</si>
  <si>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</si>
  <si>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</si>
  <si>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</si>
  <si>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Negative goodwill</t>
  </si>
  <si>
    <t xml:space="preserve"> - Other  income/expenses, net</t>
  </si>
  <si>
    <t xml:space="preserve"> - Profit/(loss) before income tax(32+36+46-47-48-49-50-51-52+53)</t>
  </si>
  <si>
    <t xml:space="preserve"> -Income tax</t>
  </si>
  <si>
    <t>Profit/(loss) for the accounting year, net   (54-55)</t>
  </si>
  <si>
    <t>accounting date 30.06.2017</t>
  </si>
  <si>
    <t>accounting period 01.01.2017-30.06.2017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</si>
</sst>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sz val="10"/>
      <name val="Sylfaen"/>
      <family val="1"/>
      <charset val="204"/>
    </font>
    <font>
      <b/>
      <sz val="14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9" fillId="2" borderId="16" xfId="1" applyNumberFormat="1" applyFont="1" applyFill="1" applyBorder="1" applyAlignment="1">
      <alignment horizontal="right" vertical="center"/>
    </xf>
    <xf numFmtId="164" fontId="9" fillId="2" borderId="15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2" xfId="1" applyNumberFormat="1" applyFont="1" applyFill="1" applyBorder="1" applyAlignment="1">
      <alignment horizontal="right" vertical="center"/>
    </xf>
    <xf numFmtId="164" fontId="3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164" fontId="2" fillId="2" borderId="13" xfId="1" applyNumberFormat="1" applyFont="1" applyFill="1" applyBorder="1" applyAlignment="1">
      <alignment horizontal="right" vertical="center"/>
    </xf>
    <xf numFmtId="164" fontId="3" fillId="2" borderId="16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/>
    <xf numFmtId="0" fontId="3" fillId="0" borderId="19" xfId="0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21" xfId="9" applyFont="1" applyFill="1" applyBorder="1" applyAlignment="1">
      <alignment horizontal="left" vertical="center"/>
    </xf>
    <xf numFmtId="0" fontId="11" fillId="0" borderId="21" xfId="6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6" applyFont="1" applyFill="1" applyBorder="1" applyAlignment="1">
      <alignment horizontal="left" vertical="center"/>
    </xf>
    <xf numFmtId="0" fontId="3" fillId="0" borderId="21" xfId="6" applyFont="1" applyFill="1" applyBorder="1" applyAlignment="1">
      <alignment horizontal="left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2" fillId="0" borderId="5" xfId="6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1" xfId="6" applyFont="1" applyFill="1" applyBorder="1" applyAlignment="1">
      <alignment horizontal="left" vertical="center" wrapText="1"/>
    </xf>
    <xf numFmtId="0" fontId="2" fillId="0" borderId="9" xfId="6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wrapText="1"/>
    </xf>
    <xf numFmtId="0" fontId="11" fillId="0" borderId="20" xfId="0" applyFont="1" applyFill="1" applyBorder="1"/>
    <xf numFmtId="0" fontId="11" fillId="0" borderId="21" xfId="0" applyFont="1" applyFill="1" applyBorder="1"/>
    <xf numFmtId="0" fontId="11" fillId="0" borderId="21" xfId="0" applyFont="1" applyBorder="1"/>
    <xf numFmtId="0" fontId="3" fillId="0" borderId="21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left" vertical="center" wrapText="1"/>
    </xf>
    <xf numFmtId="0" fontId="2" fillId="2" borderId="24" xfId="6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14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vertical="center"/>
    </xf>
    <xf numFmtId="0" fontId="11" fillId="0" borderId="20" xfId="9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11" fillId="0" borderId="24" xfId="6" applyFont="1" applyFill="1" applyBorder="1" applyAlignment="1">
      <alignment horizontal="left" vertical="center"/>
    </xf>
    <xf numFmtId="0" fontId="2" fillId="0" borderId="20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D6" sqref="D6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54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90"/>
      <c r="D4" s="90" t="s">
        <v>74</v>
      </c>
      <c r="E4" s="90"/>
    </row>
    <row r="5" spans="2:7" ht="15.75" thickBot="1" x14ac:dyDescent="0.35">
      <c r="C5" s="79"/>
      <c r="D5" s="79" t="s">
        <v>146</v>
      </c>
      <c r="E5" s="38" t="s">
        <v>58</v>
      </c>
    </row>
    <row r="6" spans="2:7" s="9" customFormat="1" ht="15.75" thickBot="1" x14ac:dyDescent="0.25">
      <c r="B6" s="5"/>
      <c r="C6" s="6" t="s">
        <v>0</v>
      </c>
      <c r="D6" s="7"/>
      <c r="E6" s="8"/>
    </row>
    <row r="7" spans="2:7" s="9" customFormat="1" ht="6" customHeight="1" thickBot="1" x14ac:dyDescent="0.25">
      <c r="C7" s="10"/>
      <c r="D7" s="11"/>
      <c r="E7" s="12"/>
    </row>
    <row r="8" spans="2:7" s="13" customFormat="1" ht="15.75" customHeight="1" thickBot="1" x14ac:dyDescent="0.25">
      <c r="C8" s="122" t="s">
        <v>75</v>
      </c>
      <c r="D8" s="123"/>
      <c r="E8" s="123"/>
    </row>
    <row r="9" spans="2:7" s="15" customFormat="1" ht="15" customHeight="1" x14ac:dyDescent="0.2">
      <c r="B9" s="91" t="s">
        <v>1</v>
      </c>
      <c r="C9" s="92">
        <v>1</v>
      </c>
      <c r="D9" s="81" t="s">
        <v>76</v>
      </c>
      <c r="E9" s="55">
        <v>37191381.40239156</v>
      </c>
      <c r="F9" s="29"/>
      <c r="G9" s="29"/>
    </row>
    <row r="10" spans="2:7" s="15" customFormat="1" ht="15" customHeight="1" x14ac:dyDescent="0.2">
      <c r="B10" s="93" t="s">
        <v>2</v>
      </c>
      <c r="C10" s="94">
        <v>2</v>
      </c>
      <c r="D10" s="84" t="s">
        <v>77</v>
      </c>
      <c r="E10" s="56">
        <v>108054802.9969925</v>
      </c>
      <c r="F10" s="29"/>
      <c r="G10" s="29"/>
    </row>
    <row r="11" spans="2:7" s="15" customFormat="1" ht="15" customHeight="1" x14ac:dyDescent="0.2">
      <c r="B11" s="93" t="s">
        <v>3</v>
      </c>
      <c r="C11" s="94">
        <v>3</v>
      </c>
      <c r="D11" s="84" t="s">
        <v>78</v>
      </c>
      <c r="E11" s="56">
        <v>42821.837999999996</v>
      </c>
      <c r="F11" s="29"/>
      <c r="G11" s="29"/>
    </row>
    <row r="12" spans="2:7" s="15" customFormat="1" ht="15" customHeight="1" x14ac:dyDescent="0.2">
      <c r="B12" s="93" t="s">
        <v>4</v>
      </c>
      <c r="C12" s="94">
        <v>4</v>
      </c>
      <c r="D12" s="84" t="s">
        <v>79</v>
      </c>
      <c r="E12" s="56">
        <v>5909980.4910359364</v>
      </c>
      <c r="F12" s="29"/>
      <c r="G12" s="29"/>
    </row>
    <row r="13" spans="2:7" s="15" customFormat="1" x14ac:dyDescent="0.2">
      <c r="B13" s="93" t="s">
        <v>5</v>
      </c>
      <c r="C13" s="94">
        <v>5</v>
      </c>
      <c r="D13" s="84" t="s">
        <v>80</v>
      </c>
      <c r="E13" s="56">
        <v>0</v>
      </c>
      <c r="F13" s="29"/>
      <c r="G13" s="29"/>
    </row>
    <row r="14" spans="2:7" s="15" customFormat="1" ht="15" customHeight="1" x14ac:dyDescent="0.2">
      <c r="B14" s="93" t="s">
        <v>6</v>
      </c>
      <c r="C14" s="94">
        <v>6</v>
      </c>
      <c r="D14" s="84" t="s">
        <v>81</v>
      </c>
      <c r="E14" s="56">
        <v>194939897.72633484</v>
      </c>
      <c r="F14" s="29"/>
      <c r="G14" s="29"/>
    </row>
    <row r="15" spans="2:7" s="15" customFormat="1" ht="15" customHeight="1" x14ac:dyDescent="0.2">
      <c r="B15" s="93" t="s">
        <v>7</v>
      </c>
      <c r="C15" s="94">
        <v>7</v>
      </c>
      <c r="D15" s="84" t="s">
        <v>82</v>
      </c>
      <c r="E15" s="56">
        <v>22365564.274201218</v>
      </c>
      <c r="F15" s="29"/>
      <c r="G15" s="29"/>
    </row>
    <row r="16" spans="2:7" s="15" customFormat="1" ht="15" customHeight="1" x14ac:dyDescent="0.2">
      <c r="B16" s="93" t="s">
        <v>8</v>
      </c>
      <c r="C16" s="94">
        <v>8</v>
      </c>
      <c r="D16" s="95" t="s">
        <v>83</v>
      </c>
      <c r="E16" s="56">
        <v>225302.408600002</v>
      </c>
      <c r="F16" s="29"/>
      <c r="G16" s="29"/>
    </row>
    <row r="17" spans="2:7" s="15" customFormat="1" ht="15" customHeight="1" x14ac:dyDescent="0.2">
      <c r="B17" s="93" t="s">
        <v>9</v>
      </c>
      <c r="C17" s="94">
        <v>9</v>
      </c>
      <c r="D17" s="87" t="s">
        <v>84</v>
      </c>
      <c r="E17" s="56">
        <v>3478748.6860000002</v>
      </c>
      <c r="F17" s="29"/>
      <c r="G17" s="29"/>
    </row>
    <row r="18" spans="2:7" s="15" customFormat="1" ht="15" customHeight="1" x14ac:dyDescent="0.2">
      <c r="B18" s="93" t="s">
        <v>10</v>
      </c>
      <c r="C18" s="94">
        <v>10</v>
      </c>
      <c r="D18" s="86" t="s">
        <v>85</v>
      </c>
      <c r="E18" s="56">
        <v>7484327.3070521262</v>
      </c>
      <c r="F18" s="29"/>
      <c r="G18" s="29"/>
    </row>
    <row r="19" spans="2:7" s="15" customFormat="1" ht="15" customHeight="1" x14ac:dyDescent="0.2">
      <c r="B19" s="93" t="s">
        <v>11</v>
      </c>
      <c r="C19" s="94">
        <v>11</v>
      </c>
      <c r="D19" s="87" t="s">
        <v>86</v>
      </c>
      <c r="E19" s="56">
        <v>33722032.501922995</v>
      </c>
      <c r="F19" s="29"/>
      <c r="G19" s="29"/>
    </row>
    <row r="20" spans="2:7" s="15" customFormat="1" ht="15" customHeight="1" x14ac:dyDescent="0.2">
      <c r="B20" s="93" t="s">
        <v>12</v>
      </c>
      <c r="C20" s="94">
        <v>12</v>
      </c>
      <c r="D20" s="84" t="s">
        <v>87</v>
      </c>
      <c r="E20" s="56">
        <v>94505910.839202374</v>
      </c>
      <c r="F20" s="29"/>
      <c r="G20" s="29"/>
    </row>
    <row r="21" spans="2:7" s="15" customFormat="1" ht="15" customHeight="1" x14ac:dyDescent="0.2">
      <c r="B21" s="93" t="s">
        <v>13</v>
      </c>
      <c r="C21" s="94">
        <v>13</v>
      </c>
      <c r="D21" s="87" t="s">
        <v>88</v>
      </c>
      <c r="E21" s="56">
        <v>7177835.4457762809</v>
      </c>
      <c r="F21" s="29"/>
      <c r="G21" s="29"/>
    </row>
    <row r="22" spans="2:7" s="15" customFormat="1" ht="15" customHeight="1" x14ac:dyDescent="0.2">
      <c r="B22" s="93" t="s">
        <v>14</v>
      </c>
      <c r="C22" s="94">
        <v>14</v>
      </c>
      <c r="D22" s="84" t="s">
        <v>89</v>
      </c>
      <c r="E22" s="56">
        <v>27944050.783784434</v>
      </c>
      <c r="F22" s="29"/>
      <c r="G22" s="29"/>
    </row>
    <row r="23" spans="2:7" s="15" customFormat="1" ht="15" customHeight="1" x14ac:dyDescent="0.2">
      <c r="B23" s="93" t="s">
        <v>15</v>
      </c>
      <c r="C23" s="94">
        <v>15</v>
      </c>
      <c r="D23" s="84" t="s">
        <v>90</v>
      </c>
      <c r="E23" s="56">
        <v>2655125.3899999997</v>
      </c>
      <c r="F23" s="29"/>
      <c r="G23" s="29"/>
    </row>
    <row r="24" spans="2:7" s="15" customFormat="1" ht="15" customHeight="1" x14ac:dyDescent="0.2">
      <c r="B24" s="93" t="s">
        <v>16</v>
      </c>
      <c r="C24" s="94">
        <v>16</v>
      </c>
      <c r="D24" s="84" t="s">
        <v>91</v>
      </c>
      <c r="E24" s="56">
        <v>22998821.403754551</v>
      </c>
      <c r="F24" s="29"/>
      <c r="G24" s="29"/>
    </row>
    <row r="25" spans="2:7" s="15" customFormat="1" ht="15" customHeight="1" x14ac:dyDescent="0.2">
      <c r="B25" s="93" t="s">
        <v>17</v>
      </c>
      <c r="C25" s="94">
        <v>17</v>
      </c>
      <c r="D25" s="84" t="s">
        <v>92</v>
      </c>
      <c r="E25" s="56">
        <v>4475935.8374071782</v>
      </c>
      <c r="F25" s="29"/>
      <c r="G25" s="29"/>
    </row>
    <row r="26" spans="2:7" s="15" customFormat="1" ht="15" customHeight="1" x14ac:dyDescent="0.2">
      <c r="B26" s="93" t="s">
        <v>18</v>
      </c>
      <c r="C26" s="94">
        <v>18</v>
      </c>
      <c r="D26" s="84" t="s">
        <v>93</v>
      </c>
      <c r="E26" s="56">
        <v>28798379.467288926</v>
      </c>
      <c r="F26" s="29"/>
      <c r="G26" s="29"/>
    </row>
    <row r="27" spans="2:7" s="17" customFormat="1" ht="15" customHeight="1" thickBot="1" x14ac:dyDescent="0.4">
      <c r="B27" s="96" t="s">
        <v>19</v>
      </c>
      <c r="C27" s="97">
        <v>19</v>
      </c>
      <c r="D27" s="98" t="s">
        <v>94</v>
      </c>
      <c r="E27" s="57">
        <f>SUM(E9:E26)</f>
        <v>601970918.79974508</v>
      </c>
      <c r="F27" s="29"/>
      <c r="G27" s="29"/>
    </row>
    <row r="28" spans="2:7" s="13" customFormat="1" ht="6" customHeight="1" thickBot="1" x14ac:dyDescent="0.25">
      <c r="B28" s="18"/>
      <c r="C28" s="19"/>
      <c r="D28" s="20"/>
      <c r="E28" s="21"/>
      <c r="F28" s="29"/>
      <c r="G28" s="29"/>
    </row>
    <row r="29" spans="2:7" s="13" customFormat="1" ht="15.75" customHeight="1" thickBot="1" x14ac:dyDescent="0.25">
      <c r="B29" s="18"/>
      <c r="C29" s="122" t="s">
        <v>95</v>
      </c>
      <c r="D29" s="123"/>
      <c r="E29" s="123"/>
      <c r="F29" s="29"/>
      <c r="G29" s="29"/>
    </row>
    <row r="30" spans="2:7" s="15" customFormat="1" ht="15" customHeight="1" x14ac:dyDescent="0.3">
      <c r="B30" s="91" t="s">
        <v>20</v>
      </c>
      <c r="C30" s="92">
        <v>20</v>
      </c>
      <c r="D30" s="99" t="s">
        <v>96</v>
      </c>
      <c r="E30" s="55">
        <v>307502826.81977463</v>
      </c>
      <c r="F30" s="29"/>
      <c r="G30" s="29"/>
    </row>
    <row r="31" spans="2:7" s="15" customFormat="1" ht="15" customHeight="1" x14ac:dyDescent="0.3">
      <c r="B31" s="93" t="s">
        <v>21</v>
      </c>
      <c r="C31" s="94">
        <v>21</v>
      </c>
      <c r="D31" s="100" t="s">
        <v>97</v>
      </c>
      <c r="E31" s="56">
        <v>79911010.425013155</v>
      </c>
      <c r="F31" s="29"/>
      <c r="G31" s="29"/>
    </row>
    <row r="32" spans="2:7" s="15" customFormat="1" ht="15" customHeight="1" x14ac:dyDescent="0.2">
      <c r="B32" s="93" t="s">
        <v>22</v>
      </c>
      <c r="C32" s="94">
        <v>22</v>
      </c>
      <c r="D32" s="95" t="s">
        <v>98</v>
      </c>
      <c r="E32" s="56">
        <v>2289847.58492473</v>
      </c>
      <c r="F32" s="29"/>
      <c r="G32" s="78"/>
    </row>
    <row r="33" spans="2:8" s="15" customFormat="1" ht="15" customHeight="1" x14ac:dyDescent="0.3">
      <c r="B33" s="93" t="s">
        <v>23</v>
      </c>
      <c r="C33" s="94">
        <v>23</v>
      </c>
      <c r="D33" s="101" t="s">
        <v>99</v>
      </c>
      <c r="E33" s="56">
        <v>21614366.318166625</v>
      </c>
      <c r="F33" s="29"/>
      <c r="G33" s="35"/>
    </row>
    <row r="34" spans="2:8" s="15" customFormat="1" ht="15" customHeight="1" x14ac:dyDescent="0.3">
      <c r="B34" s="93" t="s">
        <v>24</v>
      </c>
      <c r="C34" s="94">
        <v>24</v>
      </c>
      <c r="D34" s="100" t="s">
        <v>100</v>
      </c>
      <c r="E34" s="56">
        <v>23239500.110000003</v>
      </c>
      <c r="F34" s="29"/>
      <c r="G34" s="29"/>
    </row>
    <row r="35" spans="2:8" s="15" customFormat="1" ht="15" customHeight="1" x14ac:dyDescent="0.2">
      <c r="B35" s="93" t="s">
        <v>25</v>
      </c>
      <c r="C35" s="94">
        <v>25</v>
      </c>
      <c r="D35" s="102" t="s">
        <v>101</v>
      </c>
      <c r="E35" s="56">
        <v>27496.516986301358</v>
      </c>
      <c r="F35" s="29"/>
      <c r="G35" s="29"/>
    </row>
    <row r="36" spans="2:8" s="15" customFormat="1" ht="15" customHeight="1" x14ac:dyDescent="0.2">
      <c r="B36" s="93" t="s">
        <v>26</v>
      </c>
      <c r="C36" s="94">
        <v>26</v>
      </c>
      <c r="D36" s="102" t="s">
        <v>102</v>
      </c>
      <c r="E36" s="56">
        <v>1626772.0931506832</v>
      </c>
      <c r="F36" s="29"/>
      <c r="G36" s="29"/>
    </row>
    <row r="37" spans="2:8" s="15" customFormat="1" ht="15" customHeight="1" x14ac:dyDescent="0.2">
      <c r="B37" s="93" t="s">
        <v>27</v>
      </c>
      <c r="C37" s="94">
        <v>27</v>
      </c>
      <c r="D37" s="102" t="s">
        <v>103</v>
      </c>
      <c r="E37" s="56">
        <v>6056756.7923557935</v>
      </c>
      <c r="F37" s="29"/>
      <c r="G37" s="29"/>
    </row>
    <row r="38" spans="2:8" s="15" customFormat="1" ht="15" customHeight="1" x14ac:dyDescent="0.3">
      <c r="B38" s="93" t="s">
        <v>28</v>
      </c>
      <c r="C38" s="94">
        <v>28</v>
      </c>
      <c r="D38" s="100" t="s">
        <v>104</v>
      </c>
      <c r="E38" s="56">
        <v>373560.38</v>
      </c>
      <c r="F38" s="29"/>
      <c r="G38" s="34"/>
    </row>
    <row r="39" spans="2:8" s="15" customFormat="1" ht="15" customHeight="1" x14ac:dyDescent="0.3">
      <c r="B39" s="93" t="s">
        <v>29</v>
      </c>
      <c r="C39" s="94">
        <v>29</v>
      </c>
      <c r="D39" s="101" t="s">
        <v>105</v>
      </c>
      <c r="E39" s="56">
        <v>19031503.045196734</v>
      </c>
      <c r="F39" s="29"/>
      <c r="G39" s="29"/>
    </row>
    <row r="40" spans="2:8" s="17" customFormat="1" ht="15" customHeight="1" thickBot="1" x14ac:dyDescent="0.4">
      <c r="B40" s="96" t="s">
        <v>30</v>
      </c>
      <c r="C40" s="97">
        <v>30</v>
      </c>
      <c r="D40" s="98" t="s">
        <v>106</v>
      </c>
      <c r="E40" s="57">
        <f>SUM(E30:E39)</f>
        <v>461673640.08556867</v>
      </c>
      <c r="F40" s="29"/>
      <c r="G40" s="29"/>
    </row>
    <row r="41" spans="2:8" s="24" customFormat="1" ht="6" customHeight="1" thickBot="1" x14ac:dyDescent="0.25">
      <c r="B41" s="22"/>
      <c r="C41" s="23"/>
      <c r="D41" s="20"/>
      <c r="E41" s="21"/>
      <c r="F41" s="29"/>
      <c r="G41" s="29"/>
    </row>
    <row r="42" spans="2:8" s="13" customFormat="1" ht="15.75" customHeight="1" thickBot="1" x14ac:dyDescent="0.25">
      <c r="B42" s="25"/>
      <c r="C42" s="122" t="s">
        <v>107</v>
      </c>
      <c r="D42" s="123"/>
      <c r="E42" s="123"/>
      <c r="F42" s="29"/>
      <c r="G42" s="29"/>
    </row>
    <row r="43" spans="2:8" s="15" customFormat="1" ht="15" customHeight="1" x14ac:dyDescent="0.3">
      <c r="B43" s="91" t="s">
        <v>31</v>
      </c>
      <c r="C43" s="92">
        <v>31</v>
      </c>
      <c r="D43" s="99" t="s">
        <v>108</v>
      </c>
      <c r="E43" s="55">
        <v>125476193.79000001</v>
      </c>
      <c r="F43" s="29"/>
      <c r="G43" s="29"/>
    </row>
    <row r="44" spans="2:8" s="15" customFormat="1" ht="15" customHeight="1" x14ac:dyDescent="0.3">
      <c r="B44" s="93" t="s">
        <v>32</v>
      </c>
      <c r="C44" s="94">
        <v>32</v>
      </c>
      <c r="D44" s="101" t="s">
        <v>109</v>
      </c>
      <c r="E44" s="56">
        <v>16878471.468554627</v>
      </c>
      <c r="F44" s="29"/>
      <c r="G44" s="29"/>
    </row>
    <row r="45" spans="2:8" s="15" customFormat="1" ht="15" customHeight="1" x14ac:dyDescent="0.3">
      <c r="B45" s="93" t="s">
        <v>33</v>
      </c>
      <c r="C45" s="94">
        <v>33</v>
      </c>
      <c r="D45" s="100" t="s">
        <v>110</v>
      </c>
      <c r="E45" s="56">
        <v>0</v>
      </c>
      <c r="F45" s="29"/>
      <c r="G45" s="29"/>
    </row>
    <row r="46" spans="2:8" s="15" customFormat="1" ht="15" customHeight="1" x14ac:dyDescent="0.3">
      <c r="B46" s="93" t="s">
        <v>34</v>
      </c>
      <c r="C46" s="94">
        <v>34</v>
      </c>
      <c r="D46" s="101" t="s">
        <v>111</v>
      </c>
      <c r="E46" s="56">
        <v>-6713472.1236526165</v>
      </c>
      <c r="F46" s="29"/>
      <c r="G46" s="29"/>
    </row>
    <row r="47" spans="2:8" s="15" customFormat="1" ht="15" customHeight="1" x14ac:dyDescent="0.3">
      <c r="B47" s="93" t="s">
        <v>35</v>
      </c>
      <c r="C47" s="94">
        <v>35</v>
      </c>
      <c r="D47" s="101" t="s">
        <v>112</v>
      </c>
      <c r="E47" s="56">
        <v>2429276.7682210738</v>
      </c>
      <c r="F47" s="29"/>
      <c r="G47" s="29"/>
      <c r="H47" s="33"/>
    </row>
    <row r="48" spans="2:8" s="15" customFormat="1" ht="15" customHeight="1" x14ac:dyDescent="0.3">
      <c r="B48" s="93" t="s">
        <v>36</v>
      </c>
      <c r="C48" s="94">
        <v>36</v>
      </c>
      <c r="D48" s="101" t="s">
        <v>113</v>
      </c>
      <c r="E48" s="56">
        <v>2226809.3920000009</v>
      </c>
      <c r="F48" s="29"/>
      <c r="G48" s="33"/>
    </row>
    <row r="49" spans="2:8" s="17" customFormat="1" ht="15" customHeight="1" x14ac:dyDescent="0.35">
      <c r="B49" s="93" t="s">
        <v>37</v>
      </c>
      <c r="C49" s="103">
        <v>37</v>
      </c>
      <c r="D49" s="104" t="s">
        <v>114</v>
      </c>
      <c r="E49" s="58">
        <f>SUM(E43:E48)</f>
        <v>140297279.2951231</v>
      </c>
      <c r="F49" s="29"/>
      <c r="G49" s="29"/>
    </row>
    <row r="50" spans="2:8" s="17" customFormat="1" ht="15" customHeight="1" thickBot="1" x14ac:dyDescent="0.4">
      <c r="B50" s="96" t="s">
        <v>38</v>
      </c>
      <c r="C50" s="97">
        <v>38</v>
      </c>
      <c r="D50" s="98" t="s">
        <v>115</v>
      </c>
      <c r="E50" s="59">
        <f>E49+E40</f>
        <v>601970919.38069177</v>
      </c>
      <c r="F50" s="29"/>
      <c r="G50" s="33"/>
      <c r="H50" s="33"/>
    </row>
    <row r="51" spans="2:8" s="26" customFormat="1" x14ac:dyDescent="0.3">
      <c r="E51" s="31"/>
    </row>
    <row r="52" spans="2:8" ht="32.25" customHeight="1" x14ac:dyDescent="0.3">
      <c r="C52" s="77"/>
      <c r="D52" s="119" t="s">
        <v>116</v>
      </c>
      <c r="E52" s="119"/>
    </row>
    <row r="53" spans="2:8" ht="9" customHeight="1" x14ac:dyDescent="0.3">
      <c r="D53" s="28"/>
    </row>
    <row r="54" spans="2:8" x14ac:dyDescent="0.3">
      <c r="C54" s="119"/>
      <c r="D54" s="119"/>
      <c r="E54" s="27"/>
    </row>
    <row r="55" spans="2:8" ht="9" customHeight="1" x14ac:dyDescent="0.3">
      <c r="D55" s="28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zoomScale="85" zoomScaleNormal="85" workbookViewId="0">
      <selection activeCell="E73" sqref="E73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8" width="14.7109375" style="66" bestFit="1" customWidth="1"/>
    <col min="9" max="9" width="9.140625" style="66"/>
    <col min="10" max="10" width="10.85546875" style="66" bestFit="1" customWidth="1"/>
    <col min="11" max="12" width="14.5703125" style="66" bestFit="1" customWidth="1"/>
    <col min="13" max="242" width="9.140625" style="13"/>
    <col min="243" max="243" width="0.7109375" style="13" customWidth="1"/>
    <col min="244" max="244" width="7.7109375" style="13" customWidth="1"/>
    <col min="245" max="245" width="5.85546875" style="13" customWidth="1"/>
    <col min="246" max="246" width="77.42578125" style="13" customWidth="1"/>
    <col min="247" max="248" width="15.7109375" style="13" customWidth="1"/>
    <col min="249" max="498" width="9.140625" style="13"/>
    <col min="499" max="499" width="0.7109375" style="13" customWidth="1"/>
    <col min="500" max="500" width="7.7109375" style="13" customWidth="1"/>
    <col min="501" max="501" width="5.85546875" style="13" customWidth="1"/>
    <col min="502" max="502" width="77.42578125" style="13" customWidth="1"/>
    <col min="503" max="504" width="15.7109375" style="13" customWidth="1"/>
    <col min="505" max="754" width="9.140625" style="13"/>
    <col min="755" max="755" width="0.7109375" style="13" customWidth="1"/>
    <col min="756" max="756" width="7.7109375" style="13" customWidth="1"/>
    <col min="757" max="757" width="5.85546875" style="13" customWidth="1"/>
    <col min="758" max="758" width="77.42578125" style="13" customWidth="1"/>
    <col min="759" max="760" width="15.7109375" style="13" customWidth="1"/>
    <col min="761" max="1010" width="9.140625" style="13"/>
    <col min="1011" max="1011" width="0.7109375" style="13" customWidth="1"/>
    <col min="1012" max="1012" width="7.7109375" style="13" customWidth="1"/>
    <col min="1013" max="1013" width="5.85546875" style="13" customWidth="1"/>
    <col min="1014" max="1014" width="77.42578125" style="13" customWidth="1"/>
    <col min="1015" max="1016" width="15.7109375" style="13" customWidth="1"/>
    <col min="1017" max="1266" width="9.140625" style="13"/>
    <col min="1267" max="1267" width="0.7109375" style="13" customWidth="1"/>
    <col min="1268" max="1268" width="7.7109375" style="13" customWidth="1"/>
    <col min="1269" max="1269" width="5.85546875" style="13" customWidth="1"/>
    <col min="1270" max="1270" width="77.42578125" style="13" customWidth="1"/>
    <col min="1271" max="1272" width="15.7109375" style="13" customWidth="1"/>
    <col min="1273" max="1522" width="9.140625" style="13"/>
    <col min="1523" max="1523" width="0.7109375" style="13" customWidth="1"/>
    <col min="1524" max="1524" width="7.7109375" style="13" customWidth="1"/>
    <col min="1525" max="1525" width="5.85546875" style="13" customWidth="1"/>
    <col min="1526" max="1526" width="77.42578125" style="13" customWidth="1"/>
    <col min="1527" max="1528" width="15.7109375" style="13" customWidth="1"/>
    <col min="1529" max="1778" width="9.140625" style="13"/>
    <col min="1779" max="1779" width="0.7109375" style="13" customWidth="1"/>
    <col min="1780" max="1780" width="7.7109375" style="13" customWidth="1"/>
    <col min="1781" max="1781" width="5.85546875" style="13" customWidth="1"/>
    <col min="1782" max="1782" width="77.42578125" style="13" customWidth="1"/>
    <col min="1783" max="1784" width="15.7109375" style="13" customWidth="1"/>
    <col min="1785" max="2034" width="9.140625" style="13"/>
    <col min="2035" max="2035" width="0.7109375" style="13" customWidth="1"/>
    <col min="2036" max="2036" width="7.7109375" style="13" customWidth="1"/>
    <col min="2037" max="2037" width="5.85546875" style="13" customWidth="1"/>
    <col min="2038" max="2038" width="77.42578125" style="13" customWidth="1"/>
    <col min="2039" max="2040" width="15.7109375" style="13" customWidth="1"/>
    <col min="2041" max="2290" width="9.140625" style="13"/>
    <col min="2291" max="2291" width="0.7109375" style="13" customWidth="1"/>
    <col min="2292" max="2292" width="7.7109375" style="13" customWidth="1"/>
    <col min="2293" max="2293" width="5.85546875" style="13" customWidth="1"/>
    <col min="2294" max="2294" width="77.42578125" style="13" customWidth="1"/>
    <col min="2295" max="2296" width="15.7109375" style="13" customWidth="1"/>
    <col min="2297" max="2546" width="9.140625" style="13"/>
    <col min="2547" max="2547" width="0.7109375" style="13" customWidth="1"/>
    <col min="2548" max="2548" width="7.7109375" style="13" customWidth="1"/>
    <col min="2549" max="2549" width="5.85546875" style="13" customWidth="1"/>
    <col min="2550" max="2550" width="77.42578125" style="13" customWidth="1"/>
    <col min="2551" max="2552" width="15.7109375" style="13" customWidth="1"/>
    <col min="2553" max="2802" width="9.140625" style="13"/>
    <col min="2803" max="2803" width="0.7109375" style="13" customWidth="1"/>
    <col min="2804" max="2804" width="7.7109375" style="13" customWidth="1"/>
    <col min="2805" max="2805" width="5.85546875" style="13" customWidth="1"/>
    <col min="2806" max="2806" width="77.42578125" style="13" customWidth="1"/>
    <col min="2807" max="2808" width="15.7109375" style="13" customWidth="1"/>
    <col min="2809" max="3058" width="9.140625" style="13"/>
    <col min="3059" max="3059" width="0.7109375" style="13" customWidth="1"/>
    <col min="3060" max="3060" width="7.7109375" style="13" customWidth="1"/>
    <col min="3061" max="3061" width="5.85546875" style="13" customWidth="1"/>
    <col min="3062" max="3062" width="77.42578125" style="13" customWidth="1"/>
    <col min="3063" max="3064" width="15.7109375" style="13" customWidth="1"/>
    <col min="3065" max="3314" width="9.140625" style="13"/>
    <col min="3315" max="3315" width="0.7109375" style="13" customWidth="1"/>
    <col min="3316" max="3316" width="7.7109375" style="13" customWidth="1"/>
    <col min="3317" max="3317" width="5.85546875" style="13" customWidth="1"/>
    <col min="3318" max="3318" width="77.42578125" style="13" customWidth="1"/>
    <col min="3319" max="3320" width="15.7109375" style="13" customWidth="1"/>
    <col min="3321" max="3570" width="9.140625" style="13"/>
    <col min="3571" max="3571" width="0.7109375" style="13" customWidth="1"/>
    <col min="3572" max="3572" width="7.7109375" style="13" customWidth="1"/>
    <col min="3573" max="3573" width="5.85546875" style="13" customWidth="1"/>
    <col min="3574" max="3574" width="77.42578125" style="13" customWidth="1"/>
    <col min="3575" max="3576" width="15.7109375" style="13" customWidth="1"/>
    <col min="3577" max="3826" width="9.140625" style="13"/>
    <col min="3827" max="3827" width="0.7109375" style="13" customWidth="1"/>
    <col min="3828" max="3828" width="7.7109375" style="13" customWidth="1"/>
    <col min="3829" max="3829" width="5.85546875" style="13" customWidth="1"/>
    <col min="3830" max="3830" width="77.42578125" style="13" customWidth="1"/>
    <col min="3831" max="3832" width="15.7109375" style="13" customWidth="1"/>
    <col min="3833" max="4082" width="9.140625" style="13"/>
    <col min="4083" max="4083" width="0.7109375" style="13" customWidth="1"/>
    <col min="4084" max="4084" width="7.7109375" style="13" customWidth="1"/>
    <col min="4085" max="4085" width="5.85546875" style="13" customWidth="1"/>
    <col min="4086" max="4086" width="77.42578125" style="13" customWidth="1"/>
    <col min="4087" max="4088" width="15.7109375" style="13" customWidth="1"/>
    <col min="4089" max="4338" width="9.140625" style="13"/>
    <col min="4339" max="4339" width="0.7109375" style="13" customWidth="1"/>
    <col min="4340" max="4340" width="7.7109375" style="13" customWidth="1"/>
    <col min="4341" max="4341" width="5.85546875" style="13" customWidth="1"/>
    <col min="4342" max="4342" width="77.42578125" style="13" customWidth="1"/>
    <col min="4343" max="4344" width="15.7109375" style="13" customWidth="1"/>
    <col min="4345" max="4594" width="9.140625" style="13"/>
    <col min="4595" max="4595" width="0.7109375" style="13" customWidth="1"/>
    <col min="4596" max="4596" width="7.7109375" style="13" customWidth="1"/>
    <col min="4597" max="4597" width="5.85546875" style="13" customWidth="1"/>
    <col min="4598" max="4598" width="77.42578125" style="13" customWidth="1"/>
    <col min="4599" max="4600" width="15.7109375" style="13" customWidth="1"/>
    <col min="4601" max="4850" width="9.140625" style="13"/>
    <col min="4851" max="4851" width="0.7109375" style="13" customWidth="1"/>
    <col min="4852" max="4852" width="7.7109375" style="13" customWidth="1"/>
    <col min="4853" max="4853" width="5.85546875" style="13" customWidth="1"/>
    <col min="4854" max="4854" width="77.42578125" style="13" customWidth="1"/>
    <col min="4855" max="4856" width="15.7109375" style="13" customWidth="1"/>
    <col min="4857" max="5106" width="9.140625" style="13"/>
    <col min="5107" max="5107" width="0.7109375" style="13" customWidth="1"/>
    <col min="5108" max="5108" width="7.7109375" style="13" customWidth="1"/>
    <col min="5109" max="5109" width="5.85546875" style="13" customWidth="1"/>
    <col min="5110" max="5110" width="77.42578125" style="13" customWidth="1"/>
    <col min="5111" max="5112" width="15.7109375" style="13" customWidth="1"/>
    <col min="5113" max="5362" width="9.140625" style="13"/>
    <col min="5363" max="5363" width="0.7109375" style="13" customWidth="1"/>
    <col min="5364" max="5364" width="7.7109375" style="13" customWidth="1"/>
    <col min="5365" max="5365" width="5.85546875" style="13" customWidth="1"/>
    <col min="5366" max="5366" width="77.42578125" style="13" customWidth="1"/>
    <col min="5367" max="5368" width="15.7109375" style="13" customWidth="1"/>
    <col min="5369" max="5618" width="9.140625" style="13"/>
    <col min="5619" max="5619" width="0.7109375" style="13" customWidth="1"/>
    <col min="5620" max="5620" width="7.7109375" style="13" customWidth="1"/>
    <col min="5621" max="5621" width="5.85546875" style="13" customWidth="1"/>
    <col min="5622" max="5622" width="77.42578125" style="13" customWidth="1"/>
    <col min="5623" max="5624" width="15.7109375" style="13" customWidth="1"/>
    <col min="5625" max="5874" width="9.140625" style="13"/>
    <col min="5875" max="5875" width="0.7109375" style="13" customWidth="1"/>
    <col min="5876" max="5876" width="7.7109375" style="13" customWidth="1"/>
    <col min="5877" max="5877" width="5.85546875" style="13" customWidth="1"/>
    <col min="5878" max="5878" width="77.42578125" style="13" customWidth="1"/>
    <col min="5879" max="5880" width="15.7109375" style="13" customWidth="1"/>
    <col min="5881" max="6130" width="9.140625" style="13"/>
    <col min="6131" max="6131" width="0.7109375" style="13" customWidth="1"/>
    <col min="6132" max="6132" width="7.7109375" style="13" customWidth="1"/>
    <col min="6133" max="6133" width="5.85546875" style="13" customWidth="1"/>
    <col min="6134" max="6134" width="77.42578125" style="13" customWidth="1"/>
    <col min="6135" max="6136" width="15.7109375" style="13" customWidth="1"/>
    <col min="6137" max="6386" width="9.140625" style="13"/>
    <col min="6387" max="6387" width="0.7109375" style="13" customWidth="1"/>
    <col min="6388" max="6388" width="7.7109375" style="13" customWidth="1"/>
    <col min="6389" max="6389" width="5.85546875" style="13" customWidth="1"/>
    <col min="6390" max="6390" width="77.42578125" style="13" customWidth="1"/>
    <col min="6391" max="6392" width="15.7109375" style="13" customWidth="1"/>
    <col min="6393" max="6642" width="9.140625" style="13"/>
    <col min="6643" max="6643" width="0.7109375" style="13" customWidth="1"/>
    <col min="6644" max="6644" width="7.7109375" style="13" customWidth="1"/>
    <col min="6645" max="6645" width="5.85546875" style="13" customWidth="1"/>
    <col min="6646" max="6646" width="77.42578125" style="13" customWidth="1"/>
    <col min="6647" max="6648" width="15.7109375" style="13" customWidth="1"/>
    <col min="6649" max="6898" width="9.140625" style="13"/>
    <col min="6899" max="6899" width="0.7109375" style="13" customWidth="1"/>
    <col min="6900" max="6900" width="7.7109375" style="13" customWidth="1"/>
    <col min="6901" max="6901" width="5.85546875" style="13" customWidth="1"/>
    <col min="6902" max="6902" width="77.42578125" style="13" customWidth="1"/>
    <col min="6903" max="6904" width="15.7109375" style="13" customWidth="1"/>
    <col min="6905" max="7154" width="9.140625" style="13"/>
    <col min="7155" max="7155" width="0.7109375" style="13" customWidth="1"/>
    <col min="7156" max="7156" width="7.7109375" style="13" customWidth="1"/>
    <col min="7157" max="7157" width="5.85546875" style="13" customWidth="1"/>
    <col min="7158" max="7158" width="77.42578125" style="13" customWidth="1"/>
    <col min="7159" max="7160" width="15.7109375" style="13" customWidth="1"/>
    <col min="7161" max="7410" width="9.140625" style="13"/>
    <col min="7411" max="7411" width="0.7109375" style="13" customWidth="1"/>
    <col min="7412" max="7412" width="7.7109375" style="13" customWidth="1"/>
    <col min="7413" max="7413" width="5.85546875" style="13" customWidth="1"/>
    <col min="7414" max="7414" width="77.42578125" style="13" customWidth="1"/>
    <col min="7415" max="7416" width="15.7109375" style="13" customWidth="1"/>
    <col min="7417" max="7666" width="9.140625" style="13"/>
    <col min="7667" max="7667" width="0.7109375" style="13" customWidth="1"/>
    <col min="7668" max="7668" width="7.7109375" style="13" customWidth="1"/>
    <col min="7669" max="7669" width="5.85546875" style="13" customWidth="1"/>
    <col min="7670" max="7670" width="77.42578125" style="13" customWidth="1"/>
    <col min="7671" max="7672" width="15.7109375" style="13" customWidth="1"/>
    <col min="7673" max="7922" width="9.140625" style="13"/>
    <col min="7923" max="7923" width="0.7109375" style="13" customWidth="1"/>
    <col min="7924" max="7924" width="7.7109375" style="13" customWidth="1"/>
    <col min="7925" max="7925" width="5.85546875" style="13" customWidth="1"/>
    <col min="7926" max="7926" width="77.42578125" style="13" customWidth="1"/>
    <col min="7927" max="7928" width="15.7109375" style="13" customWidth="1"/>
    <col min="7929" max="8178" width="9.140625" style="13"/>
    <col min="8179" max="8179" width="0.7109375" style="13" customWidth="1"/>
    <col min="8180" max="8180" width="7.7109375" style="13" customWidth="1"/>
    <col min="8181" max="8181" width="5.85546875" style="13" customWidth="1"/>
    <col min="8182" max="8182" width="77.42578125" style="13" customWidth="1"/>
    <col min="8183" max="8184" width="15.7109375" style="13" customWidth="1"/>
    <col min="8185" max="8434" width="9.140625" style="13"/>
    <col min="8435" max="8435" width="0.7109375" style="13" customWidth="1"/>
    <col min="8436" max="8436" width="7.7109375" style="13" customWidth="1"/>
    <col min="8437" max="8437" width="5.85546875" style="13" customWidth="1"/>
    <col min="8438" max="8438" width="77.42578125" style="13" customWidth="1"/>
    <col min="8439" max="8440" width="15.7109375" style="13" customWidth="1"/>
    <col min="8441" max="8690" width="9.140625" style="13"/>
    <col min="8691" max="8691" width="0.7109375" style="13" customWidth="1"/>
    <col min="8692" max="8692" width="7.7109375" style="13" customWidth="1"/>
    <col min="8693" max="8693" width="5.85546875" style="13" customWidth="1"/>
    <col min="8694" max="8694" width="77.42578125" style="13" customWidth="1"/>
    <col min="8695" max="8696" width="15.7109375" style="13" customWidth="1"/>
    <col min="8697" max="8946" width="9.140625" style="13"/>
    <col min="8947" max="8947" width="0.7109375" style="13" customWidth="1"/>
    <col min="8948" max="8948" width="7.7109375" style="13" customWidth="1"/>
    <col min="8949" max="8949" width="5.85546875" style="13" customWidth="1"/>
    <col min="8950" max="8950" width="77.42578125" style="13" customWidth="1"/>
    <col min="8951" max="8952" width="15.7109375" style="13" customWidth="1"/>
    <col min="8953" max="9202" width="9.140625" style="13"/>
    <col min="9203" max="9203" width="0.7109375" style="13" customWidth="1"/>
    <col min="9204" max="9204" width="7.7109375" style="13" customWidth="1"/>
    <col min="9205" max="9205" width="5.85546875" style="13" customWidth="1"/>
    <col min="9206" max="9206" width="77.42578125" style="13" customWidth="1"/>
    <col min="9207" max="9208" width="15.7109375" style="13" customWidth="1"/>
    <col min="9209" max="9458" width="9.140625" style="13"/>
    <col min="9459" max="9459" width="0.7109375" style="13" customWidth="1"/>
    <col min="9460" max="9460" width="7.7109375" style="13" customWidth="1"/>
    <col min="9461" max="9461" width="5.85546875" style="13" customWidth="1"/>
    <col min="9462" max="9462" width="77.42578125" style="13" customWidth="1"/>
    <col min="9463" max="9464" width="15.7109375" style="13" customWidth="1"/>
    <col min="9465" max="9714" width="9.140625" style="13"/>
    <col min="9715" max="9715" width="0.7109375" style="13" customWidth="1"/>
    <col min="9716" max="9716" width="7.7109375" style="13" customWidth="1"/>
    <col min="9717" max="9717" width="5.85546875" style="13" customWidth="1"/>
    <col min="9718" max="9718" width="77.42578125" style="13" customWidth="1"/>
    <col min="9719" max="9720" width="15.7109375" style="13" customWidth="1"/>
    <col min="9721" max="9970" width="9.140625" style="13"/>
    <col min="9971" max="9971" width="0.7109375" style="13" customWidth="1"/>
    <col min="9972" max="9972" width="7.7109375" style="13" customWidth="1"/>
    <col min="9973" max="9973" width="5.85546875" style="13" customWidth="1"/>
    <col min="9974" max="9974" width="77.42578125" style="13" customWidth="1"/>
    <col min="9975" max="9976" width="15.7109375" style="13" customWidth="1"/>
    <col min="9977" max="10226" width="9.140625" style="13"/>
    <col min="10227" max="10227" width="0.7109375" style="13" customWidth="1"/>
    <col min="10228" max="10228" width="7.7109375" style="13" customWidth="1"/>
    <col min="10229" max="10229" width="5.85546875" style="13" customWidth="1"/>
    <col min="10230" max="10230" width="77.42578125" style="13" customWidth="1"/>
    <col min="10231" max="10232" width="15.7109375" style="13" customWidth="1"/>
    <col min="10233" max="10482" width="9.140625" style="13"/>
    <col min="10483" max="10483" width="0.7109375" style="13" customWidth="1"/>
    <col min="10484" max="10484" width="7.7109375" style="13" customWidth="1"/>
    <col min="10485" max="10485" width="5.85546875" style="13" customWidth="1"/>
    <col min="10486" max="10486" width="77.42578125" style="13" customWidth="1"/>
    <col min="10487" max="10488" width="15.7109375" style="13" customWidth="1"/>
    <col min="10489" max="10738" width="9.140625" style="13"/>
    <col min="10739" max="10739" width="0.7109375" style="13" customWidth="1"/>
    <col min="10740" max="10740" width="7.7109375" style="13" customWidth="1"/>
    <col min="10741" max="10741" width="5.85546875" style="13" customWidth="1"/>
    <col min="10742" max="10742" width="77.42578125" style="13" customWidth="1"/>
    <col min="10743" max="10744" width="15.7109375" style="13" customWidth="1"/>
    <col min="10745" max="10994" width="9.140625" style="13"/>
    <col min="10995" max="10995" width="0.7109375" style="13" customWidth="1"/>
    <col min="10996" max="10996" width="7.7109375" style="13" customWidth="1"/>
    <col min="10997" max="10997" width="5.85546875" style="13" customWidth="1"/>
    <col min="10998" max="10998" width="77.42578125" style="13" customWidth="1"/>
    <col min="10999" max="11000" width="15.7109375" style="13" customWidth="1"/>
    <col min="11001" max="11250" width="9.140625" style="13"/>
    <col min="11251" max="11251" width="0.7109375" style="13" customWidth="1"/>
    <col min="11252" max="11252" width="7.7109375" style="13" customWidth="1"/>
    <col min="11253" max="11253" width="5.85546875" style="13" customWidth="1"/>
    <col min="11254" max="11254" width="77.42578125" style="13" customWidth="1"/>
    <col min="11255" max="11256" width="15.7109375" style="13" customWidth="1"/>
    <col min="11257" max="11506" width="9.140625" style="13"/>
    <col min="11507" max="11507" width="0.7109375" style="13" customWidth="1"/>
    <col min="11508" max="11508" width="7.7109375" style="13" customWidth="1"/>
    <col min="11509" max="11509" width="5.85546875" style="13" customWidth="1"/>
    <col min="11510" max="11510" width="77.42578125" style="13" customWidth="1"/>
    <col min="11511" max="11512" width="15.7109375" style="13" customWidth="1"/>
    <col min="11513" max="11762" width="9.140625" style="13"/>
    <col min="11763" max="11763" width="0.7109375" style="13" customWidth="1"/>
    <col min="11764" max="11764" width="7.7109375" style="13" customWidth="1"/>
    <col min="11765" max="11765" width="5.85546875" style="13" customWidth="1"/>
    <col min="11766" max="11766" width="77.42578125" style="13" customWidth="1"/>
    <col min="11767" max="11768" width="15.7109375" style="13" customWidth="1"/>
    <col min="11769" max="12018" width="9.140625" style="13"/>
    <col min="12019" max="12019" width="0.7109375" style="13" customWidth="1"/>
    <col min="12020" max="12020" width="7.7109375" style="13" customWidth="1"/>
    <col min="12021" max="12021" width="5.85546875" style="13" customWidth="1"/>
    <col min="12022" max="12022" width="77.42578125" style="13" customWidth="1"/>
    <col min="12023" max="12024" width="15.7109375" style="13" customWidth="1"/>
    <col min="12025" max="12274" width="9.140625" style="13"/>
    <col min="12275" max="12275" width="0.7109375" style="13" customWidth="1"/>
    <col min="12276" max="12276" width="7.7109375" style="13" customWidth="1"/>
    <col min="12277" max="12277" width="5.85546875" style="13" customWidth="1"/>
    <col min="12278" max="12278" width="77.42578125" style="13" customWidth="1"/>
    <col min="12279" max="12280" width="15.7109375" style="13" customWidth="1"/>
    <col min="12281" max="12530" width="9.140625" style="13"/>
    <col min="12531" max="12531" width="0.7109375" style="13" customWidth="1"/>
    <col min="12532" max="12532" width="7.7109375" style="13" customWidth="1"/>
    <col min="12533" max="12533" width="5.85546875" style="13" customWidth="1"/>
    <col min="12534" max="12534" width="77.42578125" style="13" customWidth="1"/>
    <col min="12535" max="12536" width="15.7109375" style="13" customWidth="1"/>
    <col min="12537" max="12786" width="9.140625" style="13"/>
    <col min="12787" max="12787" width="0.7109375" style="13" customWidth="1"/>
    <col min="12788" max="12788" width="7.7109375" style="13" customWidth="1"/>
    <col min="12789" max="12789" width="5.85546875" style="13" customWidth="1"/>
    <col min="12790" max="12790" width="77.42578125" style="13" customWidth="1"/>
    <col min="12791" max="12792" width="15.7109375" style="13" customWidth="1"/>
    <col min="12793" max="13042" width="9.140625" style="13"/>
    <col min="13043" max="13043" width="0.7109375" style="13" customWidth="1"/>
    <col min="13044" max="13044" width="7.7109375" style="13" customWidth="1"/>
    <col min="13045" max="13045" width="5.85546875" style="13" customWidth="1"/>
    <col min="13046" max="13046" width="77.42578125" style="13" customWidth="1"/>
    <col min="13047" max="13048" width="15.7109375" style="13" customWidth="1"/>
    <col min="13049" max="13298" width="9.140625" style="13"/>
    <col min="13299" max="13299" width="0.7109375" style="13" customWidth="1"/>
    <col min="13300" max="13300" width="7.7109375" style="13" customWidth="1"/>
    <col min="13301" max="13301" width="5.85546875" style="13" customWidth="1"/>
    <col min="13302" max="13302" width="77.42578125" style="13" customWidth="1"/>
    <col min="13303" max="13304" width="15.7109375" style="13" customWidth="1"/>
    <col min="13305" max="13554" width="9.140625" style="13"/>
    <col min="13555" max="13555" width="0.7109375" style="13" customWidth="1"/>
    <col min="13556" max="13556" width="7.7109375" style="13" customWidth="1"/>
    <col min="13557" max="13557" width="5.85546875" style="13" customWidth="1"/>
    <col min="13558" max="13558" width="77.42578125" style="13" customWidth="1"/>
    <col min="13559" max="13560" width="15.7109375" style="13" customWidth="1"/>
    <col min="13561" max="13810" width="9.140625" style="13"/>
    <col min="13811" max="13811" width="0.7109375" style="13" customWidth="1"/>
    <col min="13812" max="13812" width="7.7109375" style="13" customWidth="1"/>
    <col min="13813" max="13813" width="5.85546875" style="13" customWidth="1"/>
    <col min="13814" max="13814" width="77.42578125" style="13" customWidth="1"/>
    <col min="13815" max="13816" width="15.7109375" style="13" customWidth="1"/>
    <col min="13817" max="14066" width="9.140625" style="13"/>
    <col min="14067" max="14067" width="0.7109375" style="13" customWidth="1"/>
    <col min="14068" max="14068" width="7.7109375" style="13" customWidth="1"/>
    <col min="14069" max="14069" width="5.85546875" style="13" customWidth="1"/>
    <col min="14070" max="14070" width="77.42578125" style="13" customWidth="1"/>
    <col min="14071" max="14072" width="15.7109375" style="13" customWidth="1"/>
    <col min="14073" max="14322" width="9.140625" style="13"/>
    <col min="14323" max="14323" width="0.7109375" style="13" customWidth="1"/>
    <col min="14324" max="14324" width="7.7109375" style="13" customWidth="1"/>
    <col min="14325" max="14325" width="5.85546875" style="13" customWidth="1"/>
    <col min="14326" max="14326" width="77.42578125" style="13" customWidth="1"/>
    <col min="14327" max="14328" width="15.7109375" style="13" customWidth="1"/>
    <col min="14329" max="14578" width="9.140625" style="13"/>
    <col min="14579" max="14579" width="0.7109375" style="13" customWidth="1"/>
    <col min="14580" max="14580" width="7.7109375" style="13" customWidth="1"/>
    <col min="14581" max="14581" width="5.85546875" style="13" customWidth="1"/>
    <col min="14582" max="14582" width="77.42578125" style="13" customWidth="1"/>
    <col min="14583" max="14584" width="15.7109375" style="13" customWidth="1"/>
    <col min="14585" max="14834" width="9.140625" style="13"/>
    <col min="14835" max="14835" width="0.7109375" style="13" customWidth="1"/>
    <col min="14836" max="14836" width="7.7109375" style="13" customWidth="1"/>
    <col min="14837" max="14837" width="5.85546875" style="13" customWidth="1"/>
    <col min="14838" max="14838" width="77.42578125" style="13" customWidth="1"/>
    <col min="14839" max="14840" width="15.7109375" style="13" customWidth="1"/>
    <col min="14841" max="15090" width="9.140625" style="13"/>
    <col min="15091" max="15091" width="0.7109375" style="13" customWidth="1"/>
    <col min="15092" max="15092" width="7.7109375" style="13" customWidth="1"/>
    <col min="15093" max="15093" width="5.85546875" style="13" customWidth="1"/>
    <col min="15094" max="15094" width="77.42578125" style="13" customWidth="1"/>
    <col min="15095" max="15096" width="15.7109375" style="13" customWidth="1"/>
    <col min="15097" max="15346" width="9.140625" style="13"/>
    <col min="15347" max="15347" width="0.7109375" style="13" customWidth="1"/>
    <col min="15348" max="15348" width="7.7109375" style="13" customWidth="1"/>
    <col min="15349" max="15349" width="5.85546875" style="13" customWidth="1"/>
    <col min="15350" max="15350" width="77.42578125" style="13" customWidth="1"/>
    <col min="15351" max="15352" width="15.7109375" style="13" customWidth="1"/>
    <col min="15353" max="15602" width="9.140625" style="13"/>
    <col min="15603" max="15603" width="0.7109375" style="13" customWidth="1"/>
    <col min="15604" max="15604" width="7.7109375" style="13" customWidth="1"/>
    <col min="15605" max="15605" width="5.85546875" style="13" customWidth="1"/>
    <col min="15606" max="15606" width="77.42578125" style="13" customWidth="1"/>
    <col min="15607" max="15608" width="15.7109375" style="13" customWidth="1"/>
    <col min="15609" max="15858" width="9.140625" style="13"/>
    <col min="15859" max="15859" width="0.7109375" style="13" customWidth="1"/>
    <col min="15860" max="15860" width="7.7109375" style="13" customWidth="1"/>
    <col min="15861" max="15861" width="5.85546875" style="13" customWidth="1"/>
    <col min="15862" max="15862" width="77.42578125" style="13" customWidth="1"/>
    <col min="15863" max="15864" width="15.7109375" style="13" customWidth="1"/>
    <col min="15865" max="16114" width="9.140625" style="13"/>
    <col min="16115" max="16115" width="0.7109375" style="13" customWidth="1"/>
    <col min="16116" max="16116" width="7.7109375" style="13" customWidth="1"/>
    <col min="16117" max="16117" width="5.85546875" style="13" customWidth="1"/>
    <col min="16118" max="16118" width="77.42578125" style="13" customWidth="1"/>
    <col min="16119" max="16120" width="15.7109375" style="13" customWidth="1"/>
    <col min="16121" max="16384" width="9.140625" style="13"/>
  </cols>
  <sheetData>
    <row r="1" spans="2:12" ht="15" customHeight="1" x14ac:dyDescent="0.2">
      <c r="B1" s="127"/>
      <c r="C1" s="127"/>
      <c r="D1" s="36"/>
      <c r="E1" s="60"/>
      <c r="H1" s="68"/>
      <c r="I1" s="68"/>
      <c r="J1" s="68"/>
      <c r="K1" s="68"/>
      <c r="L1" s="68"/>
    </row>
    <row r="2" spans="2:12" ht="15" customHeight="1" x14ac:dyDescent="0.2">
      <c r="B2" s="127"/>
      <c r="C2" s="127"/>
      <c r="D2" s="127"/>
      <c r="E2" s="127"/>
      <c r="H2" s="68"/>
      <c r="I2" s="68"/>
      <c r="J2" s="68"/>
      <c r="K2" s="68"/>
      <c r="L2" s="68"/>
    </row>
    <row r="3" spans="2:12" ht="15" customHeight="1" x14ac:dyDescent="0.2">
      <c r="H3" s="68"/>
      <c r="I3" s="68"/>
      <c r="J3" s="68"/>
      <c r="K3" s="68"/>
      <c r="L3" s="68"/>
    </row>
    <row r="4" spans="2:12" s="37" customFormat="1" ht="15" customHeight="1" x14ac:dyDescent="0.2">
      <c r="D4" s="128" t="s">
        <v>57</v>
      </c>
      <c r="E4" s="128"/>
      <c r="H4" s="69"/>
      <c r="I4" s="69"/>
      <c r="J4" s="69"/>
      <c r="K4" s="69"/>
      <c r="L4" s="69"/>
    </row>
    <row r="5" spans="2:12" ht="15" customHeight="1" thickBot="1" x14ac:dyDescent="0.35">
      <c r="D5" s="79" t="s">
        <v>147</v>
      </c>
      <c r="E5" s="38" t="s">
        <v>58</v>
      </c>
      <c r="H5" s="68"/>
      <c r="I5" s="68"/>
      <c r="J5" s="68"/>
      <c r="K5" s="68"/>
      <c r="L5" s="68"/>
    </row>
    <row r="6" spans="2:12" s="41" customFormat="1" ht="45" customHeight="1" thickBot="1" x14ac:dyDescent="0.25">
      <c r="B6" s="5"/>
      <c r="C6" s="39" t="s">
        <v>0</v>
      </c>
      <c r="D6" s="40"/>
      <c r="E6" s="8"/>
      <c r="H6" s="70"/>
      <c r="I6" s="70"/>
      <c r="J6" s="70"/>
      <c r="K6" s="70"/>
      <c r="L6" s="70"/>
    </row>
    <row r="7" spans="2:12" s="24" customFormat="1" ht="9" customHeight="1" x14ac:dyDescent="0.2">
      <c r="C7" s="42"/>
      <c r="D7" s="42"/>
      <c r="E7" s="43"/>
      <c r="H7" s="71"/>
      <c r="I7" s="71"/>
      <c r="J7" s="71"/>
      <c r="K7" s="71"/>
      <c r="L7" s="71"/>
    </row>
    <row r="8" spans="2:12" s="24" customFormat="1" ht="15" customHeight="1" thickBot="1" x14ac:dyDescent="0.25">
      <c r="C8" s="124" t="s">
        <v>59</v>
      </c>
      <c r="D8" s="124"/>
      <c r="E8" s="124"/>
      <c r="H8" s="71"/>
      <c r="I8" s="71"/>
      <c r="J8" s="71"/>
      <c r="K8" s="71"/>
      <c r="L8" s="71"/>
    </row>
    <row r="9" spans="2:12" ht="15" customHeight="1" x14ac:dyDescent="0.2">
      <c r="B9" s="44" t="s">
        <v>1</v>
      </c>
      <c r="C9" s="80">
        <v>1</v>
      </c>
      <c r="D9" s="81" t="s">
        <v>60</v>
      </c>
      <c r="E9" s="61">
        <v>227493735.35083058</v>
      </c>
      <c r="F9" s="30"/>
      <c r="H9" s="68"/>
      <c r="I9" s="68"/>
      <c r="J9" s="68"/>
      <c r="K9" s="68"/>
      <c r="L9" s="68"/>
    </row>
    <row r="10" spans="2:12" ht="15" customHeight="1" x14ac:dyDescent="0.2">
      <c r="B10" s="45" t="s">
        <v>2</v>
      </c>
      <c r="C10" s="82">
        <v>2</v>
      </c>
      <c r="D10" s="83" t="s">
        <v>61</v>
      </c>
      <c r="E10" s="62">
        <v>43467351.883788846</v>
      </c>
      <c r="F10" s="30"/>
      <c r="H10" s="68"/>
      <c r="I10" s="68"/>
      <c r="J10" s="68"/>
      <c r="K10" s="68"/>
      <c r="L10" s="68"/>
    </row>
    <row r="11" spans="2:12" ht="15" customHeight="1" x14ac:dyDescent="0.2">
      <c r="B11" s="45" t="s">
        <v>3</v>
      </c>
      <c r="C11" s="82">
        <v>3</v>
      </c>
      <c r="D11" s="84" t="s">
        <v>62</v>
      </c>
      <c r="E11" s="62">
        <v>43851231.011941627</v>
      </c>
      <c r="F11" s="30"/>
      <c r="G11" s="30"/>
      <c r="I11" s="68"/>
      <c r="J11" s="68"/>
      <c r="K11" s="68"/>
      <c r="L11" s="68"/>
    </row>
    <row r="12" spans="2:12" ht="15" customHeight="1" x14ac:dyDescent="0.2">
      <c r="B12" s="45" t="s">
        <v>4</v>
      </c>
      <c r="C12" s="82">
        <v>4</v>
      </c>
      <c r="D12" s="84" t="s">
        <v>63</v>
      </c>
      <c r="E12" s="62">
        <v>3682563.4934204565</v>
      </c>
      <c r="F12" s="30"/>
      <c r="I12" s="68"/>
      <c r="J12" s="68"/>
      <c r="K12" s="68"/>
      <c r="L12" s="68"/>
    </row>
    <row r="13" spans="2:12" s="15" customFormat="1" ht="15" customHeight="1" x14ac:dyDescent="0.2">
      <c r="B13" s="45" t="s">
        <v>5</v>
      </c>
      <c r="C13" s="85">
        <v>5</v>
      </c>
      <c r="D13" s="86" t="s">
        <v>64</v>
      </c>
      <c r="E13" s="56">
        <f>E9-E10-E11+E12</f>
        <v>143857715.94852057</v>
      </c>
      <c r="F13" s="30"/>
      <c r="G13" s="29"/>
      <c r="H13" s="32"/>
      <c r="I13" s="72"/>
      <c r="J13" s="73"/>
      <c r="K13" s="72"/>
      <c r="L13" s="73"/>
    </row>
    <row r="14" spans="2:12" ht="15" customHeight="1" x14ac:dyDescent="0.2">
      <c r="B14" s="45" t="s">
        <v>6</v>
      </c>
      <c r="C14" s="82">
        <v>6</v>
      </c>
      <c r="D14" s="83" t="s">
        <v>65</v>
      </c>
      <c r="E14" s="62">
        <v>113436799.94608006</v>
      </c>
      <c r="F14" s="30"/>
      <c r="G14" s="30"/>
      <c r="I14" s="68"/>
      <c r="J14" s="68"/>
      <c r="K14" s="68"/>
      <c r="L14" s="68"/>
    </row>
    <row r="15" spans="2:12" ht="15" customHeight="1" x14ac:dyDescent="0.2">
      <c r="B15" s="45" t="s">
        <v>7</v>
      </c>
      <c r="C15" s="82">
        <v>7</v>
      </c>
      <c r="D15" s="83" t="s">
        <v>66</v>
      </c>
      <c r="E15" s="62">
        <v>9639581.8255379908</v>
      </c>
      <c r="F15" s="30"/>
      <c r="G15" s="30"/>
      <c r="I15" s="68"/>
      <c r="J15" s="68"/>
      <c r="K15" s="68"/>
      <c r="L15" s="68"/>
    </row>
    <row r="16" spans="2:12" ht="15" customHeight="1" x14ac:dyDescent="0.2">
      <c r="B16" s="45" t="s">
        <v>8</v>
      </c>
      <c r="C16" s="82">
        <v>8</v>
      </c>
      <c r="D16" s="84" t="s">
        <v>67</v>
      </c>
      <c r="E16" s="62">
        <v>2620213.6557645295</v>
      </c>
      <c r="F16" s="30"/>
      <c r="H16" s="68"/>
      <c r="I16" s="68"/>
      <c r="J16" s="68"/>
      <c r="K16" s="68"/>
      <c r="L16" s="68"/>
    </row>
    <row r="17" spans="2:12" ht="15" customHeight="1" x14ac:dyDescent="0.2">
      <c r="B17" s="45" t="s">
        <v>9</v>
      </c>
      <c r="C17" s="82">
        <v>9</v>
      </c>
      <c r="D17" s="84" t="s">
        <v>68</v>
      </c>
      <c r="E17" s="62">
        <v>30408.29109498153</v>
      </c>
      <c r="F17" s="30"/>
      <c r="H17" s="68"/>
      <c r="I17" s="68"/>
      <c r="J17" s="68"/>
      <c r="K17" s="68"/>
      <c r="L17" s="68"/>
    </row>
    <row r="18" spans="2:12" ht="15" customHeight="1" x14ac:dyDescent="0.2">
      <c r="B18" s="45" t="s">
        <v>10</v>
      </c>
      <c r="C18" s="82">
        <v>10</v>
      </c>
      <c r="D18" s="84" t="s">
        <v>69</v>
      </c>
      <c r="E18" s="62">
        <v>2813967.8879999993</v>
      </c>
      <c r="F18" s="30"/>
      <c r="H18" s="68"/>
      <c r="I18" s="68"/>
      <c r="J18" s="68"/>
      <c r="K18" s="68"/>
      <c r="L18" s="68"/>
    </row>
    <row r="19" spans="2:12" s="15" customFormat="1" ht="15" customHeight="1" x14ac:dyDescent="0.2">
      <c r="B19" s="45" t="s">
        <v>11</v>
      </c>
      <c r="C19" s="85">
        <v>11</v>
      </c>
      <c r="D19" s="86" t="s">
        <v>70</v>
      </c>
      <c r="E19" s="56">
        <f>E14-E15+E16-E17-E18</f>
        <v>103573055.59721161</v>
      </c>
      <c r="F19" s="30"/>
      <c r="H19" s="73"/>
      <c r="I19" s="73"/>
      <c r="J19" s="73"/>
      <c r="K19" s="73"/>
      <c r="L19" s="73"/>
    </row>
    <row r="20" spans="2:12" s="15" customFormat="1" ht="15" customHeight="1" x14ac:dyDescent="0.2">
      <c r="B20" s="45" t="s">
        <v>12</v>
      </c>
      <c r="C20" s="85">
        <v>12</v>
      </c>
      <c r="D20" s="87" t="s">
        <v>71</v>
      </c>
      <c r="E20" s="56">
        <v>9820.7900000000009</v>
      </c>
      <c r="F20" s="30"/>
      <c r="H20" s="73"/>
      <c r="I20" s="73"/>
      <c r="J20" s="73"/>
      <c r="K20" s="73"/>
      <c r="L20" s="73"/>
    </row>
    <row r="21" spans="2:12" s="15" customFormat="1" ht="15" customHeight="1" x14ac:dyDescent="0.2">
      <c r="B21" s="45" t="s">
        <v>13</v>
      </c>
      <c r="C21" s="85">
        <v>13</v>
      </c>
      <c r="D21" s="86" t="s">
        <v>72</v>
      </c>
      <c r="E21" s="56">
        <v>-4474579.5446127057</v>
      </c>
      <c r="F21" s="30"/>
      <c r="H21" s="73"/>
      <c r="I21" s="73"/>
      <c r="J21" s="73"/>
      <c r="K21" s="73"/>
      <c r="L21" s="73"/>
    </row>
    <row r="22" spans="2:12" s="15" customFormat="1" ht="15" customHeight="1" thickBot="1" x14ac:dyDescent="0.25">
      <c r="B22" s="46" t="s">
        <v>14</v>
      </c>
      <c r="C22" s="88">
        <v>14</v>
      </c>
      <c r="D22" s="89" t="s">
        <v>73</v>
      </c>
      <c r="E22" s="63">
        <f>E13-E19-E20+E21</f>
        <v>35800260.016696252</v>
      </c>
      <c r="F22" s="30"/>
      <c r="H22" s="73"/>
      <c r="I22" s="73"/>
      <c r="J22" s="73"/>
      <c r="K22" s="73"/>
      <c r="L22" s="73"/>
    </row>
    <row r="23" spans="2:12" ht="9" customHeight="1" x14ac:dyDescent="0.2">
      <c r="C23" s="19"/>
      <c r="D23" s="47"/>
      <c r="E23" s="21"/>
      <c r="F23" s="30"/>
      <c r="H23" s="68"/>
      <c r="I23" s="68"/>
      <c r="J23" s="68"/>
      <c r="K23" s="68"/>
      <c r="L23" s="68"/>
    </row>
    <row r="24" spans="2:12" ht="15" customHeight="1" thickBot="1" x14ac:dyDescent="0.25">
      <c r="C24" s="124" t="s">
        <v>117</v>
      </c>
      <c r="D24" s="124"/>
      <c r="E24" s="124"/>
      <c r="F24" s="30"/>
      <c r="H24" s="68"/>
      <c r="I24" s="68"/>
      <c r="J24" s="68"/>
      <c r="K24" s="68"/>
      <c r="L24" s="68"/>
    </row>
    <row r="25" spans="2:12" ht="15" customHeight="1" x14ac:dyDescent="0.2">
      <c r="B25" s="44" t="s">
        <v>15</v>
      </c>
      <c r="C25" s="105">
        <v>15</v>
      </c>
      <c r="D25" s="81" t="s">
        <v>60</v>
      </c>
      <c r="E25" s="61">
        <v>11596874.768863946</v>
      </c>
      <c r="F25" s="30"/>
      <c r="H25" s="68"/>
      <c r="I25" s="68"/>
      <c r="J25" s="68"/>
      <c r="K25" s="68"/>
      <c r="L25" s="68"/>
    </row>
    <row r="26" spans="2:12" ht="15" customHeight="1" x14ac:dyDescent="0.2">
      <c r="B26" s="45" t="s">
        <v>16</v>
      </c>
      <c r="C26" s="106">
        <v>16</v>
      </c>
      <c r="D26" s="83" t="s">
        <v>61</v>
      </c>
      <c r="E26" s="62">
        <v>4614137.7372441953</v>
      </c>
      <c r="F26" s="30"/>
      <c r="H26" s="68"/>
      <c r="I26" s="68"/>
      <c r="J26" s="68"/>
      <c r="K26" s="68"/>
      <c r="L26" s="68"/>
    </row>
    <row r="27" spans="2:12" ht="15" customHeight="1" x14ac:dyDescent="0.2">
      <c r="B27" s="45" t="s">
        <v>17</v>
      </c>
      <c r="C27" s="106">
        <v>17</v>
      </c>
      <c r="D27" s="84" t="s">
        <v>62</v>
      </c>
      <c r="E27" s="62">
        <v>-2522219.795431897</v>
      </c>
      <c r="F27" s="30"/>
      <c r="H27" s="68"/>
      <c r="I27" s="68"/>
      <c r="J27" s="68"/>
      <c r="K27" s="68"/>
      <c r="L27" s="68"/>
    </row>
    <row r="28" spans="2:12" ht="15" customHeight="1" x14ac:dyDescent="0.2">
      <c r="B28" s="45" t="s">
        <v>18</v>
      </c>
      <c r="C28" s="106">
        <v>18</v>
      </c>
      <c r="D28" s="84" t="s">
        <v>63</v>
      </c>
      <c r="E28" s="62">
        <v>1627254.8863765202</v>
      </c>
      <c r="F28" s="30"/>
      <c r="H28" s="68"/>
      <c r="I28" s="68"/>
      <c r="J28" s="68"/>
      <c r="K28" s="68"/>
      <c r="L28" s="68"/>
    </row>
    <row r="29" spans="2:12" s="15" customFormat="1" ht="15" customHeight="1" x14ac:dyDescent="0.2">
      <c r="B29" s="45" t="s">
        <v>19</v>
      </c>
      <c r="C29" s="94">
        <v>19</v>
      </c>
      <c r="D29" s="86" t="s">
        <v>64</v>
      </c>
      <c r="E29" s="56">
        <f>E25-E26-E27+E28</f>
        <v>11132211.713428168</v>
      </c>
      <c r="F29" s="30"/>
      <c r="H29" s="73"/>
      <c r="I29" s="73"/>
      <c r="J29" s="73"/>
      <c r="K29" s="73"/>
      <c r="L29" s="73"/>
    </row>
    <row r="30" spans="2:12" ht="15" customHeight="1" x14ac:dyDescent="0.2">
      <c r="B30" s="45" t="s">
        <v>20</v>
      </c>
      <c r="C30" s="106">
        <v>20</v>
      </c>
      <c r="D30" s="83" t="s">
        <v>65</v>
      </c>
      <c r="E30" s="62">
        <v>1349795.91</v>
      </c>
      <c r="F30" s="30"/>
      <c r="H30" s="68"/>
      <c r="I30" s="68"/>
      <c r="J30" s="68"/>
      <c r="K30" s="68"/>
      <c r="L30" s="68"/>
    </row>
    <row r="31" spans="2:12" ht="15" customHeight="1" x14ac:dyDescent="0.2">
      <c r="B31" s="45" t="s">
        <v>21</v>
      </c>
      <c r="C31" s="106">
        <v>21</v>
      </c>
      <c r="D31" s="83" t="s">
        <v>66</v>
      </c>
      <c r="E31" s="62">
        <v>278844.18599999999</v>
      </c>
      <c r="F31" s="30"/>
      <c r="H31" s="68"/>
      <c r="I31" s="68"/>
      <c r="J31" s="68"/>
      <c r="K31" s="68"/>
      <c r="L31" s="68"/>
    </row>
    <row r="32" spans="2:12" ht="15" customHeight="1" x14ac:dyDescent="0.2">
      <c r="B32" s="45" t="s">
        <v>22</v>
      </c>
      <c r="C32" s="106">
        <v>22</v>
      </c>
      <c r="D32" s="84" t="s">
        <v>67</v>
      </c>
      <c r="E32" s="62">
        <v>852911.46614399948</v>
      </c>
      <c r="F32" s="30"/>
      <c r="H32" s="68"/>
      <c r="I32" s="68"/>
      <c r="J32" s="68"/>
      <c r="K32" s="68"/>
      <c r="L32" s="68"/>
    </row>
    <row r="33" spans="2:12" ht="15" customHeight="1" x14ac:dyDescent="0.2">
      <c r="B33" s="45" t="s">
        <v>23</v>
      </c>
      <c r="C33" s="106">
        <v>23</v>
      </c>
      <c r="D33" s="84" t="s">
        <v>68</v>
      </c>
      <c r="E33" s="62">
        <v>430316.7551229524</v>
      </c>
      <c r="F33" s="30"/>
      <c r="H33" s="68"/>
      <c r="I33" s="68"/>
      <c r="J33" s="68"/>
      <c r="K33" s="68"/>
      <c r="L33" s="68"/>
    </row>
    <row r="34" spans="2:12" ht="15" customHeight="1" x14ac:dyDescent="0.2">
      <c r="B34" s="45" t="s">
        <v>24</v>
      </c>
      <c r="C34" s="106">
        <v>24</v>
      </c>
      <c r="D34" s="87" t="s">
        <v>118</v>
      </c>
      <c r="E34" s="62">
        <v>0</v>
      </c>
      <c r="F34" s="30"/>
      <c r="H34" s="68"/>
      <c r="I34" s="68"/>
      <c r="J34" s="68"/>
      <c r="K34" s="68"/>
      <c r="L34" s="68"/>
    </row>
    <row r="35" spans="2:12" s="15" customFormat="1" ht="15" customHeight="1" x14ac:dyDescent="0.2">
      <c r="B35" s="45" t="s">
        <v>25</v>
      </c>
      <c r="C35" s="94">
        <v>25</v>
      </c>
      <c r="D35" s="86" t="s">
        <v>119</v>
      </c>
      <c r="E35" s="56">
        <f>E30-E31+E32-E33-E34</f>
        <v>1493546.435021047</v>
      </c>
      <c r="F35" s="30"/>
      <c r="H35" s="73"/>
      <c r="I35" s="73"/>
      <c r="J35" s="73"/>
      <c r="K35" s="73"/>
      <c r="L35" s="73"/>
    </row>
    <row r="36" spans="2:12" ht="15" customHeight="1" x14ac:dyDescent="0.2">
      <c r="B36" s="45" t="s">
        <v>26</v>
      </c>
      <c r="C36" s="106">
        <v>26</v>
      </c>
      <c r="D36" s="83" t="s">
        <v>120</v>
      </c>
      <c r="E36" s="62">
        <v>0</v>
      </c>
      <c r="F36" s="30"/>
      <c r="H36" s="68"/>
      <c r="I36" s="68"/>
      <c r="J36" s="68"/>
      <c r="K36" s="68"/>
      <c r="L36" s="68"/>
    </row>
    <row r="37" spans="2:12" ht="15" customHeight="1" x14ac:dyDescent="0.2">
      <c r="B37" s="45" t="s">
        <v>27</v>
      </c>
      <c r="C37" s="106">
        <v>27</v>
      </c>
      <c r="D37" s="107" t="s">
        <v>121</v>
      </c>
      <c r="E37" s="62">
        <v>0</v>
      </c>
      <c r="F37" s="30"/>
      <c r="H37" s="68"/>
      <c r="I37" s="68"/>
      <c r="J37" s="68"/>
      <c r="K37" s="68"/>
      <c r="L37" s="68"/>
    </row>
    <row r="38" spans="2:12" s="15" customFormat="1" ht="15" customHeight="1" x14ac:dyDescent="0.2">
      <c r="B38" s="45" t="s">
        <v>28</v>
      </c>
      <c r="C38" s="94">
        <v>28</v>
      </c>
      <c r="D38" s="86" t="s">
        <v>122</v>
      </c>
      <c r="E38" s="56">
        <v>0</v>
      </c>
      <c r="F38" s="30"/>
      <c r="H38" s="73"/>
      <c r="I38" s="73"/>
      <c r="J38" s="73"/>
      <c r="K38" s="73"/>
      <c r="L38" s="73"/>
    </row>
    <row r="39" spans="2:12" s="15" customFormat="1" ht="15" customHeight="1" x14ac:dyDescent="0.2">
      <c r="B39" s="45" t="s">
        <v>29</v>
      </c>
      <c r="C39" s="94">
        <v>29</v>
      </c>
      <c r="D39" s="87" t="s">
        <v>71</v>
      </c>
      <c r="E39" s="56">
        <v>0</v>
      </c>
      <c r="F39" s="30"/>
      <c r="H39" s="73"/>
      <c r="I39" s="73"/>
      <c r="J39" s="73"/>
      <c r="K39" s="73"/>
      <c r="L39" s="73"/>
    </row>
    <row r="40" spans="2:12" s="15" customFormat="1" ht="15" customHeight="1" x14ac:dyDescent="0.2">
      <c r="B40" s="45" t="s">
        <v>30</v>
      </c>
      <c r="C40" s="94">
        <v>30</v>
      </c>
      <c r="D40" s="86" t="s">
        <v>72</v>
      </c>
      <c r="E40" s="56">
        <v>-528039.90024973243</v>
      </c>
      <c r="F40" s="30"/>
      <c r="H40" s="73"/>
      <c r="I40" s="73"/>
      <c r="J40" s="73"/>
      <c r="K40" s="73"/>
      <c r="L40" s="73"/>
    </row>
    <row r="41" spans="2:12" s="15" customFormat="1" ht="15" customHeight="1" thickBot="1" x14ac:dyDescent="0.25">
      <c r="B41" s="46" t="s">
        <v>31</v>
      </c>
      <c r="C41" s="108">
        <v>31</v>
      </c>
      <c r="D41" s="109" t="s">
        <v>123</v>
      </c>
      <c r="E41" s="63">
        <f>E29-E35+E38-E39+E40</f>
        <v>9110625.3781573884</v>
      </c>
      <c r="F41" s="30"/>
      <c r="H41" s="73"/>
      <c r="I41" s="73"/>
      <c r="J41" s="73"/>
      <c r="K41" s="73"/>
      <c r="L41" s="73"/>
    </row>
    <row r="42" spans="2:12" s="42" customFormat="1" ht="9" customHeight="1" thickBot="1" x14ac:dyDescent="0.25">
      <c r="C42" s="19"/>
      <c r="D42" s="110"/>
      <c r="E42" s="48"/>
      <c r="F42" s="30"/>
      <c r="H42" s="74"/>
      <c r="I42" s="74"/>
      <c r="J42" s="74"/>
      <c r="K42" s="74"/>
      <c r="L42" s="74"/>
    </row>
    <row r="43" spans="2:12" s="15" customFormat="1" ht="15" customHeight="1" thickBot="1" x14ac:dyDescent="0.25">
      <c r="B43" s="49" t="s">
        <v>32</v>
      </c>
      <c r="C43" s="111">
        <v>32</v>
      </c>
      <c r="D43" s="112" t="s">
        <v>124</v>
      </c>
      <c r="E43" s="64">
        <f>E22+E41</f>
        <v>44910885.394853637</v>
      </c>
      <c r="F43" s="30"/>
      <c r="H43" s="73"/>
      <c r="I43" s="73"/>
      <c r="J43" s="73"/>
      <c r="K43" s="73"/>
      <c r="L43" s="73"/>
    </row>
    <row r="44" spans="2:12" ht="9" customHeight="1" x14ac:dyDescent="0.2">
      <c r="C44" s="19"/>
      <c r="D44" s="76"/>
      <c r="E44" s="21"/>
      <c r="F44" s="30"/>
      <c r="H44" s="68"/>
      <c r="I44" s="68"/>
      <c r="J44" s="68"/>
      <c r="K44" s="68"/>
      <c r="L44" s="68"/>
    </row>
    <row r="45" spans="2:12" ht="15" customHeight="1" thickBot="1" x14ac:dyDescent="0.25">
      <c r="C45" s="19"/>
      <c r="D45" s="124" t="s">
        <v>125</v>
      </c>
      <c r="E45" s="124"/>
      <c r="F45" s="30"/>
      <c r="H45" s="68"/>
      <c r="I45" s="68"/>
      <c r="J45" s="68"/>
      <c r="K45" s="68"/>
      <c r="L45" s="68"/>
    </row>
    <row r="46" spans="2:12" ht="15" customHeight="1" x14ac:dyDescent="0.2">
      <c r="B46" s="44" t="s">
        <v>33</v>
      </c>
      <c r="C46" s="105">
        <v>33</v>
      </c>
      <c r="D46" s="113" t="s">
        <v>126</v>
      </c>
      <c r="E46" s="61">
        <v>0</v>
      </c>
      <c r="F46" s="30"/>
      <c r="H46" s="68"/>
      <c r="I46" s="68"/>
      <c r="J46" s="68"/>
      <c r="K46" s="68"/>
      <c r="L46" s="68"/>
    </row>
    <row r="47" spans="2:12" ht="15" customHeight="1" x14ac:dyDescent="0.2">
      <c r="B47" s="45" t="s">
        <v>34</v>
      </c>
      <c r="C47" s="106">
        <v>34</v>
      </c>
      <c r="D47" s="83" t="s">
        <v>127</v>
      </c>
      <c r="E47" s="62">
        <v>9645</v>
      </c>
      <c r="F47" s="30"/>
      <c r="H47" s="68"/>
      <c r="I47" s="68"/>
      <c r="J47" s="68"/>
      <c r="K47" s="68"/>
      <c r="L47" s="68"/>
    </row>
    <row r="48" spans="2:12" ht="15" customHeight="1" x14ac:dyDescent="0.2">
      <c r="B48" s="50" t="s">
        <v>35</v>
      </c>
      <c r="C48" s="106">
        <v>35</v>
      </c>
      <c r="D48" s="102" t="s">
        <v>128</v>
      </c>
      <c r="E48" s="62">
        <v>0</v>
      </c>
      <c r="F48" s="30"/>
      <c r="H48" s="68"/>
      <c r="I48" s="68"/>
      <c r="J48" s="68"/>
      <c r="K48" s="68"/>
      <c r="L48" s="68"/>
    </row>
    <row r="49" spans="2:12" s="15" customFormat="1" ht="15" customHeight="1" thickBot="1" x14ac:dyDescent="0.25">
      <c r="B49" s="46" t="s">
        <v>36</v>
      </c>
      <c r="C49" s="108">
        <v>36</v>
      </c>
      <c r="D49" s="109" t="s">
        <v>129</v>
      </c>
      <c r="E49" s="63">
        <f>E46-E47-E48</f>
        <v>-9645</v>
      </c>
      <c r="F49" s="30"/>
      <c r="H49" s="73"/>
      <c r="I49" s="73"/>
      <c r="J49" s="73"/>
      <c r="K49" s="73"/>
      <c r="L49" s="73"/>
    </row>
    <row r="50" spans="2:12" ht="8.25" customHeight="1" x14ac:dyDescent="0.2">
      <c r="C50" s="19"/>
      <c r="D50" s="47"/>
      <c r="E50" s="21"/>
      <c r="F50" s="30"/>
      <c r="H50" s="68"/>
      <c r="I50" s="68"/>
      <c r="J50" s="68"/>
      <c r="K50" s="68"/>
      <c r="L50" s="68"/>
    </row>
    <row r="51" spans="2:12" ht="15" customHeight="1" thickBot="1" x14ac:dyDescent="0.25">
      <c r="C51" s="124" t="s">
        <v>130</v>
      </c>
      <c r="D51" s="124"/>
      <c r="E51" s="124"/>
      <c r="F51" s="30"/>
      <c r="H51" s="68"/>
      <c r="I51" s="68"/>
      <c r="J51" s="68"/>
      <c r="K51" s="68"/>
      <c r="L51" s="68"/>
    </row>
    <row r="52" spans="2:12" ht="15" customHeight="1" x14ac:dyDescent="0.2">
      <c r="B52" s="44" t="s">
        <v>37</v>
      </c>
      <c r="C52" s="105">
        <v>37</v>
      </c>
      <c r="D52" s="81" t="s">
        <v>131</v>
      </c>
      <c r="E52" s="61">
        <v>1847856.4449531732</v>
      </c>
      <c r="F52" s="30"/>
      <c r="H52" s="68"/>
      <c r="I52" s="68"/>
      <c r="J52" s="68"/>
      <c r="K52" s="68"/>
      <c r="L52" s="68"/>
    </row>
    <row r="53" spans="2:12" ht="15" customHeight="1" x14ac:dyDescent="0.2">
      <c r="B53" s="45" t="s">
        <v>38</v>
      </c>
      <c r="C53" s="106">
        <v>38</v>
      </c>
      <c r="D53" s="84" t="s">
        <v>78</v>
      </c>
      <c r="E53" s="62">
        <v>-829.33300000000236</v>
      </c>
      <c r="F53" s="30"/>
      <c r="H53" s="68"/>
      <c r="I53" s="68"/>
      <c r="J53" s="68"/>
      <c r="K53" s="68"/>
      <c r="L53" s="68"/>
    </row>
    <row r="54" spans="2:12" ht="15" customHeight="1" x14ac:dyDescent="0.2">
      <c r="B54" s="45" t="s">
        <v>39</v>
      </c>
      <c r="C54" s="106">
        <v>39</v>
      </c>
      <c r="D54" s="84" t="s">
        <v>79</v>
      </c>
      <c r="E54" s="62">
        <v>83896.31682191779</v>
      </c>
      <c r="F54" s="30"/>
      <c r="H54" s="68"/>
      <c r="I54" s="68"/>
      <c r="J54" s="68"/>
      <c r="K54" s="68"/>
      <c r="L54" s="68"/>
    </row>
    <row r="55" spans="2:12" ht="15" customHeight="1" x14ac:dyDescent="0.2">
      <c r="B55" s="45" t="s">
        <v>40</v>
      </c>
      <c r="C55" s="106">
        <v>40</v>
      </c>
      <c r="D55" s="84" t="s">
        <v>80</v>
      </c>
      <c r="E55" s="62">
        <v>0</v>
      </c>
      <c r="F55" s="30"/>
      <c r="H55" s="68"/>
      <c r="I55" s="68"/>
      <c r="J55" s="68"/>
      <c r="K55" s="68"/>
      <c r="L55" s="68"/>
    </row>
    <row r="56" spans="2:12" ht="15" customHeight="1" x14ac:dyDescent="0.2">
      <c r="B56" s="45" t="s">
        <v>41</v>
      </c>
      <c r="C56" s="106">
        <v>41</v>
      </c>
      <c r="D56" s="86" t="s">
        <v>132</v>
      </c>
      <c r="E56" s="62">
        <v>1135260</v>
      </c>
      <c r="F56" s="30"/>
      <c r="H56" s="68"/>
      <c r="I56" s="68"/>
      <c r="J56" s="68"/>
      <c r="K56" s="68"/>
      <c r="L56" s="68"/>
    </row>
    <row r="57" spans="2:12" ht="15" customHeight="1" x14ac:dyDescent="0.2">
      <c r="B57" s="45" t="s">
        <v>42</v>
      </c>
      <c r="C57" s="106">
        <v>42</v>
      </c>
      <c r="D57" s="87" t="s">
        <v>86</v>
      </c>
      <c r="E57" s="62">
        <v>2589652.3326444691</v>
      </c>
      <c r="F57" s="30"/>
      <c r="H57" s="68"/>
      <c r="I57" s="68"/>
      <c r="J57" s="68"/>
      <c r="K57" s="68"/>
      <c r="L57" s="68"/>
    </row>
    <row r="58" spans="2:12" ht="15" customHeight="1" x14ac:dyDescent="0.2">
      <c r="B58" s="45" t="s">
        <v>43</v>
      </c>
      <c r="C58" s="106">
        <v>43</v>
      </c>
      <c r="D58" s="84" t="s">
        <v>90</v>
      </c>
      <c r="E58" s="62">
        <v>0</v>
      </c>
      <c r="F58" s="30"/>
      <c r="H58" s="68"/>
      <c r="I58" s="68"/>
      <c r="J58" s="68"/>
      <c r="K58" s="68"/>
      <c r="L58" s="68"/>
    </row>
    <row r="59" spans="2:12" ht="15" customHeight="1" x14ac:dyDescent="0.2">
      <c r="B59" s="45" t="s">
        <v>44</v>
      </c>
      <c r="C59" s="106">
        <v>44</v>
      </c>
      <c r="D59" s="84" t="s">
        <v>84</v>
      </c>
      <c r="E59" s="62">
        <v>220397.05911742922</v>
      </c>
      <c r="F59" s="30"/>
      <c r="H59" s="68"/>
      <c r="I59" s="68"/>
      <c r="J59" s="68"/>
      <c r="K59" s="68"/>
      <c r="L59" s="68"/>
    </row>
    <row r="60" spans="2:12" ht="15" customHeight="1" x14ac:dyDescent="0.2">
      <c r="B60" s="45" t="s">
        <v>45</v>
      </c>
      <c r="C60" s="106">
        <v>45</v>
      </c>
      <c r="D60" s="84" t="s">
        <v>133</v>
      </c>
      <c r="E60" s="62">
        <v>0</v>
      </c>
      <c r="F60" s="30"/>
      <c r="H60" s="68"/>
      <c r="I60" s="68"/>
      <c r="J60" s="68"/>
      <c r="K60" s="68"/>
      <c r="L60" s="68"/>
    </row>
    <row r="61" spans="2:12" s="47" customFormat="1" ht="15" customHeight="1" thickBot="1" x14ac:dyDescent="0.25">
      <c r="B61" s="46" t="s">
        <v>46</v>
      </c>
      <c r="C61" s="114">
        <v>46</v>
      </c>
      <c r="D61" s="115" t="s">
        <v>134</v>
      </c>
      <c r="E61" s="63">
        <f>SUM(E52:E60)</f>
        <v>5876232.8205369888</v>
      </c>
      <c r="F61" s="30"/>
      <c r="G61" s="53"/>
      <c r="H61" s="75"/>
      <c r="I61" s="75"/>
      <c r="J61" s="75"/>
      <c r="K61" s="75"/>
      <c r="L61" s="75"/>
    </row>
    <row r="62" spans="2:12" s="47" customFormat="1" ht="9" customHeight="1" x14ac:dyDescent="0.2">
      <c r="C62" s="19"/>
      <c r="E62" s="48"/>
      <c r="F62" s="30"/>
      <c r="G62" s="53"/>
      <c r="H62" s="75"/>
      <c r="I62" s="75"/>
      <c r="J62" s="75"/>
      <c r="K62" s="75"/>
      <c r="L62" s="75"/>
    </row>
    <row r="63" spans="2:12" s="47" customFormat="1" ht="15" customHeight="1" thickBot="1" x14ac:dyDescent="0.25">
      <c r="C63" s="125" t="s">
        <v>135</v>
      </c>
      <c r="D63" s="125"/>
      <c r="E63" s="125"/>
      <c r="F63" s="30"/>
      <c r="G63" s="53"/>
      <c r="H63" s="75"/>
      <c r="I63" s="75"/>
      <c r="J63" s="75"/>
      <c r="K63" s="75"/>
      <c r="L63" s="75"/>
    </row>
    <row r="64" spans="2:12" ht="15" customHeight="1" x14ac:dyDescent="0.2">
      <c r="B64" s="44" t="s">
        <v>47</v>
      </c>
      <c r="C64" s="105">
        <v>47</v>
      </c>
      <c r="D64" s="81" t="s">
        <v>136</v>
      </c>
      <c r="E64" s="61">
        <v>11855077.193690471</v>
      </c>
      <c r="F64" s="30"/>
      <c r="H64" s="68"/>
      <c r="I64" s="68"/>
      <c r="J64" s="68"/>
      <c r="K64" s="68"/>
      <c r="L64" s="68"/>
    </row>
    <row r="65" spans="2:12" ht="15" customHeight="1" x14ac:dyDescent="0.2">
      <c r="B65" s="45" t="s">
        <v>48</v>
      </c>
      <c r="C65" s="106">
        <v>48</v>
      </c>
      <c r="D65" s="84" t="s">
        <v>137</v>
      </c>
      <c r="E65" s="62">
        <v>6125157.0599999996</v>
      </c>
      <c r="F65" s="30"/>
      <c r="H65" s="68"/>
      <c r="I65" s="68"/>
      <c r="J65" s="68"/>
      <c r="K65" s="68"/>
      <c r="L65" s="68"/>
    </row>
    <row r="66" spans="2:12" ht="15" customHeight="1" x14ac:dyDescent="0.2">
      <c r="B66" s="45" t="s">
        <v>49</v>
      </c>
      <c r="C66" s="106">
        <v>49</v>
      </c>
      <c r="D66" s="84" t="s">
        <v>138</v>
      </c>
      <c r="E66" s="62">
        <v>94442.625898609593</v>
      </c>
      <c r="F66" s="30"/>
      <c r="H66" s="68"/>
      <c r="I66" s="68"/>
      <c r="J66" s="68"/>
      <c r="K66" s="68"/>
      <c r="L66" s="68"/>
    </row>
    <row r="67" spans="2:12" ht="15" customHeight="1" x14ac:dyDescent="0.2">
      <c r="B67" s="45" t="s">
        <v>50</v>
      </c>
      <c r="C67" s="106">
        <v>50</v>
      </c>
      <c r="D67" s="84" t="s">
        <v>139</v>
      </c>
      <c r="E67" s="62">
        <v>998209.79134746827</v>
      </c>
      <c r="F67" s="30"/>
      <c r="H67" s="68"/>
      <c r="I67" s="68"/>
      <c r="J67" s="68"/>
      <c r="K67" s="68"/>
      <c r="L67" s="68"/>
    </row>
    <row r="68" spans="2:12" ht="15" customHeight="1" x14ac:dyDescent="0.2">
      <c r="B68" s="45" t="s">
        <v>51</v>
      </c>
      <c r="C68" s="106">
        <v>51</v>
      </c>
      <c r="D68" s="84" t="s">
        <v>140</v>
      </c>
      <c r="E68" s="62">
        <v>581106.2382530187</v>
      </c>
      <c r="F68" s="30"/>
      <c r="H68" s="68"/>
      <c r="I68" s="68"/>
      <c r="J68" s="68"/>
      <c r="K68" s="68"/>
      <c r="L68" s="68"/>
    </row>
    <row r="69" spans="2:12" ht="15" customHeight="1" x14ac:dyDescent="0.2">
      <c r="B69" s="45" t="s">
        <v>52</v>
      </c>
      <c r="C69" s="106">
        <v>52</v>
      </c>
      <c r="D69" s="84" t="s">
        <v>141</v>
      </c>
      <c r="E69" s="62">
        <v>0</v>
      </c>
      <c r="F69" s="30"/>
      <c r="H69" s="68"/>
      <c r="I69" s="68"/>
      <c r="J69" s="68"/>
      <c r="K69" s="68"/>
      <c r="L69" s="68"/>
    </row>
    <row r="70" spans="2:12" ht="15" customHeight="1" thickBot="1" x14ac:dyDescent="0.25">
      <c r="B70" s="46" t="s">
        <v>53</v>
      </c>
      <c r="C70" s="116">
        <v>53</v>
      </c>
      <c r="D70" s="117" t="s">
        <v>142</v>
      </c>
      <c r="E70" s="65">
        <v>-2779762.2015756587</v>
      </c>
      <c r="F70" s="30"/>
      <c r="H70" s="68"/>
      <c r="I70" s="68"/>
      <c r="J70" s="68"/>
      <c r="K70" s="68"/>
      <c r="L70" s="68"/>
    </row>
    <row r="71" spans="2:12" s="24" customFormat="1" ht="9" customHeight="1" thickBot="1" x14ac:dyDescent="0.25">
      <c r="C71" s="23"/>
      <c r="D71" s="51"/>
      <c r="E71" s="52"/>
      <c r="F71" s="30"/>
      <c r="H71" s="71"/>
      <c r="I71" s="71"/>
      <c r="J71" s="71"/>
      <c r="K71" s="71"/>
      <c r="L71" s="71"/>
    </row>
    <row r="72" spans="2:12" s="15" customFormat="1" ht="15" customHeight="1" x14ac:dyDescent="0.2">
      <c r="B72" s="44" t="s">
        <v>54</v>
      </c>
      <c r="C72" s="14">
        <v>54</v>
      </c>
      <c r="D72" s="118" t="s">
        <v>143</v>
      </c>
      <c r="E72" s="55">
        <f>E43+E49+E61-E64-E65-E66-E67-E68-E69+E70</f>
        <v>28343718.104625396</v>
      </c>
      <c r="F72" s="30"/>
      <c r="H72" s="73"/>
      <c r="I72" s="73"/>
      <c r="J72" s="73"/>
      <c r="K72" s="73"/>
      <c r="L72" s="73"/>
    </row>
    <row r="73" spans="2:12" s="15" customFormat="1" ht="15" customHeight="1" x14ac:dyDescent="0.2">
      <c r="B73" s="45" t="s">
        <v>55</v>
      </c>
      <c r="C73" s="16">
        <v>55</v>
      </c>
      <c r="D73" s="86" t="s">
        <v>144</v>
      </c>
      <c r="E73" s="56">
        <v>1627047.582393917</v>
      </c>
      <c r="F73" s="30"/>
      <c r="H73" s="73"/>
      <c r="I73" s="73"/>
      <c r="J73" s="73"/>
      <c r="K73" s="73"/>
      <c r="L73" s="73"/>
    </row>
    <row r="74" spans="2:12" s="15" customFormat="1" ht="15" customHeight="1" thickBot="1" x14ac:dyDescent="0.25">
      <c r="B74" s="46" t="s">
        <v>56</v>
      </c>
      <c r="C74" s="88">
        <v>56</v>
      </c>
      <c r="D74" s="89" t="s">
        <v>145</v>
      </c>
      <c r="E74" s="63">
        <f>E72-E73</f>
        <v>26716670.522231478</v>
      </c>
      <c r="F74" s="30"/>
      <c r="H74" s="73"/>
      <c r="I74" s="73"/>
      <c r="J74" s="73"/>
      <c r="K74" s="73"/>
      <c r="L74" s="73"/>
    </row>
    <row r="75" spans="2:12" x14ac:dyDescent="0.2">
      <c r="D75" s="53"/>
      <c r="H75" s="68"/>
      <c r="I75" s="68"/>
      <c r="J75" s="68"/>
      <c r="K75" s="68"/>
      <c r="L75" s="68"/>
    </row>
    <row r="76" spans="2:12" ht="31.5" customHeight="1" x14ac:dyDescent="0.2">
      <c r="C76" s="126" t="s">
        <v>116</v>
      </c>
      <c r="D76" s="126"/>
      <c r="H76" s="68"/>
      <c r="I76" s="68"/>
      <c r="J76" s="68"/>
      <c r="K76" s="68"/>
      <c r="L76" s="68"/>
    </row>
    <row r="77" spans="2:12" ht="9" customHeight="1" x14ac:dyDescent="0.2">
      <c r="C77" s="36"/>
      <c r="D77" s="67"/>
      <c r="H77" s="68"/>
      <c r="I77" s="68"/>
      <c r="J77" s="68"/>
      <c r="K77" s="68"/>
      <c r="L77" s="68"/>
    </row>
    <row r="78" spans="2:12" x14ac:dyDescent="0.2">
      <c r="C78" s="126"/>
      <c r="D78" s="126"/>
      <c r="E78" s="30"/>
      <c r="H78" s="68"/>
      <c r="I78" s="68"/>
      <c r="J78" s="68"/>
      <c r="K78" s="68"/>
      <c r="L78" s="68"/>
    </row>
    <row r="79" spans="2:12" ht="9" customHeight="1" x14ac:dyDescent="0.2">
      <c r="C79" s="36"/>
      <c r="D79" s="67"/>
      <c r="H79" s="68"/>
      <c r="I79" s="68"/>
      <c r="J79" s="68"/>
      <c r="K79" s="68"/>
      <c r="L79" s="68"/>
    </row>
    <row r="80" spans="2:12" x14ac:dyDescent="0.2">
      <c r="H80" s="68"/>
      <c r="I80" s="68"/>
      <c r="J80" s="68"/>
      <c r="K80" s="68"/>
      <c r="L80" s="68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Lamriko Alkhanashvili</cp:lastModifiedBy>
  <dcterms:created xsi:type="dcterms:W3CDTF">2011-02-17T11:36:26Z</dcterms:created>
  <dcterms:modified xsi:type="dcterms:W3CDTF">2017-08-25T06:45:49Z</dcterms:modified>
</cp:coreProperties>
</file>