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Targmani\I kv. 2017\"/>
    </mc:Choice>
  </mc:AlternateContent>
  <bookViews>
    <workbookView xWindow="480" yWindow="150" windowWidth="18195" windowHeight="10680" tabRatio="944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40" i="28" l="1"/>
  <c r="E27" i="28"/>
  <c r="E61" i="29" l="1"/>
  <c r="E49" i="29"/>
  <c r="E35" i="29"/>
  <c r="E29" i="29"/>
  <c r="E19" i="29"/>
  <c r="E13" i="29"/>
  <c r="E50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<sst xmlns="http://schemas.openxmlformats.org/spreadsheetml/2006/main" count="206" uniqueCount="148">
  <si>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</si>
  <si>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</si>
  <si>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</si>
  <si>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</si>
  <si>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</si>
  <si>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</si>
  <si>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</si>
  <si>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</si>
  <si>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</si>
  <si>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</si>
  <si>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</si>
  <si>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</si>
  <si>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</si>
  <si>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</si>
  <si>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</si>
  <si>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</si>
  <si>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</si>
  <si>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</si>
  <si>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</si>
  <si>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</si>
  <si>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</si>
  <si>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</si>
  <si>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</si>
  <si>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</si>
  <si>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</si>
  <si>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</si>
  <si>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</si>
  <si>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</si>
  <si>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</si>
  <si>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</si>
  <si>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</si>
  <si>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</si>
  <si>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</si>
  <si>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</si>
  <si>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</si>
  <si>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</si>
  <si>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</si>
  <si>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</si>
  <si>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</si>
  <si>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</si>
  <si>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</si>
  <si>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</si>
  <si>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</si>
  <si>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</si>
  <si>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</si>
  <si>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</si>
  <si>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</si>
  <si>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</si>
  <si>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</si>
  <si>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</si>
  <si>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</si>
  <si>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</si>
  <si>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</si>
  <si>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</si>
  <si>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</si>
  <si>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</si>
  <si>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</si>
  <si>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INCOME STATEMENT</t>
  </si>
  <si>
    <t>gel</t>
  </si>
  <si>
    <t>I. Non-life insurance</t>
  </si>
  <si>
    <t xml:space="preserve"> - Written premium, gross</t>
  </si>
  <si>
    <t xml:space="preserve"> - Reinsurance premium</t>
  </si>
  <si>
    <t xml:space="preserve"> - Changes in technical provision of unearned premiums, gross</t>
  </si>
  <si>
    <t xml:space="preserve"> - Change in technical provision of unearned premiums, reinsurers' share</t>
  </si>
  <si>
    <t xml:space="preserve"> - Earned premiums, net   (1-2-3+4)</t>
  </si>
  <si>
    <t xml:space="preserve"> - Claims paid, gross</t>
  </si>
  <si>
    <t xml:space="preserve"> - Reinsurers' share in claims paid</t>
  </si>
  <si>
    <t xml:space="preserve"> - Changes in technical provisions of claims,  gross</t>
  </si>
  <si>
    <t xml:space="preserve"> - Changes in technical provisions of claims, reinsurers' share</t>
  </si>
  <si>
    <t xml:space="preserve"> -Income from subrogation and salvage, net</t>
  </si>
  <si>
    <t xml:space="preserve"> - Incurred claims, net   (6-7+8-9-10)</t>
  </si>
  <si>
    <t xml:space="preserve"> - bonuses </t>
  </si>
  <si>
    <t xml:space="preserve"> - Commission income/(expense), net</t>
  </si>
  <si>
    <t>Insurance income/(loss), net (non life)    (5-11-12+13)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</si>
  <si>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</si>
  <si>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</si>
  <si>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</si>
  <si>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</si>
  <si>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</si>
  <si>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</si>
  <si>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financial assets at fair value through profit or loss </t>
  </si>
  <si>
    <t xml:space="preserve"> - Debtors arising out of direct insurance operations</t>
  </si>
  <si>
    <t xml:space="preserve"> - Debtors arising out of reinsurance operations</t>
  </si>
  <si>
    <t xml:space="preserve"> - Debtors arising out of salvage</t>
  </si>
  <si>
    <t xml:space="preserve"> - Loans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</si>
  <si>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</si>
  <si>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Investments in subsidiaries</t>
  </si>
  <si>
    <t xml:space="preserve"> - Reinsurers' share in technical provisions</t>
  </si>
  <si>
    <t xml:space="preserve"> - Deferred commission expenses</t>
  </si>
  <si>
    <t xml:space="preserve"> - Property and equipment (net)</t>
  </si>
  <si>
    <t xml:space="preserve"> - Investment property</t>
  </si>
  <si>
    <t xml:space="preserve"> - Goodwill and other intangible assets (net)</t>
  </si>
  <si>
    <t xml:space="preserve"> - Deferred income tax assets</t>
  </si>
  <si>
    <t xml:space="preserve"> - Other assets</t>
  </si>
  <si>
    <t>total assets</t>
  </si>
  <si>
    <t>Liabilities</t>
  </si>
  <si>
    <t xml:space="preserve"> - Technical provisions, gross</t>
  </si>
  <si>
    <t xml:space="preserve"> - Other insurance liabilities</t>
  </si>
  <si>
    <t xml:space="preserve"> - Subrogation and salvage liabilities</t>
  </si>
  <si>
    <t xml:space="preserve"> - Financial liabilities</t>
  </si>
  <si>
    <t xml:space="preserve"> - Pension liabilities</t>
  </si>
  <si>
    <t xml:space="preserve"> - liabilities to  Associates</t>
  </si>
  <si>
    <t xml:space="preserve"> - Liabilities to  subsidiaries</t>
  </si>
  <si>
    <t xml:space="preserve"> - Deferred commission income</t>
  </si>
  <si>
    <t xml:space="preserve"> - Deferred income tax liabilities</t>
  </si>
  <si>
    <t xml:space="preserve"> - Other liabilities</t>
  </si>
  <si>
    <t>Total liabilities</t>
  </si>
  <si>
    <t>Capital</t>
  </si>
  <si>
    <t xml:space="preserve"> - Share capital</t>
  </si>
  <si>
    <t xml:space="preserve"> - Share issue premium</t>
  </si>
  <si>
    <t xml:space="preserve"> - Own shares owned by the insurer</t>
  </si>
  <si>
    <t xml:space="preserve"> - Retained profit/(loss) of the previous years</t>
  </si>
  <si>
    <t xml:space="preserve"> - Profit/(loss) for the accounting year</t>
  </si>
  <si>
    <t xml:space="preserve"> - Other reserves</t>
  </si>
  <si>
    <t>Total capital</t>
  </si>
  <si>
    <t>Total liabilities and capital</t>
  </si>
  <si>
    <t>*As information is being specified in several companies, minor change of data is possible.</t>
  </si>
  <si>
    <t>II. Life Insurance</t>
  </si>
  <si>
    <t xml:space="preserve"> - Income from subrogation  (life)</t>
  </si>
  <si>
    <t xml:space="preserve"> - Incurred claims, net    (20-21+22-23-24)</t>
  </si>
  <si>
    <t xml:space="preserve"> - Changes in technical provisions of life assurance, gross</t>
  </si>
  <si>
    <t xml:space="preserve"> - Changes in technical provisions of life assurance, reinsurers' share</t>
  </si>
  <si>
    <t xml:space="preserve"> - Changes in technical provisions of life assurance, net  (26-27)</t>
  </si>
  <si>
    <t>Insurance income/(loss), net (life)   (19-25+28-29+30)</t>
  </si>
  <si>
    <t>Insurance income/(loss), net  (14+31)</t>
  </si>
  <si>
    <t>III. Pension scheme</t>
  </si>
  <si>
    <t xml:space="preserve"> - Commission income</t>
  </si>
  <si>
    <t xml:space="preserve"> - Commission expense</t>
  </si>
  <si>
    <t xml:space="preserve"> -loss from the investment activity of the pension scheme</t>
  </si>
  <si>
    <t>Net result from pension scheme   (33-34–35)</t>
  </si>
  <si>
    <t>IV. Investment income</t>
  </si>
  <si>
    <t xml:space="preserve"> - Credit institutions</t>
  </si>
  <si>
    <r>
      <t xml:space="preserve"> </t>
    </r>
    <r>
      <rPr>
        <sz val="10"/>
        <rFont val="Sylfaen"/>
        <family val="1"/>
      </rPr>
      <t>- Investments in Associates</t>
    </r>
  </si>
  <si>
    <t xml:space="preserve"> - Other investments</t>
  </si>
  <si>
    <t>Total Investment Income  (37+38+39+40+41+42+43+44+45)</t>
  </si>
  <si>
    <t>V. other income and expenses</t>
  </si>
  <si>
    <t xml:space="preserve"> - Salaries and other employee benefits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</si>
  <si>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</si>
  <si>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</si>
  <si>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</si>
  <si>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</si>
  <si>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Negative goodwill</t>
  </si>
  <si>
    <t xml:space="preserve"> - Other  income/expenses, net</t>
  </si>
  <si>
    <t xml:space="preserve"> - Profit/(loss) before income tax(32+36+46-47-48-49-50-51-52+53)</t>
  </si>
  <si>
    <t xml:space="preserve"> -Income tax</t>
  </si>
  <si>
    <t>Profit/(loss) for the accounting year, net   (54-55)</t>
  </si>
  <si>
    <t>accounting date 31.03.2017</t>
  </si>
  <si>
    <t>accounting period 01.01.2017-31.03.2017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</si>
</sst>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b/>
      <sz val="14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9" fillId="2" borderId="16" xfId="1" applyNumberFormat="1" applyFont="1" applyFill="1" applyBorder="1" applyAlignment="1">
      <alignment horizontal="right" vertical="center"/>
    </xf>
    <xf numFmtId="164" fontId="9" fillId="2" borderId="15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2" xfId="1" applyNumberFormat="1" applyFont="1" applyFill="1" applyBorder="1" applyAlignment="1">
      <alignment horizontal="right" vertical="center"/>
    </xf>
    <xf numFmtId="164" fontId="3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164" fontId="2" fillId="2" borderId="13" xfId="1" applyNumberFormat="1" applyFont="1" applyFill="1" applyBorder="1" applyAlignment="1">
      <alignment horizontal="right" vertical="center"/>
    </xf>
    <xf numFmtId="164" fontId="3" fillId="2" borderId="16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/>
    <xf numFmtId="0" fontId="3" fillId="0" borderId="19" xfId="0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21" xfId="9" applyFont="1" applyFill="1" applyBorder="1" applyAlignment="1">
      <alignment horizontal="left" vertical="center"/>
    </xf>
    <xf numFmtId="0" fontId="11" fillId="0" borderId="21" xfId="6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6" applyFont="1" applyFill="1" applyBorder="1" applyAlignment="1">
      <alignment horizontal="left" vertical="center"/>
    </xf>
    <xf numFmtId="0" fontId="3" fillId="0" borderId="21" xfId="6" applyFont="1" applyFill="1" applyBorder="1" applyAlignment="1">
      <alignment horizontal="left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2" fillId="0" borderId="5" xfId="6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1" xfId="6" applyFont="1" applyFill="1" applyBorder="1" applyAlignment="1">
      <alignment horizontal="left" vertical="center" wrapText="1"/>
    </xf>
    <xf numFmtId="0" fontId="2" fillId="0" borderId="9" xfId="6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wrapText="1"/>
    </xf>
    <xf numFmtId="0" fontId="11" fillId="0" borderId="20" xfId="0" applyFont="1" applyFill="1" applyBorder="1"/>
    <xf numFmtId="0" fontId="11" fillId="0" borderId="21" xfId="0" applyFont="1" applyFill="1" applyBorder="1"/>
    <xf numFmtId="0" fontId="11" fillId="0" borderId="21" xfId="0" applyFont="1" applyBorder="1"/>
    <xf numFmtId="0" fontId="3" fillId="0" borderId="21" xfId="0" applyFont="1" applyFill="1" applyBorder="1" applyAlignment="1">
      <alignment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left" vertical="center" wrapText="1"/>
    </xf>
    <xf numFmtId="0" fontId="2" fillId="2" borderId="24" xfId="6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vertical="center"/>
    </xf>
    <xf numFmtId="0" fontId="11" fillId="0" borderId="20" xfId="9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11" fillId="0" borderId="24" xfId="6" applyFont="1" applyFill="1" applyBorder="1" applyAlignment="1">
      <alignment horizontal="left" vertical="center"/>
    </xf>
    <xf numFmtId="0" fontId="2" fillId="0" borderId="20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H10" sqref="H10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54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90"/>
      <c r="D4" s="90" t="s">
        <v>74</v>
      </c>
      <c r="E4" s="90"/>
    </row>
    <row r="5" spans="2:7" ht="15.75" thickBot="1" x14ac:dyDescent="0.35">
      <c r="C5" s="79"/>
      <c r="D5" s="79" t="s">
        <v>146</v>
      </c>
      <c r="E5" s="38" t="s">
        <v>58</v>
      </c>
    </row>
    <row r="6" spans="2:7" s="9" customFormat="1" ht="15.75" thickBot="1" x14ac:dyDescent="0.25">
      <c r="B6" s="5"/>
      <c r="C6" s="6" t="s">
        <v>0</v>
      </c>
      <c r="D6" s="7"/>
      <c r="E6" s="8"/>
    </row>
    <row r="7" spans="2:7" s="9" customFormat="1" ht="6" customHeight="1" thickBot="1" x14ac:dyDescent="0.25">
      <c r="C7" s="10"/>
      <c r="D7" s="11"/>
      <c r="E7" s="12"/>
    </row>
    <row r="8" spans="2:7" s="13" customFormat="1" ht="15.75" customHeight="1" thickBot="1" x14ac:dyDescent="0.25">
      <c r="C8" s="122" t="s">
        <v>75</v>
      </c>
      <c r="D8" s="123"/>
      <c r="E8" s="123"/>
    </row>
    <row r="9" spans="2:7" s="15" customFormat="1" ht="15" customHeight="1" x14ac:dyDescent="0.2">
      <c r="B9" s="91" t="s">
        <v>1</v>
      </c>
      <c r="C9" s="92">
        <v>1</v>
      </c>
      <c r="D9" s="81" t="s">
        <v>76</v>
      </c>
      <c r="E9" s="55">
        <v>36964235.783499777</v>
      </c>
      <c r="F9" s="29"/>
      <c r="G9" s="29"/>
    </row>
    <row r="10" spans="2:7" s="15" customFormat="1" ht="15" customHeight="1" x14ac:dyDescent="0.2">
      <c r="B10" s="93" t="s">
        <v>2</v>
      </c>
      <c r="C10" s="94">
        <v>2</v>
      </c>
      <c r="D10" s="84" t="s">
        <v>77</v>
      </c>
      <c r="E10" s="56">
        <v>105959925.36535546</v>
      </c>
      <c r="F10" s="29"/>
      <c r="G10" s="29"/>
    </row>
    <row r="11" spans="2:7" s="15" customFormat="1" ht="15" customHeight="1" x14ac:dyDescent="0.2">
      <c r="B11" s="93" t="s">
        <v>3</v>
      </c>
      <c r="C11" s="94">
        <v>3</v>
      </c>
      <c r="D11" s="84" t="s">
        <v>78</v>
      </c>
      <c r="E11" s="56">
        <v>36065.232000000004</v>
      </c>
      <c r="F11" s="29"/>
      <c r="G11" s="29"/>
    </row>
    <row r="12" spans="2:7" s="15" customFormat="1" ht="15" customHeight="1" x14ac:dyDescent="0.2">
      <c r="B12" s="93" t="s">
        <v>4</v>
      </c>
      <c r="C12" s="94">
        <v>4</v>
      </c>
      <c r="D12" s="84" t="s">
        <v>79</v>
      </c>
      <c r="E12" s="56">
        <v>3711399.682438483</v>
      </c>
      <c r="F12" s="29"/>
      <c r="G12" s="29"/>
    </row>
    <row r="13" spans="2:7" s="15" customFormat="1" x14ac:dyDescent="0.2">
      <c r="B13" s="93" t="s">
        <v>5</v>
      </c>
      <c r="C13" s="94">
        <v>5</v>
      </c>
      <c r="D13" s="84" t="s">
        <v>80</v>
      </c>
      <c r="E13" s="56">
        <v>0</v>
      </c>
      <c r="F13" s="29"/>
      <c r="G13" s="29"/>
    </row>
    <row r="14" spans="2:7" s="15" customFormat="1" ht="15" customHeight="1" x14ac:dyDescent="0.2">
      <c r="B14" s="93" t="s">
        <v>6</v>
      </c>
      <c r="C14" s="94">
        <v>6</v>
      </c>
      <c r="D14" s="84" t="s">
        <v>81</v>
      </c>
      <c r="E14" s="56">
        <v>193848579.22585258</v>
      </c>
      <c r="F14" s="29"/>
      <c r="G14" s="29"/>
    </row>
    <row r="15" spans="2:7" s="15" customFormat="1" ht="15" customHeight="1" x14ac:dyDescent="0.2">
      <c r="B15" s="93" t="s">
        <v>7</v>
      </c>
      <c r="C15" s="94">
        <v>7</v>
      </c>
      <c r="D15" s="84" t="s">
        <v>82</v>
      </c>
      <c r="E15" s="56">
        <v>17672220.281073093</v>
      </c>
      <c r="F15" s="29"/>
      <c r="G15" s="29"/>
    </row>
    <row r="16" spans="2:7" s="15" customFormat="1" ht="15" customHeight="1" x14ac:dyDescent="0.2">
      <c r="B16" s="93" t="s">
        <v>8</v>
      </c>
      <c r="C16" s="94">
        <v>8</v>
      </c>
      <c r="D16" s="95" t="s">
        <v>83</v>
      </c>
      <c r="E16" s="56">
        <v>349352.68860001204</v>
      </c>
      <c r="F16" s="29"/>
      <c r="G16" s="29"/>
    </row>
    <row r="17" spans="2:7" s="15" customFormat="1" ht="15" customHeight="1" x14ac:dyDescent="0.2">
      <c r="B17" s="93" t="s">
        <v>9</v>
      </c>
      <c r="C17" s="94">
        <v>9</v>
      </c>
      <c r="D17" s="87" t="s">
        <v>84</v>
      </c>
      <c r="E17" s="56">
        <v>4307635.6534580523</v>
      </c>
      <c r="F17" s="29"/>
      <c r="G17" s="29"/>
    </row>
    <row r="18" spans="2:7" s="15" customFormat="1" ht="15" customHeight="1" x14ac:dyDescent="0.2">
      <c r="B18" s="93" t="s">
        <v>10</v>
      </c>
      <c r="C18" s="94">
        <v>10</v>
      </c>
      <c r="D18" s="86" t="s">
        <v>85</v>
      </c>
      <c r="E18" s="56">
        <v>7393983.1265521254</v>
      </c>
      <c r="F18" s="29"/>
      <c r="G18" s="29"/>
    </row>
    <row r="19" spans="2:7" s="15" customFormat="1" ht="15" customHeight="1" x14ac:dyDescent="0.2">
      <c r="B19" s="93" t="s">
        <v>11</v>
      </c>
      <c r="C19" s="94">
        <v>11</v>
      </c>
      <c r="D19" s="87" t="s">
        <v>86</v>
      </c>
      <c r="E19" s="56">
        <v>36729038.463560879</v>
      </c>
      <c r="F19" s="29"/>
      <c r="G19" s="29"/>
    </row>
    <row r="20" spans="2:7" s="15" customFormat="1" ht="15" customHeight="1" x14ac:dyDescent="0.2">
      <c r="B20" s="93" t="s">
        <v>12</v>
      </c>
      <c r="C20" s="94">
        <v>12</v>
      </c>
      <c r="D20" s="84" t="s">
        <v>87</v>
      </c>
      <c r="E20" s="56">
        <v>84295583.480375811</v>
      </c>
      <c r="F20" s="29"/>
      <c r="G20" s="29"/>
    </row>
    <row r="21" spans="2:7" s="15" customFormat="1" ht="15" customHeight="1" x14ac:dyDescent="0.2">
      <c r="B21" s="93" t="s">
        <v>13</v>
      </c>
      <c r="C21" s="94">
        <v>13</v>
      </c>
      <c r="D21" s="87" t="s">
        <v>88</v>
      </c>
      <c r="E21" s="56">
        <v>7631019.7195299761</v>
      </c>
      <c r="F21" s="29"/>
      <c r="G21" s="29"/>
    </row>
    <row r="22" spans="2:7" s="15" customFormat="1" ht="15" customHeight="1" x14ac:dyDescent="0.2">
      <c r="B22" s="93" t="s">
        <v>14</v>
      </c>
      <c r="C22" s="94">
        <v>14</v>
      </c>
      <c r="D22" s="84" t="s">
        <v>89</v>
      </c>
      <c r="E22" s="56">
        <v>27562333.081676643</v>
      </c>
      <c r="F22" s="29"/>
      <c r="G22" s="29"/>
    </row>
    <row r="23" spans="2:7" s="15" customFormat="1" ht="15" customHeight="1" x14ac:dyDescent="0.2">
      <c r="B23" s="93" t="s">
        <v>15</v>
      </c>
      <c r="C23" s="94">
        <v>15</v>
      </c>
      <c r="D23" s="84" t="s">
        <v>90</v>
      </c>
      <c r="E23" s="56">
        <v>2655125.3899999997</v>
      </c>
      <c r="F23" s="29"/>
      <c r="G23" s="29"/>
    </row>
    <row r="24" spans="2:7" s="15" customFormat="1" ht="15" customHeight="1" x14ac:dyDescent="0.2">
      <c r="B24" s="93" t="s">
        <v>16</v>
      </c>
      <c r="C24" s="94">
        <v>16</v>
      </c>
      <c r="D24" s="84" t="s">
        <v>91</v>
      </c>
      <c r="E24" s="56">
        <v>23583843.151728444</v>
      </c>
      <c r="F24" s="29"/>
      <c r="G24" s="29"/>
    </row>
    <row r="25" spans="2:7" s="15" customFormat="1" ht="15" customHeight="1" x14ac:dyDescent="0.2">
      <c r="B25" s="93" t="s">
        <v>17</v>
      </c>
      <c r="C25" s="94">
        <v>17</v>
      </c>
      <c r="D25" s="84" t="s">
        <v>92</v>
      </c>
      <c r="E25" s="56">
        <v>4701686.2674071789</v>
      </c>
      <c r="F25" s="29"/>
      <c r="G25" s="29"/>
    </row>
    <row r="26" spans="2:7" s="15" customFormat="1" ht="15" customHeight="1" x14ac:dyDescent="0.2">
      <c r="B26" s="93" t="s">
        <v>18</v>
      </c>
      <c r="C26" s="94">
        <v>18</v>
      </c>
      <c r="D26" s="84" t="s">
        <v>93</v>
      </c>
      <c r="E26" s="56">
        <v>28623102.453787275</v>
      </c>
      <c r="F26" s="29"/>
      <c r="G26" s="29"/>
    </row>
    <row r="27" spans="2:7" s="17" customFormat="1" ht="15" customHeight="1" thickBot="1" x14ac:dyDescent="0.4">
      <c r="B27" s="96" t="s">
        <v>19</v>
      </c>
      <c r="C27" s="97">
        <v>19</v>
      </c>
      <c r="D27" s="98" t="s">
        <v>94</v>
      </c>
      <c r="E27" s="57">
        <f>SUM(E9:E26)</f>
        <v>586025129.04689586</v>
      </c>
      <c r="F27" s="29"/>
      <c r="G27" s="29"/>
    </row>
    <row r="28" spans="2:7" s="13" customFormat="1" ht="6" customHeight="1" thickBot="1" x14ac:dyDescent="0.25">
      <c r="B28" s="18"/>
      <c r="C28" s="19"/>
      <c r="D28" s="20"/>
      <c r="E28" s="21"/>
      <c r="F28" s="29"/>
      <c r="G28" s="29"/>
    </row>
    <row r="29" spans="2:7" s="13" customFormat="1" ht="15.75" customHeight="1" thickBot="1" x14ac:dyDescent="0.25">
      <c r="B29" s="18"/>
      <c r="C29" s="122" t="s">
        <v>95</v>
      </c>
      <c r="D29" s="123"/>
      <c r="E29" s="123"/>
      <c r="F29" s="29"/>
      <c r="G29" s="29"/>
    </row>
    <row r="30" spans="2:7" s="15" customFormat="1" ht="15" customHeight="1" x14ac:dyDescent="0.3">
      <c r="B30" s="91" t="s">
        <v>20</v>
      </c>
      <c r="C30" s="92">
        <v>20</v>
      </c>
      <c r="D30" s="99" t="s">
        <v>96</v>
      </c>
      <c r="E30" s="55">
        <v>301681250.38779104</v>
      </c>
      <c r="F30" s="29"/>
      <c r="G30" s="29"/>
    </row>
    <row r="31" spans="2:7" s="15" customFormat="1" ht="15" customHeight="1" x14ac:dyDescent="0.3">
      <c r="B31" s="93" t="s">
        <v>21</v>
      </c>
      <c r="C31" s="94">
        <v>21</v>
      </c>
      <c r="D31" s="100" t="s">
        <v>97</v>
      </c>
      <c r="E31" s="56">
        <v>61647623.227683567</v>
      </c>
      <c r="F31" s="29"/>
      <c r="G31" s="29"/>
    </row>
    <row r="32" spans="2:7" s="15" customFormat="1" ht="15" customHeight="1" x14ac:dyDescent="0.2">
      <c r="B32" s="93" t="s">
        <v>22</v>
      </c>
      <c r="C32" s="94">
        <v>22</v>
      </c>
      <c r="D32" s="95" t="s">
        <v>98</v>
      </c>
      <c r="E32" s="56">
        <v>2446393.9129247298</v>
      </c>
      <c r="F32" s="29"/>
      <c r="G32" s="78"/>
    </row>
    <row r="33" spans="2:8" s="15" customFormat="1" ht="15" customHeight="1" x14ac:dyDescent="0.3">
      <c r="B33" s="93" t="s">
        <v>23</v>
      </c>
      <c r="C33" s="94">
        <v>23</v>
      </c>
      <c r="D33" s="101" t="s">
        <v>99</v>
      </c>
      <c r="E33" s="56">
        <v>23374211.365168311</v>
      </c>
      <c r="F33" s="29"/>
      <c r="G33" s="35"/>
    </row>
    <row r="34" spans="2:8" s="15" customFormat="1" ht="15" customHeight="1" x14ac:dyDescent="0.3">
      <c r="B34" s="93" t="s">
        <v>24</v>
      </c>
      <c r="C34" s="94">
        <v>24</v>
      </c>
      <c r="D34" s="100" t="s">
        <v>100</v>
      </c>
      <c r="E34" s="56">
        <v>22458555.890000004</v>
      </c>
      <c r="F34" s="29"/>
      <c r="G34" s="29"/>
    </row>
    <row r="35" spans="2:8" s="15" customFormat="1" ht="15" customHeight="1" x14ac:dyDescent="0.2">
      <c r="B35" s="93" t="s">
        <v>25</v>
      </c>
      <c r="C35" s="94">
        <v>25</v>
      </c>
      <c r="D35" s="102" t="s">
        <v>101</v>
      </c>
      <c r="E35" s="56">
        <v>862243.83999999997</v>
      </c>
      <c r="F35" s="29"/>
      <c r="G35" s="29"/>
    </row>
    <row r="36" spans="2:8" s="15" customFormat="1" ht="15" customHeight="1" x14ac:dyDescent="0.2">
      <c r="B36" s="93" t="s">
        <v>26</v>
      </c>
      <c r="C36" s="94">
        <v>26</v>
      </c>
      <c r="D36" s="102" t="s">
        <v>102</v>
      </c>
      <c r="E36" s="56">
        <v>1869871.8371375327</v>
      </c>
      <c r="F36" s="29"/>
      <c r="G36" s="29"/>
    </row>
    <row r="37" spans="2:8" s="15" customFormat="1" ht="15" customHeight="1" x14ac:dyDescent="0.2">
      <c r="B37" s="93" t="s">
        <v>27</v>
      </c>
      <c r="C37" s="94">
        <v>27</v>
      </c>
      <c r="D37" s="102" t="s">
        <v>103</v>
      </c>
      <c r="E37" s="56">
        <v>4582707.2214765502</v>
      </c>
      <c r="F37" s="29"/>
      <c r="G37" s="29"/>
    </row>
    <row r="38" spans="2:8" s="15" customFormat="1" ht="15" customHeight="1" x14ac:dyDescent="0.3">
      <c r="B38" s="93" t="s">
        <v>28</v>
      </c>
      <c r="C38" s="94">
        <v>28</v>
      </c>
      <c r="D38" s="100" t="s">
        <v>104</v>
      </c>
      <c r="E38" s="56">
        <v>438675.57</v>
      </c>
      <c r="F38" s="29"/>
      <c r="G38" s="34"/>
    </row>
    <row r="39" spans="2:8" s="15" customFormat="1" ht="15" customHeight="1" x14ac:dyDescent="0.3">
      <c r="B39" s="93" t="s">
        <v>29</v>
      </c>
      <c r="C39" s="94">
        <v>29</v>
      </c>
      <c r="D39" s="101" t="s">
        <v>105</v>
      </c>
      <c r="E39" s="56">
        <v>21633117.46845942</v>
      </c>
      <c r="F39" s="29"/>
      <c r="G39" s="29"/>
    </row>
    <row r="40" spans="2:8" s="17" customFormat="1" ht="15" customHeight="1" thickBot="1" x14ac:dyDescent="0.4">
      <c r="B40" s="96" t="s">
        <v>30</v>
      </c>
      <c r="C40" s="97">
        <v>30</v>
      </c>
      <c r="D40" s="98" t="s">
        <v>106</v>
      </c>
      <c r="E40" s="57">
        <f>SUM(E30:E39)</f>
        <v>440994650.72064108</v>
      </c>
      <c r="F40" s="29"/>
      <c r="G40" s="29"/>
    </row>
    <row r="41" spans="2:8" s="24" customFormat="1" ht="6" customHeight="1" thickBot="1" x14ac:dyDescent="0.25">
      <c r="B41" s="22"/>
      <c r="C41" s="23"/>
      <c r="D41" s="20"/>
      <c r="E41" s="21"/>
      <c r="F41" s="29"/>
      <c r="G41" s="29"/>
    </row>
    <row r="42" spans="2:8" s="13" customFormat="1" ht="15.75" customHeight="1" thickBot="1" x14ac:dyDescent="0.25">
      <c r="B42" s="25"/>
      <c r="C42" s="122" t="s">
        <v>107</v>
      </c>
      <c r="D42" s="123"/>
      <c r="E42" s="123"/>
      <c r="F42" s="29"/>
      <c r="G42" s="29"/>
    </row>
    <row r="43" spans="2:8" s="15" customFormat="1" ht="15" customHeight="1" x14ac:dyDescent="0.3">
      <c r="B43" s="91" t="s">
        <v>31</v>
      </c>
      <c r="C43" s="92">
        <v>31</v>
      </c>
      <c r="D43" s="99" t="s">
        <v>108</v>
      </c>
      <c r="E43" s="55">
        <v>118590602.92</v>
      </c>
      <c r="F43" s="29"/>
      <c r="G43" s="29"/>
    </row>
    <row r="44" spans="2:8" s="15" customFormat="1" ht="15" customHeight="1" x14ac:dyDescent="0.3">
      <c r="B44" s="93" t="s">
        <v>32</v>
      </c>
      <c r="C44" s="94">
        <v>32</v>
      </c>
      <c r="D44" s="101" t="s">
        <v>109</v>
      </c>
      <c r="E44" s="56">
        <v>17878471.468554627</v>
      </c>
      <c r="F44" s="29"/>
      <c r="G44" s="29"/>
    </row>
    <row r="45" spans="2:8" s="15" customFormat="1" ht="15" customHeight="1" x14ac:dyDescent="0.3">
      <c r="B45" s="93" t="s">
        <v>33</v>
      </c>
      <c r="C45" s="94">
        <v>33</v>
      </c>
      <c r="D45" s="100" t="s">
        <v>110</v>
      </c>
      <c r="E45" s="56">
        <v>0</v>
      </c>
      <c r="F45" s="29"/>
      <c r="G45" s="29"/>
    </row>
    <row r="46" spans="2:8" s="15" customFormat="1" ht="15" customHeight="1" x14ac:dyDescent="0.3">
      <c r="B46" s="93" t="s">
        <v>34</v>
      </c>
      <c r="C46" s="94">
        <v>34</v>
      </c>
      <c r="D46" s="101" t="s">
        <v>111</v>
      </c>
      <c r="E46" s="56">
        <v>666200.32634734956</v>
      </c>
      <c r="F46" s="29"/>
      <c r="G46" s="29"/>
    </row>
    <row r="47" spans="2:8" s="15" customFormat="1" ht="15" customHeight="1" x14ac:dyDescent="0.3">
      <c r="B47" s="93" t="s">
        <v>35</v>
      </c>
      <c r="C47" s="94">
        <v>35</v>
      </c>
      <c r="D47" s="101" t="s">
        <v>112</v>
      </c>
      <c r="E47" s="56">
        <v>5668394.3580052415</v>
      </c>
      <c r="F47" s="29"/>
      <c r="G47" s="29"/>
      <c r="H47" s="33"/>
    </row>
    <row r="48" spans="2:8" s="15" customFormat="1" ht="15" customHeight="1" x14ac:dyDescent="0.3">
      <c r="B48" s="93" t="s">
        <v>36</v>
      </c>
      <c r="C48" s="94">
        <v>36</v>
      </c>
      <c r="D48" s="101" t="s">
        <v>113</v>
      </c>
      <c r="E48" s="56">
        <v>2226809.3920000009</v>
      </c>
      <c r="F48" s="29"/>
      <c r="G48" s="33"/>
    </row>
    <row r="49" spans="2:8" s="17" customFormat="1" ht="15" customHeight="1" x14ac:dyDescent="0.35">
      <c r="B49" s="93" t="s">
        <v>37</v>
      </c>
      <c r="C49" s="103">
        <v>37</v>
      </c>
      <c r="D49" s="104" t="s">
        <v>114</v>
      </c>
      <c r="E49" s="58">
        <v>145030478.46490723</v>
      </c>
      <c r="F49" s="29"/>
      <c r="G49" s="29"/>
    </row>
    <row r="50" spans="2:8" s="17" customFormat="1" ht="15" customHeight="1" thickBot="1" x14ac:dyDescent="0.4">
      <c r="B50" s="96" t="s">
        <v>38</v>
      </c>
      <c r="C50" s="97">
        <v>38</v>
      </c>
      <c r="D50" s="98" t="s">
        <v>115</v>
      </c>
      <c r="E50" s="59">
        <f>E49+E40</f>
        <v>586025129.18554831</v>
      </c>
      <c r="F50" s="29"/>
      <c r="G50" s="33"/>
      <c r="H50" s="33"/>
    </row>
    <row r="51" spans="2:8" s="26" customFormat="1" x14ac:dyDescent="0.3">
      <c r="E51" s="31"/>
    </row>
    <row r="52" spans="2:8" ht="32.25" customHeight="1" x14ac:dyDescent="0.3">
      <c r="C52" s="77"/>
      <c r="D52" s="119" t="s">
        <v>116</v>
      </c>
      <c r="E52" s="119"/>
    </row>
    <row r="53" spans="2:8" ht="9" customHeight="1" x14ac:dyDescent="0.3">
      <c r="D53" s="28"/>
    </row>
    <row r="54" spans="2:8" x14ac:dyDescent="0.3">
      <c r="C54" s="119"/>
      <c r="D54" s="119"/>
      <c r="E54" s="27"/>
    </row>
    <row r="55" spans="2:8" ht="9" customHeight="1" x14ac:dyDescent="0.3">
      <c r="D55" s="28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="85" zoomScaleNormal="85" workbookViewId="0">
      <selection activeCell="G19" sqref="G19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8" width="14.7109375" style="66" bestFit="1" customWidth="1"/>
    <col min="9" max="9" width="9.140625" style="66"/>
    <col min="10" max="10" width="10.85546875" style="66" bestFit="1" customWidth="1"/>
    <col min="11" max="12" width="14.5703125" style="66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6"/>
      <c r="E1" s="60"/>
      <c r="H1" s="68"/>
      <c r="I1" s="68"/>
      <c r="J1" s="68"/>
      <c r="K1" s="68"/>
      <c r="L1" s="68"/>
    </row>
    <row r="2" spans="2:12" ht="15" customHeight="1" x14ac:dyDescent="0.2">
      <c r="B2" s="127"/>
      <c r="C2" s="127"/>
      <c r="D2" s="127"/>
      <c r="E2" s="127"/>
      <c r="H2" s="68"/>
      <c r="I2" s="68"/>
      <c r="J2" s="68"/>
      <c r="K2" s="68"/>
      <c r="L2" s="68"/>
    </row>
    <row r="3" spans="2:12" ht="15" customHeight="1" x14ac:dyDescent="0.2">
      <c r="H3" s="68"/>
      <c r="I3" s="68"/>
      <c r="J3" s="68"/>
      <c r="K3" s="68"/>
      <c r="L3" s="68"/>
    </row>
    <row r="4" spans="2:12" s="37" customFormat="1" ht="15" customHeight="1" x14ac:dyDescent="0.2">
      <c r="D4" s="128" t="s">
        <v>57</v>
      </c>
      <c r="E4" s="128"/>
      <c r="H4" s="69"/>
      <c r="I4" s="69"/>
      <c r="J4" s="69"/>
      <c r="K4" s="69"/>
      <c r="L4" s="69"/>
    </row>
    <row r="5" spans="2:12" ht="15" customHeight="1" thickBot="1" x14ac:dyDescent="0.35">
      <c r="D5" s="79" t="s">
        <v>147</v>
      </c>
      <c r="E5" s="38" t="s">
        <v>58</v>
      </c>
      <c r="H5" s="68"/>
      <c r="I5" s="68"/>
      <c r="J5" s="68"/>
      <c r="K5" s="68"/>
      <c r="L5" s="68"/>
    </row>
    <row r="6" spans="2:12" s="41" customFormat="1" ht="45" customHeight="1" thickBot="1" x14ac:dyDescent="0.25">
      <c r="B6" s="5"/>
      <c r="C6" s="39" t="s">
        <v>0</v>
      </c>
      <c r="D6" s="40"/>
      <c r="E6" s="8"/>
      <c r="H6" s="70"/>
      <c r="I6" s="70"/>
      <c r="J6" s="70"/>
      <c r="K6" s="70"/>
      <c r="L6" s="70"/>
    </row>
    <row r="7" spans="2:12" s="24" customFormat="1" ht="9" customHeight="1" x14ac:dyDescent="0.2">
      <c r="C7" s="42"/>
      <c r="D7" s="42"/>
      <c r="E7" s="43"/>
      <c r="H7" s="71"/>
      <c r="I7" s="71"/>
      <c r="J7" s="71"/>
      <c r="K7" s="71"/>
      <c r="L7" s="71"/>
    </row>
    <row r="8" spans="2:12" s="24" customFormat="1" ht="15" customHeight="1" thickBot="1" x14ac:dyDescent="0.25">
      <c r="C8" s="124" t="s">
        <v>59</v>
      </c>
      <c r="D8" s="124"/>
      <c r="E8" s="124"/>
      <c r="H8" s="71"/>
      <c r="I8" s="71"/>
      <c r="J8" s="71"/>
      <c r="K8" s="71"/>
      <c r="L8" s="71"/>
    </row>
    <row r="9" spans="2:12" ht="15" customHeight="1" x14ac:dyDescent="0.2">
      <c r="B9" s="44" t="s">
        <v>1</v>
      </c>
      <c r="C9" s="80">
        <v>1</v>
      </c>
      <c r="D9" s="81" t="s">
        <v>60</v>
      </c>
      <c r="E9" s="61">
        <v>131809682.62642837</v>
      </c>
      <c r="F9" s="30"/>
      <c r="H9" s="68"/>
      <c r="I9" s="68"/>
      <c r="J9" s="68"/>
      <c r="K9" s="68"/>
      <c r="L9" s="68"/>
    </row>
    <row r="10" spans="2:12" ht="15" customHeight="1" x14ac:dyDescent="0.2">
      <c r="B10" s="45" t="s">
        <v>2</v>
      </c>
      <c r="C10" s="82">
        <v>2</v>
      </c>
      <c r="D10" s="83" t="s">
        <v>61</v>
      </c>
      <c r="E10" s="62">
        <v>15656652.786292957</v>
      </c>
      <c r="F10" s="30"/>
      <c r="H10" s="68"/>
      <c r="I10" s="68"/>
      <c r="J10" s="68"/>
      <c r="K10" s="68"/>
      <c r="L10" s="68"/>
    </row>
    <row r="11" spans="2:12" ht="15" customHeight="1" x14ac:dyDescent="0.2">
      <c r="B11" s="45" t="s">
        <v>3</v>
      </c>
      <c r="C11" s="82">
        <v>3</v>
      </c>
      <c r="D11" s="84" t="s">
        <v>62</v>
      </c>
      <c r="E11" s="62">
        <v>42709640.986931726</v>
      </c>
      <c r="F11" s="30"/>
      <c r="G11" s="30"/>
      <c r="I11" s="68"/>
      <c r="J11" s="68"/>
      <c r="K11" s="68"/>
      <c r="L11" s="68"/>
    </row>
    <row r="12" spans="2:12" ht="15" customHeight="1" x14ac:dyDescent="0.2">
      <c r="B12" s="45" t="s">
        <v>4</v>
      </c>
      <c r="C12" s="82">
        <v>4</v>
      </c>
      <c r="D12" s="84" t="s">
        <v>63</v>
      </c>
      <c r="E12" s="62">
        <v>-3232538.3154782075</v>
      </c>
      <c r="F12" s="30"/>
      <c r="I12" s="68"/>
      <c r="J12" s="68"/>
      <c r="K12" s="68"/>
      <c r="L12" s="68"/>
    </row>
    <row r="13" spans="2:12" s="15" customFormat="1" ht="15" customHeight="1" x14ac:dyDescent="0.2">
      <c r="B13" s="45" t="s">
        <v>5</v>
      </c>
      <c r="C13" s="85">
        <v>5</v>
      </c>
      <c r="D13" s="86" t="s">
        <v>64</v>
      </c>
      <c r="E13" s="56">
        <f>E9-E10-E11+E12</f>
        <v>70210850.537725478</v>
      </c>
      <c r="F13" s="30"/>
      <c r="G13" s="29"/>
      <c r="H13" s="32"/>
      <c r="I13" s="72"/>
      <c r="J13" s="73"/>
      <c r="K13" s="72"/>
      <c r="L13" s="73"/>
    </row>
    <row r="14" spans="2:12" ht="15" customHeight="1" x14ac:dyDescent="0.2">
      <c r="B14" s="45" t="s">
        <v>6</v>
      </c>
      <c r="C14" s="82">
        <v>6</v>
      </c>
      <c r="D14" s="83" t="s">
        <v>65</v>
      </c>
      <c r="E14" s="62">
        <v>55641486.830474615</v>
      </c>
      <c r="F14" s="30"/>
      <c r="G14" s="30"/>
      <c r="I14" s="68"/>
      <c r="J14" s="68"/>
      <c r="K14" s="68"/>
      <c r="L14" s="68"/>
    </row>
    <row r="15" spans="2:12" ht="15" customHeight="1" x14ac:dyDescent="0.2">
      <c r="B15" s="45" t="s">
        <v>7</v>
      </c>
      <c r="C15" s="82">
        <v>7</v>
      </c>
      <c r="D15" s="83" t="s">
        <v>66</v>
      </c>
      <c r="E15" s="62">
        <v>6208087.2824322088</v>
      </c>
      <c r="F15" s="30"/>
      <c r="G15" s="30"/>
      <c r="I15" s="68"/>
      <c r="J15" s="68"/>
      <c r="K15" s="68"/>
      <c r="L15" s="68"/>
    </row>
    <row r="16" spans="2:12" ht="15" customHeight="1" x14ac:dyDescent="0.2">
      <c r="B16" s="45" t="s">
        <v>8</v>
      </c>
      <c r="C16" s="82">
        <v>8</v>
      </c>
      <c r="D16" s="84" t="s">
        <v>67</v>
      </c>
      <c r="E16" s="62">
        <v>-3508402.1882099989</v>
      </c>
      <c r="F16" s="30"/>
      <c r="H16" s="68"/>
      <c r="I16" s="68"/>
      <c r="J16" s="68"/>
      <c r="K16" s="68"/>
      <c r="L16" s="68"/>
    </row>
    <row r="17" spans="2:12" ht="15" customHeight="1" x14ac:dyDescent="0.2">
      <c r="B17" s="45" t="s">
        <v>9</v>
      </c>
      <c r="C17" s="82">
        <v>9</v>
      </c>
      <c r="D17" s="84" t="s">
        <v>68</v>
      </c>
      <c r="E17" s="62">
        <v>-2766591.6276610326</v>
      </c>
      <c r="F17" s="30"/>
      <c r="H17" s="68"/>
      <c r="I17" s="68"/>
      <c r="J17" s="68"/>
      <c r="K17" s="68"/>
      <c r="L17" s="68"/>
    </row>
    <row r="18" spans="2:12" ht="15" customHeight="1" x14ac:dyDescent="0.2">
      <c r="B18" s="45" t="s">
        <v>10</v>
      </c>
      <c r="C18" s="82">
        <v>10</v>
      </c>
      <c r="D18" s="84" t="s">
        <v>69</v>
      </c>
      <c r="E18" s="62">
        <v>1418435.1600000008</v>
      </c>
      <c r="F18" s="30"/>
      <c r="H18" s="68"/>
      <c r="I18" s="68"/>
      <c r="J18" s="68"/>
      <c r="K18" s="68"/>
      <c r="L18" s="68"/>
    </row>
    <row r="19" spans="2:12" s="15" customFormat="1" ht="15" customHeight="1" x14ac:dyDescent="0.2">
      <c r="B19" s="45" t="s">
        <v>11</v>
      </c>
      <c r="C19" s="85">
        <v>11</v>
      </c>
      <c r="D19" s="86" t="s">
        <v>70</v>
      </c>
      <c r="E19" s="56">
        <f>E14-E15+E16-E17-E18</f>
        <v>47273153.827493444</v>
      </c>
      <c r="F19" s="30"/>
      <c r="H19" s="73"/>
      <c r="I19" s="73"/>
      <c r="J19" s="73"/>
      <c r="K19" s="73"/>
      <c r="L19" s="73"/>
    </row>
    <row r="20" spans="2:12" s="15" customFormat="1" ht="15" customHeight="1" x14ac:dyDescent="0.2">
      <c r="B20" s="45" t="s">
        <v>12</v>
      </c>
      <c r="C20" s="85">
        <v>12</v>
      </c>
      <c r="D20" s="87" t="s">
        <v>71</v>
      </c>
      <c r="E20" s="56">
        <v>9820.7900000000009</v>
      </c>
      <c r="F20" s="30"/>
      <c r="H20" s="73"/>
      <c r="I20" s="73"/>
      <c r="J20" s="73"/>
      <c r="K20" s="73"/>
      <c r="L20" s="73"/>
    </row>
    <row r="21" spans="2:12" s="15" customFormat="1" ht="15" customHeight="1" x14ac:dyDescent="0.2">
      <c r="B21" s="45" t="s">
        <v>13</v>
      </c>
      <c r="C21" s="85">
        <v>13</v>
      </c>
      <c r="D21" s="86" t="s">
        <v>72</v>
      </c>
      <c r="E21" s="56">
        <v>-2488470.2016770034</v>
      </c>
      <c r="F21" s="30"/>
      <c r="H21" s="73"/>
      <c r="I21" s="73"/>
      <c r="J21" s="73"/>
      <c r="K21" s="73"/>
      <c r="L21" s="73"/>
    </row>
    <row r="22" spans="2:12" s="15" customFormat="1" ht="15" customHeight="1" thickBot="1" x14ac:dyDescent="0.25">
      <c r="B22" s="46" t="s">
        <v>14</v>
      </c>
      <c r="C22" s="88">
        <v>14</v>
      </c>
      <c r="D22" s="89" t="s">
        <v>73</v>
      </c>
      <c r="E22" s="63">
        <f>E13-E19-E20+E21</f>
        <v>20439405.718555033</v>
      </c>
      <c r="F22" s="30"/>
      <c r="H22" s="73"/>
      <c r="I22" s="73"/>
      <c r="J22" s="73"/>
      <c r="K22" s="73"/>
      <c r="L22" s="73"/>
    </row>
    <row r="23" spans="2:12" ht="9" customHeight="1" x14ac:dyDescent="0.2">
      <c r="C23" s="19"/>
      <c r="D23" s="47"/>
      <c r="E23" s="21"/>
      <c r="F23" s="30"/>
      <c r="H23" s="68"/>
      <c r="I23" s="68"/>
      <c r="J23" s="68"/>
      <c r="K23" s="68"/>
      <c r="L23" s="68"/>
    </row>
    <row r="24" spans="2:12" ht="15" customHeight="1" thickBot="1" x14ac:dyDescent="0.25">
      <c r="C24" s="124" t="s">
        <v>117</v>
      </c>
      <c r="D24" s="124"/>
      <c r="E24" s="124"/>
      <c r="F24" s="30"/>
      <c r="H24" s="68"/>
      <c r="I24" s="68"/>
      <c r="J24" s="68"/>
      <c r="K24" s="68"/>
      <c r="L24" s="68"/>
    </row>
    <row r="25" spans="2:12" ht="15" customHeight="1" x14ac:dyDescent="0.2">
      <c r="B25" s="44" t="s">
        <v>15</v>
      </c>
      <c r="C25" s="105">
        <v>15</v>
      </c>
      <c r="D25" s="81" t="s">
        <v>60</v>
      </c>
      <c r="E25" s="61">
        <v>6064532.7277164888</v>
      </c>
      <c r="F25" s="30"/>
      <c r="H25" s="68"/>
      <c r="I25" s="68"/>
      <c r="J25" s="68"/>
      <c r="K25" s="68"/>
      <c r="L25" s="68"/>
    </row>
    <row r="26" spans="2:12" ht="15" customHeight="1" x14ac:dyDescent="0.2">
      <c r="B26" s="45" t="s">
        <v>16</v>
      </c>
      <c r="C26" s="106">
        <v>16</v>
      </c>
      <c r="D26" s="83" t="s">
        <v>61</v>
      </c>
      <c r="E26" s="62">
        <v>2556542.3673021616</v>
      </c>
      <c r="F26" s="30"/>
      <c r="H26" s="68"/>
      <c r="I26" s="68"/>
      <c r="J26" s="68"/>
      <c r="K26" s="68"/>
      <c r="L26" s="68"/>
    </row>
    <row r="27" spans="2:12" ht="15" customHeight="1" x14ac:dyDescent="0.2">
      <c r="B27" s="45" t="s">
        <v>17</v>
      </c>
      <c r="C27" s="106">
        <v>17</v>
      </c>
      <c r="D27" s="84" t="s">
        <v>62</v>
      </c>
      <c r="E27" s="62">
        <v>-770090.39812300552</v>
      </c>
      <c r="F27" s="30"/>
      <c r="H27" s="68"/>
      <c r="I27" s="68"/>
      <c r="J27" s="68"/>
      <c r="K27" s="68"/>
      <c r="L27" s="68"/>
    </row>
    <row r="28" spans="2:12" ht="15" customHeight="1" x14ac:dyDescent="0.2">
      <c r="B28" s="45" t="s">
        <v>18</v>
      </c>
      <c r="C28" s="106">
        <v>18</v>
      </c>
      <c r="D28" s="84" t="s">
        <v>63</v>
      </c>
      <c r="E28" s="62">
        <v>1166709.0393778265</v>
      </c>
      <c r="F28" s="30"/>
      <c r="H28" s="68"/>
      <c r="I28" s="68"/>
      <c r="J28" s="68"/>
      <c r="K28" s="68"/>
      <c r="L28" s="68"/>
    </row>
    <row r="29" spans="2:12" s="15" customFormat="1" ht="15" customHeight="1" x14ac:dyDescent="0.2">
      <c r="B29" s="45" t="s">
        <v>19</v>
      </c>
      <c r="C29" s="94">
        <v>19</v>
      </c>
      <c r="D29" s="86" t="s">
        <v>64</v>
      </c>
      <c r="E29" s="56">
        <f>E25-E26-E27+E28</f>
        <v>5444789.7979151588</v>
      </c>
      <c r="F29" s="30"/>
      <c r="H29" s="73"/>
      <c r="I29" s="73"/>
      <c r="J29" s="73"/>
      <c r="K29" s="73"/>
      <c r="L29" s="73"/>
    </row>
    <row r="30" spans="2:12" ht="15" customHeight="1" x14ac:dyDescent="0.2">
      <c r="B30" s="45" t="s">
        <v>20</v>
      </c>
      <c r="C30" s="106">
        <v>20</v>
      </c>
      <c r="D30" s="83" t="s">
        <v>65</v>
      </c>
      <c r="E30" s="62">
        <v>1349795.91</v>
      </c>
      <c r="F30" s="30"/>
      <c r="H30" s="68"/>
      <c r="I30" s="68"/>
      <c r="J30" s="68"/>
      <c r="K30" s="68"/>
      <c r="L30" s="68"/>
    </row>
    <row r="31" spans="2:12" ht="15" customHeight="1" x14ac:dyDescent="0.2">
      <c r="B31" s="45" t="s">
        <v>21</v>
      </c>
      <c r="C31" s="106">
        <v>21</v>
      </c>
      <c r="D31" s="83" t="s">
        <v>66</v>
      </c>
      <c r="E31" s="62">
        <v>278844.18599999999</v>
      </c>
      <c r="F31" s="30"/>
      <c r="H31" s="68"/>
      <c r="I31" s="68"/>
      <c r="J31" s="68"/>
      <c r="K31" s="68"/>
      <c r="L31" s="68"/>
    </row>
    <row r="32" spans="2:12" ht="15" customHeight="1" x14ac:dyDescent="0.2">
      <c r="B32" s="45" t="s">
        <v>22</v>
      </c>
      <c r="C32" s="106">
        <v>22</v>
      </c>
      <c r="D32" s="84" t="s">
        <v>67</v>
      </c>
      <c r="E32" s="62">
        <v>852911.46614399948</v>
      </c>
      <c r="F32" s="30"/>
      <c r="H32" s="68"/>
      <c r="I32" s="68"/>
      <c r="J32" s="68"/>
      <c r="K32" s="68"/>
      <c r="L32" s="68"/>
    </row>
    <row r="33" spans="2:12" ht="15" customHeight="1" x14ac:dyDescent="0.2">
      <c r="B33" s="45" t="s">
        <v>23</v>
      </c>
      <c r="C33" s="106">
        <v>23</v>
      </c>
      <c r="D33" s="84" t="s">
        <v>68</v>
      </c>
      <c r="E33" s="62">
        <v>430316.7551229524</v>
      </c>
      <c r="F33" s="30"/>
      <c r="H33" s="68"/>
      <c r="I33" s="68"/>
      <c r="J33" s="68"/>
      <c r="K33" s="68"/>
      <c r="L33" s="68"/>
    </row>
    <row r="34" spans="2:12" ht="15" customHeight="1" x14ac:dyDescent="0.2">
      <c r="B34" s="45" t="s">
        <v>24</v>
      </c>
      <c r="C34" s="106">
        <v>24</v>
      </c>
      <c r="D34" s="87" t="s">
        <v>118</v>
      </c>
      <c r="E34" s="62">
        <v>0</v>
      </c>
      <c r="F34" s="30"/>
      <c r="H34" s="68"/>
      <c r="I34" s="68"/>
      <c r="J34" s="68"/>
      <c r="K34" s="68"/>
      <c r="L34" s="68"/>
    </row>
    <row r="35" spans="2:12" s="15" customFormat="1" ht="15" customHeight="1" x14ac:dyDescent="0.2">
      <c r="B35" s="45" t="s">
        <v>25</v>
      </c>
      <c r="C35" s="94">
        <v>25</v>
      </c>
      <c r="D35" s="86" t="s">
        <v>119</v>
      </c>
      <c r="E35" s="56">
        <f>E30-E31+E32-E33-E34</f>
        <v>1493546.435021047</v>
      </c>
      <c r="F35" s="30"/>
      <c r="H35" s="73"/>
      <c r="I35" s="73"/>
      <c r="J35" s="73"/>
      <c r="K35" s="73"/>
      <c r="L35" s="73"/>
    </row>
    <row r="36" spans="2:12" ht="15" customHeight="1" x14ac:dyDescent="0.2">
      <c r="B36" s="45" t="s">
        <v>26</v>
      </c>
      <c r="C36" s="106">
        <v>26</v>
      </c>
      <c r="D36" s="83" t="s">
        <v>120</v>
      </c>
      <c r="E36" s="62">
        <v>0</v>
      </c>
      <c r="F36" s="30"/>
      <c r="H36" s="68"/>
      <c r="I36" s="68"/>
      <c r="J36" s="68"/>
      <c r="K36" s="68"/>
      <c r="L36" s="68"/>
    </row>
    <row r="37" spans="2:12" ht="15" customHeight="1" x14ac:dyDescent="0.2">
      <c r="B37" s="45" t="s">
        <v>27</v>
      </c>
      <c r="C37" s="106">
        <v>27</v>
      </c>
      <c r="D37" s="107" t="s">
        <v>121</v>
      </c>
      <c r="E37" s="62">
        <v>0</v>
      </c>
      <c r="F37" s="30"/>
      <c r="H37" s="68"/>
      <c r="I37" s="68"/>
      <c r="J37" s="68"/>
      <c r="K37" s="68"/>
      <c r="L37" s="68"/>
    </row>
    <row r="38" spans="2:12" s="15" customFormat="1" ht="15" customHeight="1" x14ac:dyDescent="0.2">
      <c r="B38" s="45" t="s">
        <v>28</v>
      </c>
      <c r="C38" s="94">
        <v>28</v>
      </c>
      <c r="D38" s="86" t="s">
        <v>122</v>
      </c>
      <c r="E38" s="56">
        <v>0</v>
      </c>
      <c r="F38" s="30"/>
      <c r="H38" s="73"/>
      <c r="I38" s="73"/>
      <c r="J38" s="73"/>
      <c r="K38" s="73"/>
      <c r="L38" s="73"/>
    </row>
    <row r="39" spans="2:12" s="15" customFormat="1" ht="15" customHeight="1" x14ac:dyDescent="0.2">
      <c r="B39" s="45" t="s">
        <v>29</v>
      </c>
      <c r="C39" s="94">
        <v>29</v>
      </c>
      <c r="D39" s="87" t="s">
        <v>71</v>
      </c>
      <c r="E39" s="56">
        <v>0</v>
      </c>
      <c r="F39" s="30"/>
      <c r="H39" s="73"/>
      <c r="I39" s="73"/>
      <c r="J39" s="73"/>
      <c r="K39" s="73"/>
      <c r="L39" s="73"/>
    </row>
    <row r="40" spans="2:12" s="15" customFormat="1" ht="15" customHeight="1" x14ac:dyDescent="0.2">
      <c r="B40" s="45" t="s">
        <v>30</v>
      </c>
      <c r="C40" s="94">
        <v>30</v>
      </c>
      <c r="D40" s="86" t="s">
        <v>72</v>
      </c>
      <c r="E40" s="56">
        <v>-528039.90024973243</v>
      </c>
      <c r="F40" s="30"/>
      <c r="H40" s="73"/>
      <c r="I40" s="73"/>
      <c r="J40" s="73"/>
      <c r="K40" s="73"/>
      <c r="L40" s="73"/>
    </row>
    <row r="41" spans="2:12" s="15" customFormat="1" ht="15" customHeight="1" thickBot="1" x14ac:dyDescent="0.25">
      <c r="B41" s="46" t="s">
        <v>31</v>
      </c>
      <c r="C41" s="108">
        <v>31</v>
      </c>
      <c r="D41" s="109" t="s">
        <v>123</v>
      </c>
      <c r="E41" s="63">
        <f>E29-E35+E38-E39+E40</f>
        <v>3423203.4626443796</v>
      </c>
      <c r="F41" s="30"/>
      <c r="H41" s="73"/>
      <c r="I41" s="73"/>
      <c r="J41" s="73"/>
      <c r="K41" s="73"/>
      <c r="L41" s="73"/>
    </row>
    <row r="42" spans="2:12" s="42" customFormat="1" ht="9" customHeight="1" thickBot="1" x14ac:dyDescent="0.25">
      <c r="C42" s="19"/>
      <c r="D42" s="110"/>
      <c r="E42" s="48"/>
      <c r="F42" s="30"/>
      <c r="H42" s="74"/>
      <c r="I42" s="74"/>
      <c r="J42" s="74"/>
      <c r="K42" s="74"/>
      <c r="L42" s="74"/>
    </row>
    <row r="43" spans="2:12" s="15" customFormat="1" ht="15" customHeight="1" thickBot="1" x14ac:dyDescent="0.25">
      <c r="B43" s="49" t="s">
        <v>32</v>
      </c>
      <c r="C43" s="111">
        <v>32</v>
      </c>
      <c r="D43" s="112" t="s">
        <v>124</v>
      </c>
      <c r="E43" s="64">
        <f>E22+E41</f>
        <v>23862609.181199413</v>
      </c>
      <c r="F43" s="30"/>
      <c r="H43" s="73"/>
      <c r="I43" s="73"/>
      <c r="J43" s="73"/>
      <c r="K43" s="73"/>
      <c r="L43" s="73"/>
    </row>
    <row r="44" spans="2:12" ht="9" customHeight="1" x14ac:dyDescent="0.2">
      <c r="C44" s="19"/>
      <c r="D44" s="76"/>
      <c r="E44" s="21"/>
      <c r="F44" s="30"/>
      <c r="H44" s="68"/>
      <c r="I44" s="68"/>
      <c r="J44" s="68"/>
      <c r="K44" s="68"/>
      <c r="L44" s="68"/>
    </row>
    <row r="45" spans="2:12" ht="15" customHeight="1" thickBot="1" x14ac:dyDescent="0.25">
      <c r="C45" s="19"/>
      <c r="D45" s="124" t="s">
        <v>125</v>
      </c>
      <c r="E45" s="124"/>
      <c r="F45" s="30"/>
      <c r="H45" s="68"/>
      <c r="I45" s="68"/>
      <c r="J45" s="68"/>
      <c r="K45" s="68"/>
      <c r="L45" s="68"/>
    </row>
    <row r="46" spans="2:12" ht="15" customHeight="1" x14ac:dyDescent="0.2">
      <c r="B46" s="44" t="s">
        <v>33</v>
      </c>
      <c r="C46" s="105">
        <v>33</v>
      </c>
      <c r="D46" s="113" t="s">
        <v>126</v>
      </c>
      <c r="E46" s="61">
        <v>0</v>
      </c>
      <c r="F46" s="30"/>
      <c r="H46" s="68"/>
      <c r="I46" s="68"/>
      <c r="J46" s="68"/>
      <c r="K46" s="68"/>
      <c r="L46" s="68"/>
    </row>
    <row r="47" spans="2:12" ht="15" customHeight="1" x14ac:dyDescent="0.2">
      <c r="B47" s="45" t="s">
        <v>34</v>
      </c>
      <c r="C47" s="106">
        <v>34</v>
      </c>
      <c r="D47" s="83" t="s">
        <v>127</v>
      </c>
      <c r="E47" s="62">
        <v>9645</v>
      </c>
      <c r="F47" s="30"/>
      <c r="H47" s="68"/>
      <c r="I47" s="68"/>
      <c r="J47" s="68"/>
      <c r="K47" s="68"/>
      <c r="L47" s="68"/>
    </row>
    <row r="48" spans="2:12" ht="15" customHeight="1" x14ac:dyDescent="0.2">
      <c r="B48" s="50" t="s">
        <v>35</v>
      </c>
      <c r="C48" s="106">
        <v>35</v>
      </c>
      <c r="D48" s="102" t="s">
        <v>128</v>
      </c>
      <c r="E48" s="62">
        <v>0</v>
      </c>
      <c r="F48" s="30"/>
      <c r="H48" s="68"/>
      <c r="I48" s="68"/>
      <c r="J48" s="68"/>
      <c r="K48" s="68"/>
      <c r="L48" s="68"/>
    </row>
    <row r="49" spans="2:12" s="15" customFormat="1" ht="15" customHeight="1" thickBot="1" x14ac:dyDescent="0.25">
      <c r="B49" s="46" t="s">
        <v>36</v>
      </c>
      <c r="C49" s="108">
        <v>36</v>
      </c>
      <c r="D49" s="109" t="s">
        <v>129</v>
      </c>
      <c r="E49" s="63">
        <f>E46-E47-E48</f>
        <v>-9645</v>
      </c>
      <c r="F49" s="30"/>
      <c r="H49" s="73"/>
      <c r="I49" s="73"/>
      <c r="J49" s="73"/>
      <c r="K49" s="73"/>
      <c r="L49" s="73"/>
    </row>
    <row r="50" spans="2:12" ht="8.25" customHeight="1" x14ac:dyDescent="0.2">
      <c r="C50" s="19"/>
      <c r="D50" s="47"/>
      <c r="E50" s="21"/>
      <c r="F50" s="30"/>
      <c r="H50" s="68"/>
      <c r="I50" s="68"/>
      <c r="J50" s="68"/>
      <c r="K50" s="68"/>
      <c r="L50" s="68"/>
    </row>
    <row r="51" spans="2:12" ht="15" customHeight="1" thickBot="1" x14ac:dyDescent="0.25">
      <c r="C51" s="124" t="s">
        <v>130</v>
      </c>
      <c r="D51" s="124"/>
      <c r="E51" s="124"/>
      <c r="F51" s="30"/>
      <c r="H51" s="68"/>
      <c r="I51" s="68"/>
      <c r="J51" s="68"/>
      <c r="K51" s="68"/>
      <c r="L51" s="68"/>
    </row>
    <row r="52" spans="2:12" ht="15" customHeight="1" x14ac:dyDescent="0.2">
      <c r="B52" s="44" t="s">
        <v>37</v>
      </c>
      <c r="C52" s="105">
        <v>37</v>
      </c>
      <c r="D52" s="81" t="s">
        <v>131</v>
      </c>
      <c r="E52" s="61">
        <v>1847856.4449531732</v>
      </c>
      <c r="F52" s="30"/>
      <c r="H52" s="68"/>
      <c r="I52" s="68"/>
      <c r="J52" s="68"/>
      <c r="K52" s="68"/>
      <c r="L52" s="68"/>
    </row>
    <row r="53" spans="2:12" ht="15" customHeight="1" x14ac:dyDescent="0.2">
      <c r="B53" s="45" t="s">
        <v>38</v>
      </c>
      <c r="C53" s="106">
        <v>38</v>
      </c>
      <c r="D53" s="84" t="s">
        <v>78</v>
      </c>
      <c r="E53" s="62">
        <v>-829.33300000000236</v>
      </c>
      <c r="F53" s="30"/>
      <c r="H53" s="68"/>
      <c r="I53" s="68"/>
      <c r="J53" s="68"/>
      <c r="K53" s="68"/>
      <c r="L53" s="68"/>
    </row>
    <row r="54" spans="2:12" ht="15" customHeight="1" x14ac:dyDescent="0.2">
      <c r="B54" s="45" t="s">
        <v>39</v>
      </c>
      <c r="C54" s="106">
        <v>39</v>
      </c>
      <c r="D54" s="84" t="s">
        <v>79</v>
      </c>
      <c r="E54" s="62">
        <v>83896.31682191779</v>
      </c>
      <c r="F54" s="30"/>
      <c r="H54" s="68"/>
      <c r="I54" s="68"/>
      <c r="J54" s="68"/>
      <c r="K54" s="68"/>
      <c r="L54" s="68"/>
    </row>
    <row r="55" spans="2:12" ht="15" customHeight="1" x14ac:dyDescent="0.2">
      <c r="B55" s="45" t="s">
        <v>40</v>
      </c>
      <c r="C55" s="106">
        <v>40</v>
      </c>
      <c r="D55" s="84" t="s">
        <v>80</v>
      </c>
      <c r="E55" s="62">
        <v>0</v>
      </c>
      <c r="F55" s="30"/>
      <c r="H55" s="68"/>
      <c r="I55" s="68"/>
      <c r="J55" s="68"/>
      <c r="K55" s="68"/>
      <c r="L55" s="68"/>
    </row>
    <row r="56" spans="2:12" ht="15" customHeight="1" x14ac:dyDescent="0.2">
      <c r="B56" s="45" t="s">
        <v>41</v>
      </c>
      <c r="C56" s="106">
        <v>41</v>
      </c>
      <c r="D56" s="86" t="s">
        <v>132</v>
      </c>
      <c r="E56" s="62">
        <v>1135260</v>
      </c>
      <c r="F56" s="30"/>
      <c r="H56" s="68"/>
      <c r="I56" s="68"/>
      <c r="J56" s="68"/>
      <c r="K56" s="68"/>
      <c r="L56" s="68"/>
    </row>
    <row r="57" spans="2:12" ht="15" customHeight="1" x14ac:dyDescent="0.2">
      <c r="B57" s="45" t="s">
        <v>42</v>
      </c>
      <c r="C57" s="106">
        <v>42</v>
      </c>
      <c r="D57" s="87" t="s">
        <v>86</v>
      </c>
      <c r="E57" s="62">
        <v>2589652.3326444691</v>
      </c>
      <c r="F57" s="30"/>
      <c r="H57" s="68"/>
      <c r="I57" s="68"/>
      <c r="J57" s="68"/>
      <c r="K57" s="68"/>
      <c r="L57" s="68"/>
    </row>
    <row r="58" spans="2:12" ht="15" customHeight="1" x14ac:dyDescent="0.2">
      <c r="B58" s="45" t="s">
        <v>43</v>
      </c>
      <c r="C58" s="106">
        <v>43</v>
      </c>
      <c r="D58" s="84" t="s">
        <v>90</v>
      </c>
      <c r="E58" s="62">
        <v>0</v>
      </c>
      <c r="F58" s="30"/>
      <c r="H58" s="68"/>
      <c r="I58" s="68"/>
      <c r="J58" s="68"/>
      <c r="K58" s="68"/>
      <c r="L58" s="68"/>
    </row>
    <row r="59" spans="2:12" ht="15" customHeight="1" x14ac:dyDescent="0.2">
      <c r="B59" s="45" t="s">
        <v>44</v>
      </c>
      <c r="C59" s="106">
        <v>44</v>
      </c>
      <c r="D59" s="84" t="s">
        <v>84</v>
      </c>
      <c r="E59" s="62">
        <v>220397.05911742922</v>
      </c>
      <c r="F59" s="30"/>
      <c r="H59" s="68"/>
      <c r="I59" s="68"/>
      <c r="J59" s="68"/>
      <c r="K59" s="68"/>
      <c r="L59" s="68"/>
    </row>
    <row r="60" spans="2:12" ht="15" customHeight="1" x14ac:dyDescent="0.2">
      <c r="B60" s="45" t="s">
        <v>45</v>
      </c>
      <c r="C60" s="106">
        <v>45</v>
      </c>
      <c r="D60" s="84" t="s">
        <v>133</v>
      </c>
      <c r="E60" s="62">
        <v>0</v>
      </c>
      <c r="F60" s="30"/>
      <c r="H60" s="68"/>
      <c r="I60" s="68"/>
      <c r="J60" s="68"/>
      <c r="K60" s="68"/>
      <c r="L60" s="68"/>
    </row>
    <row r="61" spans="2:12" s="47" customFormat="1" ht="15" customHeight="1" thickBot="1" x14ac:dyDescent="0.25">
      <c r="B61" s="46" t="s">
        <v>46</v>
      </c>
      <c r="C61" s="114">
        <v>46</v>
      </c>
      <c r="D61" s="115" t="s">
        <v>134</v>
      </c>
      <c r="E61" s="63">
        <f>SUM(E52:E60)</f>
        <v>5876232.8205369888</v>
      </c>
      <c r="F61" s="30"/>
      <c r="G61" s="53"/>
      <c r="H61" s="75"/>
      <c r="I61" s="75"/>
      <c r="J61" s="75"/>
      <c r="K61" s="75"/>
      <c r="L61" s="75"/>
    </row>
    <row r="62" spans="2:12" s="47" customFormat="1" ht="9" customHeight="1" x14ac:dyDescent="0.2">
      <c r="C62" s="19"/>
      <c r="E62" s="48"/>
      <c r="F62" s="30"/>
      <c r="G62" s="53"/>
      <c r="H62" s="75"/>
      <c r="I62" s="75"/>
      <c r="J62" s="75"/>
      <c r="K62" s="75"/>
      <c r="L62" s="75"/>
    </row>
    <row r="63" spans="2:12" s="47" customFormat="1" ht="15" customHeight="1" thickBot="1" x14ac:dyDescent="0.25">
      <c r="C63" s="125" t="s">
        <v>135</v>
      </c>
      <c r="D63" s="125"/>
      <c r="E63" s="125"/>
      <c r="F63" s="30"/>
      <c r="G63" s="53"/>
      <c r="H63" s="75"/>
      <c r="I63" s="75"/>
      <c r="J63" s="75"/>
      <c r="K63" s="75"/>
      <c r="L63" s="75"/>
    </row>
    <row r="64" spans="2:12" ht="15" customHeight="1" x14ac:dyDescent="0.2">
      <c r="B64" s="44" t="s">
        <v>47</v>
      </c>
      <c r="C64" s="105">
        <v>47</v>
      </c>
      <c r="D64" s="81" t="s">
        <v>136</v>
      </c>
      <c r="E64" s="61">
        <v>11855077.193690471</v>
      </c>
      <c r="F64" s="30"/>
      <c r="H64" s="68"/>
      <c r="I64" s="68"/>
      <c r="J64" s="68"/>
      <c r="K64" s="68"/>
      <c r="L64" s="68"/>
    </row>
    <row r="65" spans="2:12" ht="15" customHeight="1" x14ac:dyDescent="0.2">
      <c r="B65" s="45" t="s">
        <v>48</v>
      </c>
      <c r="C65" s="106">
        <v>48</v>
      </c>
      <c r="D65" s="84" t="s">
        <v>137</v>
      </c>
      <c r="E65" s="62">
        <v>6125157.0599999996</v>
      </c>
      <c r="F65" s="30"/>
      <c r="H65" s="68"/>
      <c r="I65" s="68"/>
      <c r="J65" s="68"/>
      <c r="K65" s="68"/>
      <c r="L65" s="68"/>
    </row>
    <row r="66" spans="2:12" ht="15" customHeight="1" x14ac:dyDescent="0.2">
      <c r="B66" s="45" t="s">
        <v>49</v>
      </c>
      <c r="C66" s="106">
        <v>49</v>
      </c>
      <c r="D66" s="84" t="s">
        <v>138</v>
      </c>
      <c r="E66" s="62">
        <v>94442.625898609593</v>
      </c>
      <c r="F66" s="30"/>
      <c r="H66" s="68"/>
      <c r="I66" s="68"/>
      <c r="J66" s="68"/>
      <c r="K66" s="68"/>
      <c r="L66" s="68"/>
    </row>
    <row r="67" spans="2:12" ht="15" customHeight="1" x14ac:dyDescent="0.2">
      <c r="B67" s="45" t="s">
        <v>50</v>
      </c>
      <c r="C67" s="106">
        <v>50</v>
      </c>
      <c r="D67" s="84" t="s">
        <v>139</v>
      </c>
      <c r="E67" s="62">
        <v>998209.79134746827</v>
      </c>
      <c r="F67" s="30"/>
      <c r="H67" s="68"/>
      <c r="I67" s="68"/>
      <c r="J67" s="68"/>
      <c r="K67" s="68"/>
      <c r="L67" s="68"/>
    </row>
    <row r="68" spans="2:12" ht="15" customHeight="1" x14ac:dyDescent="0.2">
      <c r="B68" s="45" t="s">
        <v>51</v>
      </c>
      <c r="C68" s="106">
        <v>51</v>
      </c>
      <c r="D68" s="84" t="s">
        <v>140</v>
      </c>
      <c r="E68" s="62">
        <v>581106.2382530187</v>
      </c>
      <c r="F68" s="30"/>
      <c r="H68" s="68"/>
      <c r="I68" s="68"/>
      <c r="J68" s="68"/>
      <c r="K68" s="68"/>
      <c r="L68" s="68"/>
    </row>
    <row r="69" spans="2:12" ht="15" customHeight="1" x14ac:dyDescent="0.2">
      <c r="B69" s="45" t="s">
        <v>52</v>
      </c>
      <c r="C69" s="106">
        <v>52</v>
      </c>
      <c r="D69" s="84" t="s">
        <v>141</v>
      </c>
      <c r="E69" s="62">
        <v>0</v>
      </c>
      <c r="F69" s="30"/>
      <c r="H69" s="68"/>
      <c r="I69" s="68"/>
      <c r="J69" s="68"/>
      <c r="K69" s="68"/>
      <c r="L69" s="68"/>
    </row>
    <row r="70" spans="2:12" ht="15" customHeight="1" thickBot="1" x14ac:dyDescent="0.25">
      <c r="B70" s="46" t="s">
        <v>53</v>
      </c>
      <c r="C70" s="116">
        <v>53</v>
      </c>
      <c r="D70" s="117" t="s">
        <v>142</v>
      </c>
      <c r="E70" s="65">
        <v>-2779762.2015756587</v>
      </c>
      <c r="F70" s="30"/>
      <c r="H70" s="68"/>
      <c r="I70" s="68"/>
      <c r="J70" s="68"/>
      <c r="K70" s="68"/>
      <c r="L70" s="68"/>
    </row>
    <row r="71" spans="2:12" s="24" customFormat="1" ht="9" customHeight="1" thickBot="1" x14ac:dyDescent="0.25">
      <c r="C71" s="23"/>
      <c r="D71" s="51"/>
      <c r="E71" s="52"/>
      <c r="F71" s="30"/>
      <c r="H71" s="71"/>
      <c r="I71" s="71"/>
      <c r="J71" s="71"/>
      <c r="K71" s="71"/>
      <c r="L71" s="71"/>
    </row>
    <row r="72" spans="2:12" s="15" customFormat="1" ht="15" customHeight="1" x14ac:dyDescent="0.2">
      <c r="B72" s="44" t="s">
        <v>54</v>
      </c>
      <c r="C72" s="14">
        <v>54</v>
      </c>
      <c r="D72" s="118" t="s">
        <v>143</v>
      </c>
      <c r="E72" s="55">
        <f>E43+E49+E61-E64-E65-E66-E67-E68-E69+E70</f>
        <v>7295441.8909711782</v>
      </c>
      <c r="F72" s="30"/>
      <c r="H72" s="73"/>
      <c r="I72" s="73"/>
      <c r="J72" s="73"/>
      <c r="K72" s="73"/>
      <c r="L72" s="73"/>
    </row>
    <row r="73" spans="2:12" s="15" customFormat="1" ht="15" customHeight="1" x14ac:dyDescent="0.2">
      <c r="B73" s="45" t="s">
        <v>55</v>
      </c>
      <c r="C73" s="16">
        <v>55</v>
      </c>
      <c r="D73" s="86" t="s">
        <v>144</v>
      </c>
      <c r="E73" s="56">
        <v>1627047.582393917</v>
      </c>
      <c r="F73" s="30"/>
      <c r="H73" s="73"/>
      <c r="I73" s="73"/>
      <c r="J73" s="73"/>
      <c r="K73" s="73"/>
      <c r="L73" s="73"/>
    </row>
    <row r="74" spans="2:12" s="15" customFormat="1" ht="15" customHeight="1" thickBot="1" x14ac:dyDescent="0.25">
      <c r="B74" s="46" t="s">
        <v>56</v>
      </c>
      <c r="C74" s="88">
        <v>56</v>
      </c>
      <c r="D74" s="89" t="s">
        <v>145</v>
      </c>
      <c r="E74" s="63">
        <f>E72-E73</f>
        <v>5668394.3085772609</v>
      </c>
      <c r="F74" s="30"/>
      <c r="H74" s="73"/>
      <c r="I74" s="73"/>
      <c r="J74" s="73"/>
      <c r="K74" s="73"/>
      <c r="L74" s="73"/>
    </row>
    <row r="75" spans="2:12" x14ac:dyDescent="0.2">
      <c r="D75" s="53"/>
      <c r="H75" s="68"/>
      <c r="I75" s="68"/>
      <c r="J75" s="68"/>
      <c r="K75" s="68"/>
      <c r="L75" s="68"/>
    </row>
    <row r="76" spans="2:12" ht="31.5" customHeight="1" x14ac:dyDescent="0.2">
      <c r="C76" s="126" t="s">
        <v>116</v>
      </c>
      <c r="D76" s="126"/>
      <c r="H76" s="68"/>
      <c r="I76" s="68"/>
      <c r="J76" s="68"/>
      <c r="K76" s="68"/>
      <c r="L76" s="68"/>
    </row>
    <row r="77" spans="2:12" ht="9" customHeight="1" x14ac:dyDescent="0.2">
      <c r="C77" s="36"/>
      <c r="D77" s="67"/>
      <c r="H77" s="68"/>
      <c r="I77" s="68"/>
      <c r="J77" s="68"/>
      <c r="K77" s="68"/>
      <c r="L77" s="68"/>
    </row>
    <row r="78" spans="2:12" x14ac:dyDescent="0.2">
      <c r="C78" s="126"/>
      <c r="D78" s="126"/>
      <c r="E78" s="30"/>
      <c r="H78" s="68"/>
      <c r="I78" s="68"/>
      <c r="J78" s="68"/>
      <c r="K78" s="68"/>
      <c r="L78" s="68"/>
    </row>
    <row r="79" spans="2:12" ht="9" customHeight="1" x14ac:dyDescent="0.2">
      <c r="C79" s="36"/>
      <c r="D79" s="67"/>
      <c r="H79" s="68"/>
      <c r="I79" s="68"/>
      <c r="J79" s="68"/>
      <c r="K79" s="68"/>
      <c r="L79" s="68"/>
    </row>
    <row r="80" spans="2:12" x14ac:dyDescent="0.2">
      <c r="H80" s="68"/>
      <c r="I80" s="68"/>
      <c r="J80" s="68"/>
      <c r="K80" s="68"/>
      <c r="L80" s="68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2017-05-30T06:13:04Z</dcterms:modified>
</cp:coreProperties>
</file>