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II kv. 2018 eng\"/>
    </mc:Choice>
  </mc:AlternateContent>
  <bookViews>
    <workbookView xWindow="0" yWindow="0" windowWidth="20490" windowHeight="7455" tabRatio="908"/>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externalReferences>
    <externalReference r:id="rId15"/>
  </externalReferences>
  <definedNames>
    <definedName name="_xlnm._FilterDatabase" localSheetId="8" hidden="1">'Accept. Re Prem. &amp; Retrocession'!$A$7:$AN$7</definedName>
    <definedName name="_xlnm._FilterDatabase" localSheetId="10" hidden="1">'Accept. Re. Earned Premiums'!$A$7:$AN$7</definedName>
    <definedName name="_xlnm._FilterDatabase" localSheetId="5" hidden="1">'Claims Paid'!$A$9:$EX$9</definedName>
    <definedName name="_xlnm._FilterDatabase" localSheetId="4" hidden="1">'Earned Premiums'!$A$7:$AN$7</definedName>
    <definedName name="_xlnm._FilterDatabase" localSheetId="9" hidden="1">'Fin. Accept Re Prem. &amp; Retroces'!$A$8:$AN$8</definedName>
    <definedName name="_xlnm._FilterDatabase" localSheetId="3" hidden="1">'Financial Wr. &amp; RE Prem.'!$A$8:$CS$8</definedName>
    <definedName name="_xlnm._FilterDatabase" localSheetId="6" hidden="1">'Inccured Claims'!$A$8:$AN$8</definedName>
    <definedName name="_xlnm._FilterDatabase" localSheetId="0" hidden="1">'Number of Policies'!$B$9:$CV$25</definedName>
    <definedName name="_xlnm._FilterDatabase" localSheetId="11" hidden="1">'Re. Claims Paid'!$A$8:$AN$8</definedName>
    <definedName name="_xlnm._FilterDatabase" localSheetId="12" hidden="1">'Re. Incurred Claims'!$A$8:$AN$8</definedName>
    <definedName name="_xlnm._FilterDatabase" localSheetId="1" hidden="1">'Transport means'!#REF!</definedName>
    <definedName name="_xlnm._FilterDatabase" localSheetId="2" hidden="1">'Wr. Prem. &amp;  Re Prem.'!$A$7:$AN$7</definedName>
  </definedNames>
  <calcPr calcId="152511"/>
</workbook>
</file>

<file path=xl/calcChain.xml><?xml version="1.0" encoding="utf-8"?>
<calcChain xmlns="http://schemas.openxmlformats.org/spreadsheetml/2006/main">
  <c r="A5" i="26" l="1"/>
  <c r="A3" i="26"/>
  <c r="F8" i="26"/>
  <c r="H8" i="26" s="1"/>
  <c r="J8" i="26" s="1"/>
  <c r="L8" i="26" s="1"/>
  <c r="N8" i="26" s="1"/>
  <c r="P8" i="26" s="1"/>
  <c r="R8" i="26" s="1"/>
  <c r="T8" i="26" s="1"/>
  <c r="V8" i="26" s="1"/>
  <c r="X8" i="26" s="1"/>
  <c r="Z8" i="26" s="1"/>
  <c r="AB8" i="26" s="1"/>
  <c r="AD8" i="26" s="1"/>
  <c r="AF8" i="26" s="1"/>
  <c r="AH8" i="26" s="1"/>
  <c r="AJ8" i="26" s="1"/>
  <c r="AL8" i="26" s="1"/>
  <c r="AN8" i="26" s="1"/>
  <c r="E8" i="26"/>
  <c r="G8" i="26" s="1"/>
  <c r="I8" i="26" s="1"/>
  <c r="K8" i="26" s="1"/>
  <c r="M8" i="26" s="1"/>
  <c r="O8" i="26" s="1"/>
  <c r="Q8" i="26" s="1"/>
  <c r="S8" i="26" s="1"/>
  <c r="U8" i="26" s="1"/>
  <c r="W8" i="26" s="1"/>
  <c r="Y8" i="26" s="1"/>
  <c r="AA8" i="26" s="1"/>
  <c r="AC8" i="26" s="1"/>
  <c r="AE8" i="26" s="1"/>
  <c r="AG8" i="26" s="1"/>
  <c r="AI8" i="26" s="1"/>
  <c r="AK8" i="26" s="1"/>
  <c r="AM8" i="26" s="1"/>
  <c r="AM7" i="26"/>
  <c r="AK7" i="26"/>
  <c r="AI7" i="26"/>
  <c r="AG7" i="26"/>
  <c r="AE7" i="26"/>
  <c r="AC7" i="26"/>
  <c r="AA7" i="26"/>
  <c r="Y7" i="26"/>
  <c r="W7" i="26"/>
  <c r="U7" i="26"/>
  <c r="S7" i="26"/>
  <c r="Q7" i="26"/>
  <c r="O7" i="26"/>
  <c r="M7" i="26"/>
  <c r="K7" i="26"/>
  <c r="I7" i="26"/>
  <c r="G7" i="26"/>
  <c r="E7" i="26"/>
  <c r="C7" i="26"/>
  <c r="A4" i="32"/>
  <c r="A2" i="32"/>
  <c r="F8" i="32"/>
  <c r="H8" i="32" s="1"/>
  <c r="J8" i="32" s="1"/>
  <c r="L8" i="32" s="1"/>
  <c r="N8" i="32" s="1"/>
  <c r="P8" i="32" s="1"/>
  <c r="R8" i="32" s="1"/>
  <c r="T8" i="32" s="1"/>
  <c r="V8" i="32" s="1"/>
  <c r="X8" i="32" s="1"/>
  <c r="Z8" i="32" s="1"/>
  <c r="AB8" i="32" s="1"/>
  <c r="AD8" i="32" s="1"/>
  <c r="AF8" i="32" s="1"/>
  <c r="AH8" i="32" s="1"/>
  <c r="AJ8" i="32" s="1"/>
  <c r="AL8" i="32" s="1"/>
  <c r="AN8" i="32" s="1"/>
  <c r="E8" i="32"/>
  <c r="G8" i="32" s="1"/>
  <c r="I8" i="32" s="1"/>
  <c r="K8" i="32" s="1"/>
  <c r="M8" i="32" s="1"/>
  <c r="O8" i="32" s="1"/>
  <c r="Q8" i="32" s="1"/>
  <c r="S8" i="32" s="1"/>
  <c r="U8" i="32" s="1"/>
  <c r="W8" i="32" s="1"/>
  <c r="Y8" i="32" s="1"/>
  <c r="AA8" i="32" s="1"/>
  <c r="AC8" i="32" s="1"/>
  <c r="AE8" i="32" s="1"/>
  <c r="AG8" i="32" s="1"/>
  <c r="AI8" i="32" s="1"/>
  <c r="AK8" i="32" s="1"/>
  <c r="AM8" i="32" s="1"/>
  <c r="AM7" i="32"/>
  <c r="AK7" i="32"/>
  <c r="AI7" i="32"/>
  <c r="AG7" i="32"/>
  <c r="AE7" i="32"/>
  <c r="AC7" i="32"/>
  <c r="AA7" i="32"/>
  <c r="Y7" i="32"/>
  <c r="W7" i="32"/>
  <c r="U7" i="32"/>
  <c r="S7" i="32"/>
  <c r="Q7" i="32"/>
  <c r="O7" i="32"/>
  <c r="M7" i="32"/>
  <c r="K7" i="32"/>
  <c r="I7" i="32"/>
  <c r="G7" i="32"/>
  <c r="E7" i="32"/>
  <c r="C7" i="32"/>
  <c r="A4" i="18"/>
  <c r="A2" i="18"/>
  <c r="F7" i="18"/>
  <c r="H7" i="18" s="1"/>
  <c r="J7" i="18" s="1"/>
  <c r="L7" i="18" s="1"/>
  <c r="N7" i="18" s="1"/>
  <c r="P7" i="18" s="1"/>
  <c r="R7" i="18" s="1"/>
  <c r="T7" i="18" s="1"/>
  <c r="V7" i="18" s="1"/>
  <c r="X7" i="18" s="1"/>
  <c r="Z7" i="18" s="1"/>
  <c r="AB7" i="18" s="1"/>
  <c r="AD7" i="18" s="1"/>
  <c r="AF7" i="18" s="1"/>
  <c r="AH7" i="18" s="1"/>
  <c r="AJ7" i="18" s="1"/>
  <c r="AL7" i="18" s="1"/>
  <c r="AN7" i="18" s="1"/>
  <c r="E7" i="18"/>
  <c r="G7" i="18" s="1"/>
  <c r="I7" i="18" s="1"/>
  <c r="K7" i="18" s="1"/>
  <c r="M7" i="18" s="1"/>
  <c r="O7" i="18" s="1"/>
  <c r="Q7" i="18" s="1"/>
  <c r="S7" i="18" s="1"/>
  <c r="U7" i="18" s="1"/>
  <c r="W7" i="18" s="1"/>
  <c r="Y7" i="18" s="1"/>
  <c r="AA7" i="18" s="1"/>
  <c r="AC7" i="18" s="1"/>
  <c r="AE7" i="18" s="1"/>
  <c r="AG7" i="18" s="1"/>
  <c r="AI7" i="18" s="1"/>
  <c r="AK7" i="18" s="1"/>
  <c r="AM7" i="18" s="1"/>
  <c r="AM6" i="18"/>
  <c r="AK6" i="18"/>
  <c r="AI6" i="18"/>
  <c r="AG6" i="18"/>
  <c r="AE6" i="18"/>
  <c r="AC6" i="18"/>
  <c r="AA6" i="18"/>
  <c r="Y6" i="18"/>
  <c r="W6" i="18"/>
  <c r="U6" i="18"/>
  <c r="S6" i="18"/>
  <c r="Q6" i="18"/>
  <c r="O6" i="18"/>
  <c r="M6" i="18"/>
  <c r="K6" i="18"/>
  <c r="I6" i="18"/>
  <c r="G6" i="18"/>
  <c r="E6" i="18"/>
  <c r="C6" i="18"/>
  <c r="A4" i="30"/>
  <c r="A2" i="30"/>
  <c r="F7" i="30"/>
  <c r="H7" i="30" s="1"/>
  <c r="J7" i="30" s="1"/>
  <c r="L7" i="30" s="1"/>
  <c r="N7" i="30" s="1"/>
  <c r="P7" i="30" s="1"/>
  <c r="R7" i="30" s="1"/>
  <c r="T7" i="30" s="1"/>
  <c r="V7" i="30" s="1"/>
  <c r="X7" i="30" s="1"/>
  <c r="Z7" i="30" s="1"/>
  <c r="AB7" i="30" s="1"/>
  <c r="AD7" i="30" s="1"/>
  <c r="AF7" i="30" s="1"/>
  <c r="AH7" i="30" s="1"/>
  <c r="AJ7" i="30" s="1"/>
  <c r="AL7" i="30" s="1"/>
  <c r="AN7" i="30" s="1"/>
  <c r="E7" i="30"/>
  <c r="G7" i="30" s="1"/>
  <c r="I7" i="30" s="1"/>
  <c r="K7" i="30" s="1"/>
  <c r="M7" i="30" s="1"/>
  <c r="O7" i="30" s="1"/>
  <c r="Q7" i="30" s="1"/>
  <c r="S7" i="30" s="1"/>
  <c r="U7" i="30" s="1"/>
  <c r="W7" i="30" s="1"/>
  <c r="Y7" i="30" s="1"/>
  <c r="AA7" i="30" s="1"/>
  <c r="AC7" i="30" s="1"/>
  <c r="AE7" i="30" s="1"/>
  <c r="AG7" i="30" s="1"/>
  <c r="AI7" i="30" s="1"/>
  <c r="AK7" i="30" s="1"/>
  <c r="AM7" i="30" s="1"/>
  <c r="AM6" i="30"/>
  <c r="AK6" i="30"/>
  <c r="AI6" i="30"/>
  <c r="AG6" i="30"/>
  <c r="AE6" i="30"/>
  <c r="AC6" i="30"/>
  <c r="AA6" i="30"/>
  <c r="Y6" i="30"/>
  <c r="W6" i="30"/>
  <c r="U6" i="30"/>
  <c r="S6" i="30"/>
  <c r="Q6" i="30"/>
  <c r="O6" i="30"/>
  <c r="M6" i="30"/>
  <c r="K6" i="30"/>
  <c r="I6" i="30"/>
  <c r="G6" i="30"/>
  <c r="E6" i="30"/>
  <c r="C6" i="30"/>
  <c r="A2" i="17"/>
  <c r="F7" i="17"/>
  <c r="H7" i="17" s="1"/>
  <c r="J7" i="17" s="1"/>
  <c r="L7" i="17" s="1"/>
  <c r="N7" i="17" s="1"/>
  <c r="P7" i="17" s="1"/>
  <c r="R7" i="17" s="1"/>
  <c r="T7" i="17" s="1"/>
  <c r="V7" i="17" s="1"/>
  <c r="X7" i="17" s="1"/>
  <c r="Z7" i="17" s="1"/>
  <c r="AB7" i="17" s="1"/>
  <c r="AD7" i="17" s="1"/>
  <c r="AF7" i="17" s="1"/>
  <c r="AH7" i="17" s="1"/>
  <c r="AJ7" i="17" s="1"/>
  <c r="AL7" i="17" s="1"/>
  <c r="AN7" i="17" s="1"/>
  <c r="E7" i="17"/>
  <c r="G7" i="17" s="1"/>
  <c r="I7" i="17" s="1"/>
  <c r="K7" i="17" s="1"/>
  <c r="M7" i="17" s="1"/>
  <c r="O7" i="17" s="1"/>
  <c r="Q7" i="17" s="1"/>
  <c r="S7" i="17" s="1"/>
  <c r="U7" i="17" s="1"/>
  <c r="W7" i="17" s="1"/>
  <c r="Y7" i="17" s="1"/>
  <c r="AA7" i="17" s="1"/>
  <c r="AC7" i="17" s="1"/>
  <c r="AE7" i="17" s="1"/>
  <c r="AG7" i="17" s="1"/>
  <c r="AI7" i="17" s="1"/>
  <c r="AK7" i="17" s="1"/>
  <c r="AM7" i="17" s="1"/>
  <c r="AM6" i="17"/>
  <c r="AK6" i="17"/>
  <c r="AI6" i="17"/>
  <c r="AG6" i="17"/>
  <c r="AE6" i="17"/>
  <c r="AC6" i="17"/>
  <c r="AA6" i="17"/>
  <c r="Y6" i="17"/>
  <c r="W6" i="17"/>
  <c r="U6" i="17"/>
  <c r="S6" i="17"/>
  <c r="Q6" i="17"/>
  <c r="O6" i="17"/>
  <c r="M6" i="17"/>
  <c r="K6" i="17"/>
  <c r="I6" i="17"/>
  <c r="G6" i="17"/>
  <c r="E6" i="17"/>
  <c r="C6" i="17"/>
  <c r="A4" i="24"/>
  <c r="A2" i="24"/>
  <c r="AM7" i="24"/>
  <c r="AK7" i="24"/>
  <c r="AI7" i="24"/>
  <c r="AG7" i="24"/>
  <c r="AE7" i="24"/>
  <c r="AC7" i="24"/>
  <c r="AA7" i="24"/>
  <c r="Y7" i="24"/>
  <c r="W7" i="24"/>
  <c r="U7" i="24"/>
  <c r="S7" i="24"/>
  <c r="Q7" i="24"/>
  <c r="O7" i="24"/>
  <c r="M7" i="24"/>
  <c r="K7" i="24"/>
  <c r="I7" i="24"/>
  <c r="G7" i="24"/>
  <c r="E7" i="24"/>
  <c r="C7" i="24"/>
  <c r="A4" i="29"/>
  <c r="A2" i="29"/>
  <c r="EX9" i="29"/>
  <c r="EW9" i="29"/>
  <c r="EV9" i="29"/>
  <c r="EU9" i="29"/>
  <c r="ET9" i="29"/>
  <c r="ES9" i="29"/>
  <c r="ER9" i="29"/>
  <c r="EQ9" i="29"/>
  <c r="EP9" i="29"/>
  <c r="EO9" i="29"/>
  <c r="EN9" i="29"/>
  <c r="EM9" i="29"/>
  <c r="EL9" i="29"/>
  <c r="EK9" i="29"/>
  <c r="EJ9" i="29"/>
  <c r="EI9" i="29"/>
  <c r="EH9" i="29"/>
  <c r="EG9" i="29"/>
  <c r="EF9" i="29"/>
  <c r="EE9" i="29"/>
  <c r="ED9" i="29"/>
  <c r="EC9" i="29"/>
  <c r="EB9" i="29"/>
  <c r="EA9" i="29"/>
  <c r="DZ9" i="29"/>
  <c r="DY9" i="29"/>
  <c r="DX9" i="29"/>
  <c r="DW9" i="29"/>
  <c r="DV9" i="29"/>
  <c r="DU9" i="29"/>
  <c r="DT9" i="29"/>
  <c r="DS9" i="29"/>
  <c r="DR9" i="29"/>
  <c r="DQ9" i="29"/>
  <c r="DP9" i="29"/>
  <c r="DO9" i="29"/>
  <c r="DN9" i="29"/>
  <c r="DM9" i="29"/>
  <c r="DL9" i="29"/>
  <c r="DK9" i="29"/>
  <c r="DJ9" i="29"/>
  <c r="DI9" i="29"/>
  <c r="DH9" i="29"/>
  <c r="DG9" i="29"/>
  <c r="DF9" i="29"/>
  <c r="DE9" i="29"/>
  <c r="DD9" i="29"/>
  <c r="DC9" i="29"/>
  <c r="DB9" i="29"/>
  <c r="DA9" i="29"/>
  <c r="CZ9" i="29"/>
  <c r="CY9" i="29"/>
  <c r="CX9" i="29"/>
  <c r="CW9" i="29"/>
  <c r="CV9" i="29"/>
  <c r="CU9" i="29"/>
  <c r="CT9" i="29"/>
  <c r="CS9" i="29"/>
  <c r="CR9" i="29"/>
  <c r="CQ9" i="29"/>
  <c r="CP9" i="29"/>
  <c r="CO9" i="29"/>
  <c r="CN9" i="29"/>
  <c r="CM9" i="29"/>
  <c r="CL9" i="29"/>
  <c r="CK9" i="29"/>
  <c r="CJ9" i="29"/>
  <c r="CI9" i="29"/>
  <c r="CH9" i="29"/>
  <c r="CG9" i="29"/>
  <c r="CF9" i="29"/>
  <c r="CE9" i="29"/>
  <c r="CD9" i="29"/>
  <c r="CC9" i="29"/>
  <c r="CB9" i="29"/>
  <c r="CA9" i="29"/>
  <c r="BZ9" i="29"/>
  <c r="BY9" i="29"/>
  <c r="BX9" i="29"/>
  <c r="BW9" i="29"/>
  <c r="BV9" i="29"/>
  <c r="BU9" i="29"/>
  <c r="BT9" i="29"/>
  <c r="BS9" i="29"/>
  <c r="BR9" i="29"/>
  <c r="BQ9" i="29"/>
  <c r="BP9" i="29"/>
  <c r="BO9" i="29"/>
  <c r="BN9" i="29"/>
  <c r="BM9" i="29"/>
  <c r="BL9" i="29"/>
  <c r="BK9" i="29"/>
  <c r="BJ9" i="29"/>
  <c r="BI9" i="29"/>
  <c r="BH9" i="29"/>
  <c r="BG9" i="29"/>
  <c r="BF9" i="29"/>
  <c r="BE9" i="29"/>
  <c r="BD9" i="29"/>
  <c r="BC9" i="29"/>
  <c r="BB9" i="29"/>
  <c r="BA9" i="29"/>
  <c r="AZ9" i="29"/>
  <c r="AY9" i="29"/>
  <c r="AX9" i="29"/>
  <c r="AW9" i="29"/>
  <c r="AV9" i="29"/>
  <c r="AU9" i="29"/>
  <c r="AT9" i="29"/>
  <c r="AS9" i="29"/>
  <c r="AR9" i="29"/>
  <c r="AQ9" i="29"/>
  <c r="AP9" i="29"/>
  <c r="AO9" i="29"/>
  <c r="AN9" i="29"/>
  <c r="AM9" i="29"/>
  <c r="AL9" i="29"/>
  <c r="AK9" i="29"/>
  <c r="AJ9" i="29"/>
  <c r="AI9" i="29"/>
  <c r="AH9" i="29"/>
  <c r="AG9" i="29"/>
  <c r="AF9" i="29"/>
  <c r="AE9" i="29"/>
  <c r="AD9" i="29"/>
  <c r="AC9" i="29"/>
  <c r="AB9" i="29"/>
  <c r="AA9" i="29"/>
  <c r="Z9" i="29"/>
  <c r="Y9" i="29"/>
  <c r="X9" i="29"/>
  <c r="W9" i="29"/>
  <c r="V9" i="29"/>
  <c r="U9" i="29"/>
  <c r="T9" i="29"/>
  <c r="S9" i="29"/>
  <c r="R9" i="29"/>
  <c r="Q9" i="29"/>
  <c r="P9" i="29"/>
  <c r="O9" i="29"/>
  <c r="N9" i="29"/>
  <c r="M9" i="29"/>
  <c r="L9" i="29"/>
  <c r="K9" i="29"/>
  <c r="J9" i="29"/>
  <c r="I9" i="29"/>
  <c r="H9" i="29"/>
  <c r="G9" i="29"/>
  <c r="F9" i="29"/>
  <c r="E9" i="29"/>
  <c r="D9" i="29"/>
  <c r="C9" i="29"/>
  <c r="O8" i="29"/>
  <c r="W8" i="29" s="1"/>
  <c r="AE8" i="29" s="1"/>
  <c r="AM8" i="29" s="1"/>
  <c r="AU8" i="29" s="1"/>
  <c r="BC8" i="29" s="1"/>
  <c r="BK8" i="29" s="1"/>
  <c r="BS8" i="29" s="1"/>
  <c r="CA8" i="29" s="1"/>
  <c r="CI8" i="29" s="1"/>
  <c r="CQ8" i="29" s="1"/>
  <c r="CY8" i="29" s="1"/>
  <c r="DG8" i="29" s="1"/>
  <c r="DO8" i="29" s="1"/>
  <c r="DW8" i="29" s="1"/>
  <c r="EE8" i="29" s="1"/>
  <c r="EM8" i="29" s="1"/>
  <c r="EU8" i="29" s="1"/>
  <c r="K8" i="29"/>
  <c r="S8" i="29" s="1"/>
  <c r="AA8" i="29" s="1"/>
  <c r="AI8" i="29" s="1"/>
  <c r="AQ8" i="29" s="1"/>
  <c r="AY8" i="29" s="1"/>
  <c r="BG8" i="29" s="1"/>
  <c r="BO8" i="29" s="1"/>
  <c r="BW8" i="29" s="1"/>
  <c r="CE8" i="29" s="1"/>
  <c r="CM8" i="29" s="1"/>
  <c r="CU8" i="29" s="1"/>
  <c r="DC8" i="29" s="1"/>
  <c r="DK8" i="29" s="1"/>
  <c r="DS8" i="29" s="1"/>
  <c r="EA8" i="29" s="1"/>
  <c r="EI8" i="29" s="1"/>
  <c r="EQ8" i="29" s="1"/>
  <c r="EQ7" i="29"/>
  <c r="EI7" i="29"/>
  <c r="EA7" i="29"/>
  <c r="DS7" i="29"/>
  <c r="DK7" i="29"/>
  <c r="DC7" i="29"/>
  <c r="CU7" i="29"/>
  <c r="CM7" i="29"/>
  <c r="CE7" i="29"/>
  <c r="BW7" i="29"/>
  <c r="BO7" i="29"/>
  <c r="BG7" i="29"/>
  <c r="AY7" i="29"/>
  <c r="AQ7" i="29"/>
  <c r="AI7" i="29"/>
  <c r="AA7" i="29"/>
  <c r="S7" i="29"/>
  <c r="K7" i="29"/>
  <c r="C7" i="29"/>
  <c r="A4" i="14"/>
  <c r="A2" i="14"/>
  <c r="F7" i="14"/>
  <c r="H7" i="14" s="1"/>
  <c r="J7" i="14" s="1"/>
  <c r="L7" i="14" s="1"/>
  <c r="N7" i="14" s="1"/>
  <c r="P7" i="14" s="1"/>
  <c r="R7" i="14" s="1"/>
  <c r="T7" i="14" s="1"/>
  <c r="V7" i="14" s="1"/>
  <c r="X7" i="14" s="1"/>
  <c r="Z7" i="14" s="1"/>
  <c r="AB7" i="14" s="1"/>
  <c r="AD7" i="14" s="1"/>
  <c r="AF7" i="14" s="1"/>
  <c r="AH7" i="14" s="1"/>
  <c r="AJ7" i="14" s="1"/>
  <c r="AL7" i="14" s="1"/>
  <c r="AN7" i="14" s="1"/>
  <c r="E7" i="14"/>
  <c r="G7" i="14" s="1"/>
  <c r="I7" i="14" s="1"/>
  <c r="K7" i="14" s="1"/>
  <c r="M7" i="14" s="1"/>
  <c r="O7" i="14" s="1"/>
  <c r="Q7" i="14" s="1"/>
  <c r="S7" i="14" s="1"/>
  <c r="U7" i="14" s="1"/>
  <c r="W7" i="14" s="1"/>
  <c r="Y7" i="14" s="1"/>
  <c r="AA7" i="14" s="1"/>
  <c r="AC7" i="14" s="1"/>
  <c r="AE7" i="14" s="1"/>
  <c r="AG7" i="14" s="1"/>
  <c r="AI7" i="14" s="1"/>
  <c r="AK7" i="14" s="1"/>
  <c r="AM7" i="14" s="1"/>
  <c r="AM6" i="14"/>
  <c r="AK6" i="14"/>
  <c r="AI6" i="14"/>
  <c r="AG6" i="14"/>
  <c r="AE6" i="14"/>
  <c r="AC6" i="14"/>
  <c r="AA6" i="14"/>
  <c r="Y6" i="14"/>
  <c r="W6" i="14"/>
  <c r="U6" i="14"/>
  <c r="S6" i="14"/>
  <c r="Q6" i="14"/>
  <c r="O6" i="14"/>
  <c r="M6" i="14"/>
  <c r="K6" i="14"/>
  <c r="I6" i="14"/>
  <c r="G6" i="14"/>
  <c r="E6" i="14"/>
  <c r="C6" i="14"/>
  <c r="A4" i="28"/>
  <c r="A2" i="28"/>
  <c r="CS8" i="28"/>
  <c r="CR8" i="28"/>
  <c r="CQ8" i="28"/>
  <c r="CP8" i="28"/>
  <c r="CO8" i="28"/>
  <c r="CN8" i="28"/>
  <c r="CM8" i="28"/>
  <c r="CL8" i="28"/>
  <c r="CK8" i="28"/>
  <c r="CJ8" i="28"/>
  <c r="CI8" i="28"/>
  <c r="CH8" i="28"/>
  <c r="CG8" i="28"/>
  <c r="CF8" i="28"/>
  <c r="CE8" i="28"/>
  <c r="CD8" i="28"/>
  <c r="CC8" i="28"/>
  <c r="CB8" i="28"/>
  <c r="CA8" i="28"/>
  <c r="BZ8" i="28"/>
  <c r="BY8" i="28"/>
  <c r="BX8" i="28"/>
  <c r="BW8" i="28"/>
  <c r="BV8" i="28"/>
  <c r="BU8" i="28"/>
  <c r="BT8" i="28"/>
  <c r="BS8" i="28"/>
  <c r="BR8" i="28"/>
  <c r="BQ8" i="28"/>
  <c r="BP8" i="28"/>
  <c r="BO8" i="28"/>
  <c r="BN8" i="28"/>
  <c r="BM8" i="28"/>
  <c r="BL8" i="28"/>
  <c r="BK8" i="28"/>
  <c r="BJ8" i="28"/>
  <c r="BI8" i="28"/>
  <c r="BH8" i="28"/>
  <c r="BG8" i="28"/>
  <c r="BF8" i="28"/>
  <c r="BE8" i="28"/>
  <c r="BD8" i="28"/>
  <c r="BC8" i="28"/>
  <c r="BB8" i="28"/>
  <c r="BA8" i="28"/>
  <c r="AZ8" i="28"/>
  <c r="AY8" i="28"/>
  <c r="AX8" i="28"/>
  <c r="AW8" i="28"/>
  <c r="AV8" i="28"/>
  <c r="AU8" i="28"/>
  <c r="AT8" i="28"/>
  <c r="AS8" i="28"/>
  <c r="AR8" i="28"/>
  <c r="AQ8" i="28"/>
  <c r="AP8" i="28"/>
  <c r="AO8" i="28"/>
  <c r="AN8" i="28"/>
  <c r="AM8" i="28"/>
  <c r="AL8" i="28"/>
  <c r="AK8" i="28"/>
  <c r="AJ8" i="28"/>
  <c r="AI8" i="28"/>
  <c r="AH8" i="28"/>
  <c r="AG8" i="28"/>
  <c r="AF8" i="28"/>
  <c r="AE8" i="28"/>
  <c r="AD8" i="28"/>
  <c r="AC8" i="28"/>
  <c r="AB8" i="28"/>
  <c r="AA8" i="28"/>
  <c r="Z8" i="28"/>
  <c r="Y8" i="28"/>
  <c r="X8" i="28"/>
  <c r="W8" i="28"/>
  <c r="V8" i="28"/>
  <c r="U8" i="28"/>
  <c r="T8" i="28"/>
  <c r="S8" i="28"/>
  <c r="R8" i="28"/>
  <c r="Q8" i="28"/>
  <c r="P8" i="28"/>
  <c r="O8" i="28"/>
  <c r="N8" i="28"/>
  <c r="M8" i="28"/>
  <c r="L8" i="28"/>
  <c r="K8" i="28"/>
  <c r="J8" i="28"/>
  <c r="I8" i="28"/>
  <c r="H8" i="28"/>
  <c r="G8" i="28"/>
  <c r="F8" i="28"/>
  <c r="E8" i="28"/>
  <c r="D8" i="28"/>
  <c r="C8" i="28"/>
  <c r="CS7" i="28"/>
  <c r="CO7" i="28"/>
  <c r="CN7" i="28"/>
  <c r="CJ7" i="28"/>
  <c r="CI7" i="28"/>
  <c r="CE7" i="28"/>
  <c r="CD7" i="28"/>
  <c r="BZ7" i="28"/>
  <c r="BY7" i="28"/>
  <c r="BU7" i="28"/>
  <c r="BT7" i="28"/>
  <c r="BP7" i="28"/>
  <c r="BO7" i="28"/>
  <c r="BK7" i="28"/>
  <c r="BJ7" i="28"/>
  <c r="BF7" i="28"/>
  <c r="BE7" i="28"/>
  <c r="BA7" i="28"/>
  <c r="AZ7" i="28"/>
  <c r="AV7" i="28"/>
  <c r="AU7" i="28"/>
  <c r="AQ7" i="28"/>
  <c r="AP7" i="28"/>
  <c r="AL7" i="28"/>
  <c r="AK7" i="28"/>
  <c r="AG7" i="28"/>
  <c r="AF7" i="28"/>
  <c r="AB7" i="28"/>
  <c r="AA7" i="28"/>
  <c r="W7" i="28"/>
  <c r="V7" i="28"/>
  <c r="R7" i="28"/>
  <c r="Q7" i="28"/>
  <c r="M7" i="28"/>
  <c r="L7" i="28"/>
  <c r="H7" i="28"/>
  <c r="G7" i="28"/>
  <c r="C7" i="28"/>
  <c r="CO6" i="28"/>
  <c r="CJ6" i="28"/>
  <c r="CE6" i="28"/>
  <c r="BZ6" i="28"/>
  <c r="BU6" i="28"/>
  <c r="BP6" i="28"/>
  <c r="BK6" i="28"/>
  <c r="BF6" i="28"/>
  <c r="BA6" i="28"/>
  <c r="AV6" i="28"/>
  <c r="AQ6" i="28"/>
  <c r="AL6" i="28"/>
  <c r="AG6" i="28"/>
  <c r="AB6" i="28"/>
  <c r="W6" i="28"/>
  <c r="R6" i="28"/>
  <c r="M6" i="28"/>
  <c r="H6" i="28"/>
  <c r="C6" i="28"/>
  <c r="A4" i="4"/>
  <c r="A2" i="4"/>
  <c r="H7" i="4"/>
  <c r="J7" i="4" s="1"/>
  <c r="L7" i="4" s="1"/>
  <c r="N7" i="4" s="1"/>
  <c r="P7" i="4" s="1"/>
  <c r="R7" i="4" s="1"/>
  <c r="T7" i="4" s="1"/>
  <c r="V7" i="4" s="1"/>
  <c r="X7" i="4" s="1"/>
  <c r="Z7" i="4" s="1"/>
  <c r="AB7" i="4" s="1"/>
  <c r="AD7" i="4" s="1"/>
  <c r="AF7" i="4" s="1"/>
  <c r="AH7" i="4" s="1"/>
  <c r="AJ7" i="4" s="1"/>
  <c r="AL7" i="4" s="1"/>
  <c r="AN7" i="4" s="1"/>
  <c r="F7" i="4"/>
  <c r="E7" i="4"/>
  <c r="G7" i="4" s="1"/>
  <c r="I7" i="4" s="1"/>
  <c r="K7" i="4" s="1"/>
  <c r="M7" i="4" s="1"/>
  <c r="O7" i="4" s="1"/>
  <c r="Q7" i="4" s="1"/>
  <c r="S7" i="4" s="1"/>
  <c r="U7" i="4" s="1"/>
  <c r="W7" i="4" s="1"/>
  <c r="Y7" i="4" s="1"/>
  <c r="AA7" i="4" s="1"/>
  <c r="AC7" i="4" s="1"/>
  <c r="AE7" i="4" s="1"/>
  <c r="AG7" i="4" s="1"/>
  <c r="AI7" i="4" s="1"/>
  <c r="AK7" i="4" s="1"/>
  <c r="AM7" i="4" s="1"/>
  <c r="AM6" i="4"/>
  <c r="AK6" i="4"/>
  <c r="AI6" i="4"/>
  <c r="AG6" i="4"/>
  <c r="AE6" i="4"/>
  <c r="AC6" i="4"/>
  <c r="AA6" i="4"/>
  <c r="Y6" i="4"/>
  <c r="W6" i="4"/>
  <c r="U6" i="4"/>
  <c r="S6" i="4"/>
  <c r="Q6" i="4"/>
  <c r="O6" i="4"/>
  <c r="M6" i="4"/>
  <c r="K6" i="4"/>
  <c r="I6" i="4"/>
  <c r="G6" i="4"/>
  <c r="E6" i="4"/>
  <c r="C6" i="4"/>
  <c r="A4" i="22"/>
  <c r="A2" i="22"/>
  <c r="CV8" i="21" l="1"/>
  <c r="CU8" i="21"/>
  <c r="CT8" i="21"/>
  <c r="CS8" i="21"/>
  <c r="CR8" i="21"/>
  <c r="CQ8" i="21"/>
  <c r="CP8" i="21"/>
  <c r="CO8" i="21"/>
  <c r="CN8" i="21"/>
  <c r="CM8" i="21"/>
  <c r="CL8" i="21"/>
  <c r="CK8" i="21"/>
  <c r="CJ8" i="21"/>
  <c r="CI8" i="21"/>
  <c r="CH8" i="21"/>
  <c r="CG8" i="21"/>
  <c r="CF8" i="21"/>
  <c r="CE8" i="21"/>
  <c r="CD8" i="21"/>
  <c r="CC8" i="21"/>
  <c r="CB8" i="21"/>
  <c r="CA8" i="21"/>
  <c r="BZ8" i="21"/>
  <c r="BY8" i="21"/>
  <c r="BX8" i="21"/>
  <c r="BW8" i="21"/>
  <c r="BV8" i="21"/>
  <c r="BU8" i="21"/>
  <c r="BT8" i="21"/>
  <c r="BS8" i="21"/>
  <c r="BR8" i="21"/>
  <c r="BQ8" i="21"/>
  <c r="BP8" i="21"/>
  <c r="BO8" i="21"/>
  <c r="BN8" i="21"/>
  <c r="BM8" i="21"/>
  <c r="BL8" i="21"/>
  <c r="BK8" i="21"/>
  <c r="BJ8" i="21"/>
  <c r="BI8" i="21"/>
  <c r="BH8" i="21"/>
  <c r="BG8" i="21"/>
  <c r="BF8" i="21"/>
  <c r="BE8" i="21"/>
  <c r="BD8" i="21"/>
  <c r="BC8" i="21"/>
  <c r="BB8" i="21"/>
  <c r="BA8" i="21"/>
  <c r="AZ8" i="21"/>
  <c r="AY8" i="21"/>
  <c r="AX8" i="21"/>
  <c r="AW8" i="21"/>
  <c r="AV8" i="21"/>
  <c r="AU8" i="21"/>
  <c r="AT8" i="21"/>
  <c r="AS8" i="21"/>
  <c r="AR8" i="21"/>
  <c r="AQ8" i="21"/>
  <c r="AP8" i="21"/>
  <c r="AO8" i="21"/>
  <c r="AN8" i="21"/>
  <c r="AM8" i="21"/>
  <c r="AL8" i="21"/>
  <c r="AK8" i="21"/>
  <c r="AJ8" i="21"/>
  <c r="AI8" i="21"/>
  <c r="AH8" i="21"/>
  <c r="AG8" i="21"/>
  <c r="AF8" i="21"/>
  <c r="AE8" i="21"/>
  <c r="AD8" i="21"/>
  <c r="AC8" i="21"/>
  <c r="AB8" i="21"/>
  <c r="AA8" i="21"/>
  <c r="Z8" i="21"/>
  <c r="Y8" i="21"/>
  <c r="X8" i="21"/>
  <c r="W8" i="21"/>
  <c r="V8" i="21"/>
  <c r="U8" i="21"/>
  <c r="T8" i="21"/>
  <c r="S8" i="21"/>
  <c r="R8" i="21"/>
  <c r="Q8" i="21"/>
  <c r="P8" i="21"/>
  <c r="O8" i="21"/>
  <c r="N8" i="21"/>
  <c r="M8" i="21"/>
  <c r="L8" i="21"/>
  <c r="K8" i="21"/>
  <c r="J8" i="21"/>
  <c r="I8" i="21"/>
  <c r="H8" i="21"/>
  <c r="CV7" i="21"/>
  <c r="CR7" i="21"/>
  <c r="CQ7" i="21"/>
  <c r="CM7" i="21"/>
  <c r="CL7" i="21"/>
  <c r="CH7" i="21"/>
  <c r="CG7" i="21"/>
  <c r="CC7" i="21"/>
  <c r="CB7" i="21"/>
  <c r="BX7" i="21"/>
  <c r="BW7" i="21"/>
  <c r="BS7" i="21"/>
  <c r="BR7" i="21"/>
  <c r="BN7" i="21"/>
  <c r="BM7" i="21"/>
  <c r="BI7" i="21"/>
  <c r="BH7" i="21"/>
  <c r="BD7" i="21"/>
  <c r="BC7" i="21"/>
  <c r="AY7" i="21"/>
  <c r="AX7" i="21"/>
  <c r="AT7" i="21"/>
  <c r="AS7" i="21"/>
  <c r="AO7" i="21"/>
  <c r="AN7" i="21"/>
  <c r="AJ7" i="21"/>
  <c r="AI7" i="21"/>
  <c r="AE7" i="21"/>
  <c r="AD7" i="21"/>
  <c r="Z7" i="21"/>
  <c r="V7" i="21"/>
  <c r="R7" i="21"/>
  <c r="Q7" i="21"/>
  <c r="M7" i="21"/>
  <c r="L7" i="21"/>
  <c r="H7" i="21"/>
  <c r="E24" i="22" l="1"/>
  <c r="AI26" i="21"/>
  <c r="AH26" i="21"/>
  <c r="AF26" i="21"/>
  <c r="AE26" i="21"/>
  <c r="AN25" i="32" l="1"/>
  <c r="AM25" i="32"/>
  <c r="AN24" i="32"/>
  <c r="AM24" i="32"/>
  <c r="AN9" i="32"/>
  <c r="AM9" i="32"/>
  <c r="AN23" i="32"/>
  <c r="AM23" i="32"/>
  <c r="AN22" i="32"/>
  <c r="AM22" i="32"/>
  <c r="AN21" i="32"/>
  <c r="AM21" i="32"/>
  <c r="AN20" i="32"/>
  <c r="AM20" i="32"/>
  <c r="AN19" i="32"/>
  <c r="AM19" i="32"/>
  <c r="AN18" i="32"/>
  <c r="AM18" i="32"/>
  <c r="AN17" i="32"/>
  <c r="AM17" i="32"/>
  <c r="AN16" i="32"/>
  <c r="AM16" i="32"/>
  <c r="AN15" i="32"/>
  <c r="AM15" i="32"/>
  <c r="AN14" i="32"/>
  <c r="AM14" i="32"/>
  <c r="AN13" i="32"/>
  <c r="AM13" i="32"/>
  <c r="AN11" i="32"/>
  <c r="AM11" i="32"/>
  <c r="AN12" i="32"/>
  <c r="AM12" i="32"/>
  <c r="AM10" i="32"/>
  <c r="AN10" i="32"/>
  <c r="AM24" i="26" l="1"/>
  <c r="AN24" i="26"/>
  <c r="AM23" i="18"/>
  <c r="AN23" i="18"/>
  <c r="AM9" i="30"/>
  <c r="AN9" i="30"/>
  <c r="AM23" i="17"/>
  <c r="AN23" i="17"/>
  <c r="AM24" i="24"/>
  <c r="AN24" i="24"/>
  <c r="EQ21" i="29"/>
  <c r="ER21" i="29"/>
  <c r="ES21" i="29"/>
  <c r="ET21" i="29"/>
  <c r="EU21" i="29"/>
  <c r="EV21" i="29"/>
  <c r="EW21" i="29"/>
  <c r="EX21" i="29"/>
  <c r="AM19" i="14"/>
  <c r="AN19" i="14"/>
  <c r="CO25" i="28" l="1"/>
  <c r="CP25" i="28"/>
  <c r="CQ25" i="28"/>
  <c r="CR25" i="28"/>
  <c r="CS25" i="28"/>
  <c r="AM24" i="4"/>
  <c r="AN24" i="4"/>
  <c r="F24" i="22"/>
  <c r="CV20" i="21"/>
  <c r="H22" i="22"/>
  <c r="CU22" i="21"/>
  <c r="CT22" i="21"/>
  <c r="CS22" i="21"/>
  <c r="CR22" i="21"/>
  <c r="CU20" i="21"/>
  <c r="CT20" i="21"/>
  <c r="CS20" i="21"/>
  <c r="CR20" i="21"/>
  <c r="CU11" i="21"/>
  <c r="CT11" i="21"/>
  <c r="CS11" i="21"/>
  <c r="CR11" i="21"/>
  <c r="CU12" i="21"/>
  <c r="CT12" i="21"/>
  <c r="CS12" i="21"/>
  <c r="CR12" i="21"/>
  <c r="CU17" i="21"/>
  <c r="CT17" i="21"/>
  <c r="CS17" i="21"/>
  <c r="CR17" i="21"/>
  <c r="CU25" i="21"/>
  <c r="CT25" i="21"/>
  <c r="CS25" i="21"/>
  <c r="CR25" i="21"/>
  <c r="CU19" i="21"/>
  <c r="CT19" i="21"/>
  <c r="CS19" i="21"/>
  <c r="CR19" i="21"/>
  <c r="CU16" i="21"/>
  <c r="CT16" i="21"/>
  <c r="CS16" i="21"/>
  <c r="CR16" i="21"/>
  <c r="CU21" i="21"/>
  <c r="CT21" i="21"/>
  <c r="CS21" i="21"/>
  <c r="CR21" i="21"/>
  <c r="CU15" i="21"/>
  <c r="CT15" i="21"/>
  <c r="CS15" i="21"/>
  <c r="CR15" i="21"/>
  <c r="CU24" i="21"/>
  <c r="CT24" i="21"/>
  <c r="CS24" i="21"/>
  <c r="CR24" i="21"/>
  <c r="CU14" i="21"/>
  <c r="CT14" i="21"/>
  <c r="CS14" i="21"/>
  <c r="CR14" i="21"/>
  <c r="CU13" i="21"/>
  <c r="CT13" i="21"/>
  <c r="CS13" i="21"/>
  <c r="CR13" i="21"/>
  <c r="CU18" i="21"/>
  <c r="CT18" i="21"/>
  <c r="CS18" i="21"/>
  <c r="CR18" i="21"/>
  <c r="CU23" i="21"/>
  <c r="CT23" i="21"/>
  <c r="CS23" i="21"/>
  <c r="CR23" i="21"/>
  <c r="CU10" i="21"/>
  <c r="CT10" i="21"/>
  <c r="CS10" i="21"/>
  <c r="CR10" i="21"/>
  <c r="CU9" i="21"/>
  <c r="CU26" i="21" s="1"/>
  <c r="CT9" i="21"/>
  <c r="CT26" i="21" s="1"/>
  <c r="CS9" i="21"/>
  <c r="CS26" i="21" s="1"/>
  <c r="CR9" i="21"/>
  <c r="CR26" i="21" s="1"/>
  <c r="CV21" i="21" l="1"/>
  <c r="CV25" i="21" l="1"/>
  <c r="AM9" i="26" l="1"/>
  <c r="AN9" i="26"/>
  <c r="AM17" i="30"/>
  <c r="AN17" i="30"/>
  <c r="AM15" i="18"/>
  <c r="AN15" i="18"/>
  <c r="AM12" i="17" l="1"/>
  <c r="AN12" i="17"/>
  <c r="EW22" i="29"/>
  <c r="EV22" i="29"/>
  <c r="EU22" i="29"/>
  <c r="ET22" i="29"/>
  <c r="ES22" i="29"/>
  <c r="ER22" i="29"/>
  <c r="EQ22" i="29"/>
  <c r="CS11" i="28"/>
  <c r="CR11" i="28"/>
  <c r="CQ11" i="28"/>
  <c r="CP11" i="28"/>
  <c r="CO11" i="28"/>
  <c r="AM13" i="4"/>
  <c r="CV12" i="21"/>
  <c r="H17" i="22"/>
  <c r="AN13" i="4"/>
  <c r="AN13" i="14"/>
  <c r="AM13" i="14"/>
  <c r="EX22" i="29"/>
  <c r="AN10" i="24"/>
  <c r="AM10" i="24"/>
  <c r="AN13" i="17"/>
  <c r="AM13" i="17"/>
  <c r="AN25" i="30"/>
  <c r="AM25" i="30"/>
  <c r="AN12" i="18"/>
  <c r="AM12" i="18"/>
  <c r="AN14" i="26"/>
  <c r="AM14" i="26"/>
  <c r="AM13" i="24"/>
  <c r="AM14" i="24" l="1"/>
  <c r="AN14" i="24"/>
  <c r="AM20" i="24"/>
  <c r="AN20" i="24"/>
  <c r="AM18" i="24"/>
  <c r="AN18" i="24"/>
  <c r="AM19" i="24"/>
  <c r="AN19" i="24"/>
  <c r="AM23" i="24"/>
  <c r="AN23" i="24"/>
  <c r="AM21" i="24"/>
  <c r="AN21" i="24"/>
  <c r="AM16" i="24"/>
  <c r="AN16" i="24"/>
  <c r="AM9" i="24"/>
  <c r="AN9" i="24"/>
  <c r="AM15" i="24"/>
  <c r="AN15" i="24"/>
  <c r="AM12" i="24"/>
  <c r="AN12" i="24"/>
  <c r="AN13" i="24"/>
  <c r="AM11" i="24"/>
  <c r="AN11" i="24"/>
  <c r="EX12" i="29"/>
  <c r="EW12" i="29"/>
  <c r="EV12" i="29"/>
  <c r="EU12" i="29"/>
  <c r="ET12" i="29"/>
  <c r="ES12" i="29"/>
  <c r="ER12" i="29"/>
  <c r="EQ12" i="29"/>
  <c r="ET10" i="29"/>
  <c r="AM8" i="14"/>
  <c r="AN8" i="14"/>
  <c r="AM9" i="14"/>
  <c r="AN9" i="14"/>
  <c r="AM17" i="14"/>
  <c r="AN17" i="14"/>
  <c r="AM10" i="14"/>
  <c r="AN10" i="14"/>
  <c r="AM16" i="14"/>
  <c r="AN16" i="14"/>
  <c r="AM23" i="14"/>
  <c r="AN23" i="14"/>
  <c r="AM21" i="14"/>
  <c r="AN21" i="14"/>
  <c r="AM11" i="14"/>
  <c r="AN11" i="14"/>
  <c r="AM24" i="14"/>
  <c r="AN24" i="14"/>
  <c r="AM14" i="14"/>
  <c r="AN14" i="14"/>
  <c r="AM22" i="14"/>
  <c r="AN22" i="14"/>
  <c r="AM15" i="14"/>
  <c r="AN15" i="14"/>
  <c r="AM20" i="14"/>
  <c r="AN20" i="14"/>
  <c r="AM18" i="14"/>
  <c r="AN18" i="14"/>
  <c r="AM12" i="14"/>
  <c r="AN12" i="14"/>
  <c r="CO17" i="28" l="1"/>
  <c r="CP17" i="28"/>
  <c r="CQ17" i="28"/>
  <c r="CR17" i="28"/>
  <c r="CS17" i="28"/>
  <c r="H10" i="22"/>
  <c r="C24" i="22"/>
  <c r="D24" i="22"/>
  <c r="G24" i="22"/>
  <c r="AM22" i="26" l="1"/>
  <c r="AN22" i="26"/>
  <c r="AM13" i="18"/>
  <c r="AN13" i="18"/>
  <c r="AM14" i="30"/>
  <c r="AN14" i="30"/>
  <c r="AM16" i="17"/>
  <c r="AN16" i="17"/>
  <c r="EQ10" i="29"/>
  <c r="ER10" i="29"/>
  <c r="ES10" i="29"/>
  <c r="EV10" i="29"/>
  <c r="EW10" i="29"/>
  <c r="CO14" i="28"/>
  <c r="CP14" i="28"/>
  <c r="CQ14" i="28"/>
  <c r="CR14" i="28"/>
  <c r="CS14" i="28"/>
  <c r="AM16" i="4"/>
  <c r="AN16" i="4"/>
  <c r="H13" i="22"/>
  <c r="EX10" i="29" l="1"/>
  <c r="EU10" i="29"/>
  <c r="AM17" i="24"/>
  <c r="AN17" i="24"/>
  <c r="AM22" i="24"/>
  <c r="AN22" i="24"/>
  <c r="AM25" i="24"/>
  <c r="AN25" i="24"/>
  <c r="AM18" i="26" l="1"/>
  <c r="AM11" i="26"/>
  <c r="AM19" i="26"/>
  <c r="AM21" i="26"/>
  <c r="AM20" i="26"/>
  <c r="AM23" i="26"/>
  <c r="AM17" i="26"/>
  <c r="AM25" i="26"/>
  <c r="AM13" i="26"/>
  <c r="AM10" i="26"/>
  <c r="AM15" i="26"/>
  <c r="AM12" i="26"/>
  <c r="AM16" i="26"/>
  <c r="H9" i="22" l="1"/>
  <c r="H15" i="22"/>
  <c r="H14" i="22"/>
  <c r="H18" i="22"/>
  <c r="H21" i="22"/>
  <c r="H11" i="22"/>
  <c r="H7" i="22"/>
  <c r="H16" i="22"/>
  <c r="H12" i="22"/>
  <c r="H19" i="22"/>
  <c r="H23" i="22"/>
  <c r="H20" i="22"/>
  <c r="H8" i="22"/>
  <c r="H24" i="22" l="1"/>
  <c r="C26" i="21"/>
  <c r="D26" i="21"/>
  <c r="E26" i="21"/>
  <c r="F26" i="21"/>
  <c r="G26" i="21"/>
  <c r="H26" i="21"/>
  <c r="I26" i="21"/>
  <c r="J26" i="21"/>
  <c r="K26" i="21"/>
  <c r="L26" i="21"/>
  <c r="M26" i="21"/>
  <c r="N26" i="21"/>
  <c r="O26" i="21"/>
  <c r="P26" i="21"/>
  <c r="Q26" i="21"/>
  <c r="R26" i="21"/>
  <c r="S26" i="21"/>
  <c r="T26" i="21"/>
  <c r="U26" i="21"/>
  <c r="V26" i="21"/>
  <c r="W26" i="21"/>
  <c r="X26" i="21"/>
  <c r="Y26" i="21"/>
  <c r="Z26" i="21"/>
  <c r="AA26" i="21"/>
  <c r="AB26" i="21"/>
  <c r="AC26" i="21"/>
  <c r="AD26" i="21"/>
  <c r="AG26" i="21"/>
  <c r="AJ26" i="21"/>
  <c r="AK26" i="21"/>
  <c r="AL26" i="21"/>
  <c r="AM26" i="21"/>
  <c r="AN26" i="21"/>
  <c r="AO26" i="21"/>
  <c r="AP26" i="21"/>
  <c r="AQ26" i="21"/>
  <c r="AR26" i="21"/>
  <c r="AS26" i="21"/>
  <c r="AT26" i="21"/>
  <c r="AU26" i="21"/>
  <c r="AV26" i="21"/>
  <c r="AW26" i="21"/>
  <c r="AX26" i="21"/>
  <c r="AY26" i="21"/>
  <c r="AZ26" i="21"/>
  <c r="BA26" i="21"/>
  <c r="BB26" i="21"/>
  <c r="BC26" i="21"/>
  <c r="BD26" i="21"/>
  <c r="BE26" i="21"/>
  <c r="BF26" i="21"/>
  <c r="BG26" i="21"/>
  <c r="BH26" i="21"/>
  <c r="BI26" i="21"/>
  <c r="BJ26" i="21"/>
  <c r="BK26" i="21"/>
  <c r="BL26" i="21"/>
  <c r="BM26" i="21"/>
  <c r="BN26" i="21"/>
  <c r="BO26" i="21"/>
  <c r="BP26" i="21"/>
  <c r="BQ26" i="21"/>
  <c r="BR26" i="21"/>
  <c r="BS26" i="21"/>
  <c r="BT26" i="21"/>
  <c r="BU26" i="21"/>
  <c r="BV26" i="21"/>
  <c r="BW26" i="21"/>
  <c r="BX26" i="21"/>
  <c r="BY26" i="21"/>
  <c r="BZ26" i="21"/>
  <c r="CA26" i="21"/>
  <c r="CB26" i="21"/>
  <c r="CC26" i="21"/>
  <c r="CD26" i="21"/>
  <c r="CE26" i="21"/>
  <c r="CF26" i="21"/>
  <c r="CG26" i="21"/>
  <c r="CH26" i="21"/>
  <c r="CI26" i="21"/>
  <c r="CJ26" i="21"/>
  <c r="CK26" i="21"/>
  <c r="CL26" i="21"/>
  <c r="CM26" i="21"/>
  <c r="CN26" i="21"/>
  <c r="CO26" i="21"/>
  <c r="CP26" i="21"/>
  <c r="CQ26" i="21"/>
  <c r="C26" i="30" l="1"/>
  <c r="D26" i="30"/>
  <c r="E26" i="30"/>
  <c r="F26" i="30"/>
  <c r="G26" i="30"/>
  <c r="H26" i="30"/>
  <c r="I26" i="30"/>
  <c r="J26" i="30"/>
  <c r="K26" i="30"/>
  <c r="L26" i="30"/>
  <c r="M26" i="30"/>
  <c r="N26" i="30"/>
  <c r="O26" i="30"/>
  <c r="P26" i="30"/>
  <c r="Q26" i="30"/>
  <c r="R26" i="30"/>
  <c r="S26" i="30"/>
  <c r="T26" i="30"/>
  <c r="U26" i="30"/>
  <c r="V26" i="30"/>
  <c r="W26" i="30"/>
  <c r="X26" i="30"/>
  <c r="Y26" i="30"/>
  <c r="Z26" i="30"/>
  <c r="AA26" i="30"/>
  <c r="AB26" i="30"/>
  <c r="AC26" i="30"/>
  <c r="AD26" i="30"/>
  <c r="AE26" i="30"/>
  <c r="AF26" i="30"/>
  <c r="AG26" i="30"/>
  <c r="AH26" i="30"/>
  <c r="AI26" i="30"/>
  <c r="AJ26" i="30"/>
  <c r="AK26" i="30"/>
  <c r="AL26" i="30"/>
  <c r="AM23" i="30"/>
  <c r="AN23" i="30"/>
  <c r="AM22" i="30"/>
  <c r="AN22" i="30"/>
  <c r="AM15" i="30"/>
  <c r="AN15" i="30"/>
  <c r="AM12" i="30"/>
  <c r="AN12" i="30"/>
  <c r="AM18" i="30"/>
  <c r="AN18" i="30"/>
  <c r="AM16" i="30"/>
  <c r="AN16" i="30"/>
  <c r="AM19" i="30"/>
  <c r="AN19" i="30"/>
  <c r="AM24" i="30"/>
  <c r="AN24" i="30"/>
  <c r="AM21" i="30"/>
  <c r="AN21" i="30"/>
  <c r="AM20" i="30"/>
  <c r="AN20" i="30"/>
  <c r="AM10" i="30"/>
  <c r="AN10" i="30"/>
  <c r="AM13" i="30"/>
  <c r="AN13" i="30"/>
  <c r="EU16" i="29"/>
  <c r="EV16" i="29"/>
  <c r="EW16" i="29"/>
  <c r="EU19" i="29"/>
  <c r="EV19" i="29"/>
  <c r="EW19" i="29"/>
  <c r="EU17" i="29"/>
  <c r="EV17" i="29"/>
  <c r="EW17" i="29"/>
  <c r="EU15" i="29"/>
  <c r="EV15" i="29"/>
  <c r="EW15" i="29"/>
  <c r="EU11" i="29"/>
  <c r="EV11" i="29"/>
  <c r="EW11" i="29"/>
  <c r="EU20" i="29"/>
  <c r="EV20" i="29"/>
  <c r="EW20" i="29"/>
  <c r="EU14" i="29"/>
  <c r="EV14" i="29"/>
  <c r="EW14" i="29"/>
  <c r="EU13" i="29"/>
  <c r="EV13" i="29"/>
  <c r="EW13" i="29"/>
  <c r="EU26" i="29"/>
  <c r="EV26" i="29"/>
  <c r="EW26" i="29"/>
  <c r="EU18" i="29"/>
  <c r="EV18" i="29"/>
  <c r="EW18" i="29"/>
  <c r="EU24" i="29"/>
  <c r="EV24" i="29"/>
  <c r="EW24" i="29"/>
  <c r="EU23" i="29"/>
  <c r="EV23" i="29"/>
  <c r="EW23" i="29"/>
  <c r="EU25" i="29"/>
  <c r="EV25" i="29"/>
  <c r="EW25" i="29"/>
  <c r="EQ16" i="29"/>
  <c r="ER16" i="29"/>
  <c r="ES16" i="29"/>
  <c r="EQ19" i="29"/>
  <c r="ER19" i="29"/>
  <c r="ES19" i="29"/>
  <c r="EQ17" i="29"/>
  <c r="ER17" i="29"/>
  <c r="ES17" i="29"/>
  <c r="EQ15" i="29"/>
  <c r="ER15" i="29"/>
  <c r="ES15" i="29"/>
  <c r="EQ11" i="29"/>
  <c r="ER11" i="29"/>
  <c r="ES11" i="29"/>
  <c r="EQ20" i="29"/>
  <c r="ER20" i="29"/>
  <c r="ES20" i="29"/>
  <c r="EQ14" i="29"/>
  <c r="ER14" i="29"/>
  <c r="ES14" i="29"/>
  <c r="EQ13" i="29"/>
  <c r="ER13" i="29"/>
  <c r="ES13" i="29"/>
  <c r="EQ26" i="29"/>
  <c r="ER26" i="29"/>
  <c r="ES26" i="29"/>
  <c r="EQ18" i="29"/>
  <c r="ER18" i="29"/>
  <c r="ES18" i="29"/>
  <c r="EQ24" i="29"/>
  <c r="ER24" i="29"/>
  <c r="ES24" i="29"/>
  <c r="EQ23" i="29"/>
  <c r="ER23" i="29"/>
  <c r="ES23" i="29"/>
  <c r="EQ25" i="29"/>
  <c r="ER25" i="29"/>
  <c r="ES25" i="29"/>
  <c r="C27" i="29"/>
  <c r="D27" i="29"/>
  <c r="E27" i="29"/>
  <c r="F27" i="29"/>
  <c r="G27" i="29"/>
  <c r="H27" i="29"/>
  <c r="I27" i="29"/>
  <c r="J27" i="29"/>
  <c r="K27" i="29"/>
  <c r="L27" i="29"/>
  <c r="M27" i="29"/>
  <c r="N27" i="29"/>
  <c r="O27" i="29"/>
  <c r="P27" i="29"/>
  <c r="Q27" i="29"/>
  <c r="R27" i="29"/>
  <c r="S27" i="29"/>
  <c r="T27" i="29"/>
  <c r="U27" i="29"/>
  <c r="V27" i="29"/>
  <c r="W27" i="29"/>
  <c r="X27" i="29"/>
  <c r="Y27" i="29"/>
  <c r="Z27" i="29"/>
  <c r="AA27" i="29"/>
  <c r="AB27" i="29"/>
  <c r="AC27" i="29"/>
  <c r="AD27" i="29"/>
  <c r="AE27" i="29"/>
  <c r="AF27" i="29"/>
  <c r="AG27" i="29"/>
  <c r="AH27" i="29"/>
  <c r="AI27" i="29"/>
  <c r="AJ27" i="29"/>
  <c r="AK27" i="29"/>
  <c r="AL27" i="29"/>
  <c r="AM27" i="29"/>
  <c r="AN27"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27" i="29"/>
  <c r="BM27" i="29"/>
  <c r="BN27" i="29"/>
  <c r="BO27" i="29"/>
  <c r="BP27" i="29"/>
  <c r="BQ27" i="29"/>
  <c r="BR27" i="29"/>
  <c r="BS27" i="29"/>
  <c r="BT27" i="29"/>
  <c r="BU27" i="29"/>
  <c r="BV27" i="29"/>
  <c r="BW27" i="29"/>
  <c r="BX27" i="29"/>
  <c r="BY27" i="29"/>
  <c r="BZ27" i="29"/>
  <c r="CA27" i="29"/>
  <c r="CB27" i="29"/>
  <c r="CC27" i="29"/>
  <c r="CD27" i="29"/>
  <c r="CE27" i="29"/>
  <c r="CF27" i="29"/>
  <c r="CG27" i="29"/>
  <c r="CH27" i="29"/>
  <c r="CI27" i="29"/>
  <c r="CJ27" i="29"/>
  <c r="CK27" i="29"/>
  <c r="CL27" i="29"/>
  <c r="CM27" i="29"/>
  <c r="CN27" i="29"/>
  <c r="CO27" i="29"/>
  <c r="CP27" i="29"/>
  <c r="CQ27" i="29"/>
  <c r="CR27" i="29"/>
  <c r="CS27" i="29"/>
  <c r="CT27" i="29"/>
  <c r="CU27" i="29"/>
  <c r="CV27" i="29"/>
  <c r="CW27" i="29"/>
  <c r="CX27" i="29"/>
  <c r="CY27" i="29"/>
  <c r="CZ27" i="29"/>
  <c r="DA27" i="29"/>
  <c r="DB27" i="29"/>
  <c r="DC27" i="29"/>
  <c r="DD27" i="29"/>
  <c r="DE27" i="29"/>
  <c r="DF27" i="29"/>
  <c r="DG27" i="29"/>
  <c r="DH27" i="29"/>
  <c r="DI27" i="29"/>
  <c r="DJ27" i="29"/>
  <c r="DK27" i="29"/>
  <c r="DL27" i="29"/>
  <c r="DM27" i="29"/>
  <c r="DN27" i="29"/>
  <c r="DO27" i="29"/>
  <c r="DP27" i="29"/>
  <c r="DQ27" i="29"/>
  <c r="DR27" i="29"/>
  <c r="DS27" i="29"/>
  <c r="DT27" i="29"/>
  <c r="DU27" i="29"/>
  <c r="DV27" i="29"/>
  <c r="DW27" i="29"/>
  <c r="DX27" i="29"/>
  <c r="DY27" i="29"/>
  <c r="DZ27" i="29"/>
  <c r="EA27" i="29"/>
  <c r="EB27" i="29"/>
  <c r="EC27" i="29"/>
  <c r="ED27" i="29"/>
  <c r="EE27" i="29"/>
  <c r="EF27" i="29"/>
  <c r="EG27" i="29"/>
  <c r="EH27" i="29"/>
  <c r="EI27" i="29"/>
  <c r="EJ27" i="29"/>
  <c r="EK27" i="29"/>
  <c r="EL27" i="29"/>
  <c r="EM27" i="29"/>
  <c r="EN27" i="29"/>
  <c r="EO27" i="29"/>
  <c r="EP27" i="29"/>
  <c r="EQ27" i="29" l="1"/>
  <c r="EU27" i="29"/>
  <c r="EV27" i="29"/>
  <c r="ER27" i="29"/>
  <c r="EW27" i="29"/>
  <c r="ES27" i="29"/>
  <c r="CO20" i="28" l="1"/>
  <c r="CP20" i="28"/>
  <c r="CQ20" i="28"/>
  <c r="CR20" i="28"/>
  <c r="CS20" i="28"/>
  <c r="CO12" i="28"/>
  <c r="CP12" i="28"/>
  <c r="CQ12" i="28"/>
  <c r="CR12" i="28"/>
  <c r="CS12" i="28"/>
  <c r="CO22" i="28"/>
  <c r="CP22" i="28"/>
  <c r="CQ22" i="28"/>
  <c r="CR22" i="28"/>
  <c r="CS22" i="28"/>
  <c r="CO9" i="28"/>
  <c r="CP9" i="28"/>
  <c r="CQ9" i="28"/>
  <c r="CR9" i="28"/>
  <c r="CS9" i="28"/>
  <c r="CO23" i="28"/>
  <c r="CP23" i="28"/>
  <c r="CQ23" i="28"/>
  <c r="CR23" i="28"/>
  <c r="CS23" i="28"/>
  <c r="CO13" i="28"/>
  <c r="CP13" i="28"/>
  <c r="CQ13" i="28"/>
  <c r="CR13" i="28"/>
  <c r="CS13" i="28"/>
  <c r="CO16" i="28"/>
  <c r="CP16" i="28"/>
  <c r="CQ16" i="28"/>
  <c r="CR16" i="28"/>
  <c r="CS16" i="28"/>
  <c r="CO19" i="28"/>
  <c r="CP19" i="28"/>
  <c r="CQ19" i="28"/>
  <c r="CR19" i="28"/>
  <c r="CS19" i="28"/>
  <c r="CO10" i="28"/>
  <c r="CP10" i="28"/>
  <c r="CQ10" i="28"/>
  <c r="CR10" i="28"/>
  <c r="CS10" i="28"/>
  <c r="CO15" i="28"/>
  <c r="CP15" i="28"/>
  <c r="CQ15" i="28"/>
  <c r="CR15" i="28"/>
  <c r="CS15" i="28"/>
  <c r="CO21" i="28"/>
  <c r="CP21" i="28"/>
  <c r="CQ21" i="28"/>
  <c r="CR21" i="28"/>
  <c r="CS21" i="28"/>
  <c r="CO18" i="28"/>
  <c r="CP18" i="28"/>
  <c r="CQ18" i="28"/>
  <c r="CR18" i="28"/>
  <c r="CS18" i="28"/>
  <c r="CS24" i="28"/>
  <c r="CR24" i="28"/>
  <c r="CQ24" i="28"/>
  <c r="CP24" i="28"/>
  <c r="CO24" i="28"/>
  <c r="D26" i="28"/>
  <c r="E26" i="28"/>
  <c r="F26" i="28"/>
  <c r="G26" i="28"/>
  <c r="H26" i="28"/>
  <c r="I26" i="28"/>
  <c r="J26" i="28"/>
  <c r="K26" i="28"/>
  <c r="L26" i="28"/>
  <c r="M26" i="28"/>
  <c r="N26" i="28"/>
  <c r="O26" i="28"/>
  <c r="P26" i="28"/>
  <c r="Q26" i="28"/>
  <c r="R26" i="28"/>
  <c r="S26" i="28"/>
  <c r="T26" i="28"/>
  <c r="U26" i="28"/>
  <c r="V26" i="28"/>
  <c r="W26" i="28"/>
  <c r="X26" i="28"/>
  <c r="Y26" i="28"/>
  <c r="Z26" i="28"/>
  <c r="AA26" i="28"/>
  <c r="AB26" i="28"/>
  <c r="AC26" i="28"/>
  <c r="AD26" i="28"/>
  <c r="AE26" i="28"/>
  <c r="AF26" i="28"/>
  <c r="AG26" i="28"/>
  <c r="AH26" i="28"/>
  <c r="AI26" i="28"/>
  <c r="AJ26" i="28"/>
  <c r="AK26" i="28"/>
  <c r="AL26" i="28"/>
  <c r="AM26" i="28"/>
  <c r="AN26" i="28"/>
  <c r="AO26" i="28"/>
  <c r="AP26" i="28"/>
  <c r="AQ26" i="28"/>
  <c r="AR26" i="28"/>
  <c r="AS26" i="28"/>
  <c r="AT26" i="28"/>
  <c r="AU26" i="28"/>
  <c r="AV26" i="28"/>
  <c r="AW26" i="28"/>
  <c r="AX26" i="28"/>
  <c r="AY26" i="28"/>
  <c r="AZ26" i="28"/>
  <c r="BA26" i="28"/>
  <c r="BB26" i="28"/>
  <c r="BC26" i="28"/>
  <c r="BD26" i="28"/>
  <c r="BE26" i="28"/>
  <c r="BF26" i="28"/>
  <c r="BG26" i="28"/>
  <c r="BH26" i="28"/>
  <c r="BI26" i="28"/>
  <c r="BJ26" i="28"/>
  <c r="BK26" i="28"/>
  <c r="BL26" i="28"/>
  <c r="BM26" i="28"/>
  <c r="BN26" i="28"/>
  <c r="BO26" i="28"/>
  <c r="BP26" i="28"/>
  <c r="BQ26" i="28"/>
  <c r="BR26" i="28"/>
  <c r="BS26" i="28"/>
  <c r="BT26" i="28"/>
  <c r="BU26" i="28"/>
  <c r="BV26" i="28"/>
  <c r="BW26" i="28"/>
  <c r="BX26" i="28"/>
  <c r="BY26" i="28"/>
  <c r="BZ26" i="28"/>
  <c r="CA26" i="28"/>
  <c r="CB26" i="28"/>
  <c r="CC26" i="28"/>
  <c r="CD26" i="28"/>
  <c r="CE26" i="28"/>
  <c r="CF26" i="28"/>
  <c r="CG26" i="28"/>
  <c r="CH26" i="28"/>
  <c r="CI26" i="28"/>
  <c r="CJ26" i="28"/>
  <c r="CK26" i="28"/>
  <c r="CL26" i="28"/>
  <c r="CM26" i="28"/>
  <c r="CN26" i="28"/>
  <c r="CV16" i="21"/>
  <c r="CV24" i="21"/>
  <c r="CV13" i="21"/>
  <c r="CV14" i="21"/>
  <c r="CV17" i="21"/>
  <c r="CV11" i="21"/>
  <c r="CV23" i="21"/>
  <c r="CV22" i="21"/>
  <c r="CV18" i="21"/>
  <c r="CV9" i="21"/>
  <c r="CV10" i="21"/>
  <c r="CV15" i="21"/>
  <c r="CV19" i="21"/>
  <c r="CV26" i="21" l="1"/>
  <c r="CP26" i="28"/>
  <c r="CR26" i="28"/>
  <c r="CQ26" i="28"/>
  <c r="CO26" i="28"/>
  <c r="CS26" i="28"/>
  <c r="AM11" i="30" l="1"/>
  <c r="AM26" i="30" s="1"/>
  <c r="AN11" i="30"/>
  <c r="AN26" i="30" s="1"/>
  <c r="AL26" i="32"/>
  <c r="AK26" i="32"/>
  <c r="AJ26" i="32"/>
  <c r="AI26" i="32"/>
  <c r="AH26" i="32"/>
  <c r="AG26" i="32"/>
  <c r="AF26" i="32"/>
  <c r="AE26" i="32"/>
  <c r="AD26" i="32"/>
  <c r="AC26" i="32"/>
  <c r="AB26" i="32"/>
  <c r="AA26" i="32"/>
  <c r="Z26" i="32"/>
  <c r="Y26" i="32"/>
  <c r="X26" i="32"/>
  <c r="W26" i="32"/>
  <c r="V26" i="32"/>
  <c r="U26" i="32"/>
  <c r="T26" i="32"/>
  <c r="S26" i="32"/>
  <c r="R26" i="32"/>
  <c r="Q26" i="32"/>
  <c r="P26" i="32"/>
  <c r="O26" i="32"/>
  <c r="N26" i="32"/>
  <c r="M26" i="32"/>
  <c r="L26" i="32"/>
  <c r="K26" i="32"/>
  <c r="J26" i="32"/>
  <c r="I26" i="32"/>
  <c r="H26" i="32"/>
  <c r="G26" i="32"/>
  <c r="F26" i="32"/>
  <c r="E26" i="32"/>
  <c r="D26" i="32"/>
  <c r="AN26" i="32" s="1"/>
  <c r="C26" i="32"/>
  <c r="EX23" i="29"/>
  <c r="ET23" i="29"/>
  <c r="EX24" i="29"/>
  <c r="ET24" i="29"/>
  <c r="EX18" i="29"/>
  <c r="ET18" i="29"/>
  <c r="EX26" i="29"/>
  <c r="ET26" i="29"/>
  <c r="ET13" i="29"/>
  <c r="EX13" i="29"/>
  <c r="EX14" i="29"/>
  <c r="ET14" i="29"/>
  <c r="EX20" i="29"/>
  <c r="ET20" i="29"/>
  <c r="ET11" i="29"/>
  <c r="EX11" i="29"/>
  <c r="EX15" i="29"/>
  <c r="ET15" i="29"/>
  <c r="EX17" i="29"/>
  <c r="ET17" i="29"/>
  <c r="EX19" i="29"/>
  <c r="ET19" i="29"/>
  <c r="ET16" i="29"/>
  <c r="EX16" i="29"/>
  <c r="EX25" i="29"/>
  <c r="ET25" i="29"/>
  <c r="C26" i="28"/>
  <c r="AN18" i="26"/>
  <c r="AN12" i="26"/>
  <c r="AN16" i="26"/>
  <c r="AN11" i="26"/>
  <c r="AN19" i="26"/>
  <c r="AN21" i="26"/>
  <c r="AN20" i="26"/>
  <c r="AN23" i="26"/>
  <c r="AN17" i="26"/>
  <c r="AN25" i="26"/>
  <c r="AN13" i="26"/>
  <c r="AN10" i="26"/>
  <c r="AN15" i="26"/>
  <c r="C26" i="26"/>
  <c r="D26" i="26"/>
  <c r="E26" i="26"/>
  <c r="F26" i="26"/>
  <c r="G26" i="26"/>
  <c r="H26" i="26"/>
  <c r="I26" i="26"/>
  <c r="J26" i="26"/>
  <c r="K26" i="26"/>
  <c r="L26" i="26"/>
  <c r="M26" i="26"/>
  <c r="N26" i="26"/>
  <c r="O26" i="26"/>
  <c r="P26" i="26"/>
  <c r="Q26" i="26"/>
  <c r="R26" i="26"/>
  <c r="S26" i="26"/>
  <c r="T26" i="26"/>
  <c r="U26" i="26"/>
  <c r="V26" i="26"/>
  <c r="W26" i="26"/>
  <c r="X26" i="26"/>
  <c r="Y26" i="26"/>
  <c r="Z26" i="26"/>
  <c r="AA26" i="26"/>
  <c r="AB26" i="26"/>
  <c r="AC26" i="26"/>
  <c r="AD26" i="26"/>
  <c r="AE26" i="26"/>
  <c r="AF26" i="26"/>
  <c r="AG26" i="26"/>
  <c r="AH26" i="26"/>
  <c r="AI26" i="26"/>
  <c r="AJ26" i="26"/>
  <c r="AK26" i="26"/>
  <c r="AL26" i="26"/>
  <c r="AL26" i="24"/>
  <c r="AK26"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F26" i="24"/>
  <c r="E26" i="24"/>
  <c r="D26" i="24"/>
  <c r="C26" i="24"/>
  <c r="AM18" i="4"/>
  <c r="AN18" i="4"/>
  <c r="AM20" i="4"/>
  <c r="AN20" i="4"/>
  <c r="AM21" i="4"/>
  <c r="AN21" i="4"/>
  <c r="AM10" i="4"/>
  <c r="AN10" i="4"/>
  <c r="AM11" i="4"/>
  <c r="AN11" i="4"/>
  <c r="AM23" i="4"/>
  <c r="AN23" i="4"/>
  <c r="AM15" i="4"/>
  <c r="AN15" i="4"/>
  <c r="AM17" i="4"/>
  <c r="AN17" i="4"/>
  <c r="AM12" i="4"/>
  <c r="AN12" i="4"/>
  <c r="AM19" i="4"/>
  <c r="AN19" i="4"/>
  <c r="AM9" i="4"/>
  <c r="AN9" i="4"/>
  <c r="AM22" i="4"/>
  <c r="AN22" i="4"/>
  <c r="AM8" i="4"/>
  <c r="AN8" i="4"/>
  <c r="AN24" i="18"/>
  <c r="AM24" i="18"/>
  <c r="AL25" i="18"/>
  <c r="AK25" i="18"/>
  <c r="AJ25" i="18"/>
  <c r="AI25" i="18"/>
  <c r="AH25" i="18"/>
  <c r="AG25" i="18"/>
  <c r="AF25" i="18"/>
  <c r="AE25" i="18"/>
  <c r="AD25" i="18"/>
  <c r="AC25" i="18"/>
  <c r="AB25" i="18"/>
  <c r="AA25" i="18"/>
  <c r="Z25" i="18"/>
  <c r="Y25" i="18"/>
  <c r="X25" i="18"/>
  <c r="W25" i="18"/>
  <c r="V25" i="18"/>
  <c r="U25" i="18"/>
  <c r="T25" i="18"/>
  <c r="S25" i="18"/>
  <c r="R25" i="18"/>
  <c r="Q25" i="18"/>
  <c r="P25" i="18"/>
  <c r="O25" i="18"/>
  <c r="N25" i="18"/>
  <c r="M25" i="18"/>
  <c r="L25" i="18"/>
  <c r="K25" i="18"/>
  <c r="J25" i="18"/>
  <c r="I25" i="18"/>
  <c r="H25" i="18"/>
  <c r="G25" i="18"/>
  <c r="F25" i="18"/>
  <c r="E25" i="18"/>
  <c r="D25" i="18"/>
  <c r="C25" i="18"/>
  <c r="AN24" i="17"/>
  <c r="AM24" i="17"/>
  <c r="AL25" i="17"/>
  <c r="AK25" i="17"/>
  <c r="C24" i="20" s="1"/>
  <c r="AJ25" i="17"/>
  <c r="AI25" i="17"/>
  <c r="C23" i="20" s="1"/>
  <c r="AH25" i="17"/>
  <c r="AG25" i="17"/>
  <c r="C22" i="20" s="1"/>
  <c r="AF25" i="17"/>
  <c r="AE25" i="17"/>
  <c r="C21" i="20" s="1"/>
  <c r="AD25" i="17"/>
  <c r="AC25" i="17"/>
  <c r="C20" i="20" s="1"/>
  <c r="AB25" i="17"/>
  <c r="AA25" i="17"/>
  <c r="C19" i="20" s="1"/>
  <c r="Z25" i="17"/>
  <c r="Y25" i="17"/>
  <c r="C18" i="20" s="1"/>
  <c r="X25" i="17"/>
  <c r="W25" i="17"/>
  <c r="C17" i="20" s="1"/>
  <c r="V25" i="17"/>
  <c r="U25" i="17"/>
  <c r="C16" i="20" s="1"/>
  <c r="T25" i="17"/>
  <c r="S25" i="17"/>
  <c r="C15" i="20" s="1"/>
  <c r="R25" i="17"/>
  <c r="Q25" i="17"/>
  <c r="C14" i="20" s="1"/>
  <c r="P25" i="17"/>
  <c r="O25" i="17"/>
  <c r="C13" i="20" s="1"/>
  <c r="N25" i="17"/>
  <c r="M25" i="17"/>
  <c r="C12" i="20" s="1"/>
  <c r="L25" i="17"/>
  <c r="K25" i="17"/>
  <c r="C11" i="20" s="1"/>
  <c r="J25" i="17"/>
  <c r="I25" i="17"/>
  <c r="C10" i="20" s="1"/>
  <c r="H25" i="17"/>
  <c r="G25" i="17"/>
  <c r="C9" i="20" s="1"/>
  <c r="F25" i="17"/>
  <c r="E25" i="17"/>
  <c r="C8" i="20" s="1"/>
  <c r="D25" i="17"/>
  <c r="C25" i="17"/>
  <c r="C7" i="20" s="1"/>
  <c r="AL25" i="14"/>
  <c r="AK25" i="14"/>
  <c r="AJ25" i="14"/>
  <c r="AI25" i="14"/>
  <c r="AH25" i="14"/>
  <c r="AG25" i="14"/>
  <c r="AF25" i="14"/>
  <c r="AE25" i="14"/>
  <c r="AD25" i="14"/>
  <c r="AC25" i="14"/>
  <c r="AB25" i="14"/>
  <c r="AA25" i="14"/>
  <c r="Z25" i="14"/>
  <c r="Y25" i="14"/>
  <c r="X25" i="14"/>
  <c r="W25" i="14"/>
  <c r="V25" i="14"/>
  <c r="U25" i="14"/>
  <c r="T25" i="14"/>
  <c r="S25" i="14"/>
  <c r="R25" i="14"/>
  <c r="Q25" i="14"/>
  <c r="P25" i="14"/>
  <c r="O25" i="14"/>
  <c r="N25" i="14"/>
  <c r="M25" i="14"/>
  <c r="L25" i="14"/>
  <c r="K25" i="14"/>
  <c r="J25" i="14"/>
  <c r="I25" i="14"/>
  <c r="H25" i="14"/>
  <c r="G25" i="14"/>
  <c r="F25" i="14"/>
  <c r="E25" i="14"/>
  <c r="D25" i="14"/>
  <c r="C25" i="14"/>
  <c r="AL25" i="4"/>
  <c r="AK25" i="4"/>
  <c r="C24" i="8" s="1"/>
  <c r="AJ25" i="4"/>
  <c r="AI25" i="4"/>
  <c r="C23" i="8" s="1"/>
  <c r="AH25" i="4"/>
  <c r="AG25" i="4"/>
  <c r="C22" i="8" s="1"/>
  <c r="AF25" i="4"/>
  <c r="AE25" i="4"/>
  <c r="C21" i="8" s="1"/>
  <c r="AD25" i="4"/>
  <c r="AC25" i="4"/>
  <c r="C20" i="8" s="1"/>
  <c r="AB25" i="4"/>
  <c r="AA25" i="4"/>
  <c r="C19" i="8" s="1"/>
  <c r="Z25" i="4"/>
  <c r="Y25" i="4"/>
  <c r="C18" i="8" s="1"/>
  <c r="X25" i="4"/>
  <c r="W25" i="4"/>
  <c r="C17" i="8" s="1"/>
  <c r="V25" i="4"/>
  <c r="U25" i="4"/>
  <c r="C16" i="8" s="1"/>
  <c r="T25" i="4"/>
  <c r="S25" i="4"/>
  <c r="C15" i="8" s="1"/>
  <c r="R25" i="4"/>
  <c r="Q25" i="4"/>
  <c r="C14" i="8" s="1"/>
  <c r="P25" i="4"/>
  <c r="O25" i="4"/>
  <c r="C13" i="8" s="1"/>
  <c r="N25" i="4"/>
  <c r="M25" i="4"/>
  <c r="C12" i="8" s="1"/>
  <c r="L25" i="4"/>
  <c r="K25" i="4"/>
  <c r="C11" i="8" s="1"/>
  <c r="J25" i="4"/>
  <c r="I25" i="4"/>
  <c r="C10" i="8" s="1"/>
  <c r="H25" i="4"/>
  <c r="G25" i="4"/>
  <c r="C9" i="8" s="1"/>
  <c r="F25" i="4"/>
  <c r="E25" i="4"/>
  <c r="C8" i="8" s="1"/>
  <c r="D25" i="4"/>
  <c r="C25" i="4"/>
  <c r="C7" i="8" s="1"/>
  <c r="AN9" i="18"/>
  <c r="AM9" i="18"/>
  <c r="AN19" i="18"/>
  <c r="AM19" i="18"/>
  <c r="AN14" i="18"/>
  <c r="AM14" i="18"/>
  <c r="AN18" i="18"/>
  <c r="AM18" i="18"/>
  <c r="AN22" i="18"/>
  <c r="AM22" i="18"/>
  <c r="AN20" i="18"/>
  <c r="AM20" i="18"/>
  <c r="AN17" i="18"/>
  <c r="AM17" i="18"/>
  <c r="AN21" i="18"/>
  <c r="AM21" i="18"/>
  <c r="AN10" i="18"/>
  <c r="AM10" i="18"/>
  <c r="AN16" i="18"/>
  <c r="AM16" i="18"/>
  <c r="AN8" i="18"/>
  <c r="AM8" i="18"/>
  <c r="AN11" i="18"/>
  <c r="AM11" i="18"/>
  <c r="AN9" i="17"/>
  <c r="AM9" i="17"/>
  <c r="AN19" i="17"/>
  <c r="AM19" i="17"/>
  <c r="AN20" i="17"/>
  <c r="AM20" i="17"/>
  <c r="AN8" i="17"/>
  <c r="AM8" i="17"/>
  <c r="AN14" i="17"/>
  <c r="AM14" i="17"/>
  <c r="AN10" i="17"/>
  <c r="AM10" i="17"/>
  <c r="AN18" i="17"/>
  <c r="AM18" i="17"/>
  <c r="AN15" i="17"/>
  <c r="AM15" i="17"/>
  <c r="AN11" i="17"/>
  <c r="AM11" i="17"/>
  <c r="AN17" i="17"/>
  <c r="AM17" i="17"/>
  <c r="AN21" i="17"/>
  <c r="AM21" i="17"/>
  <c r="AN22" i="17"/>
  <c r="AM22" i="17"/>
  <c r="AN14" i="4"/>
  <c r="AM14" i="4"/>
  <c r="AM26" i="32" l="1"/>
  <c r="C25" i="8"/>
  <c r="D18" i="8" s="1"/>
  <c r="AN26" i="24"/>
  <c r="AM26" i="26"/>
  <c r="AM26" i="24"/>
  <c r="ET27" i="29"/>
  <c r="EX27" i="29"/>
  <c r="AN26" i="26"/>
  <c r="AM25" i="18"/>
  <c r="AN25" i="18"/>
  <c r="AM25" i="17"/>
  <c r="AN25" i="17"/>
  <c r="C25" i="20"/>
  <c r="D18" i="20" s="1"/>
  <c r="AM25" i="14"/>
  <c r="AN25" i="14"/>
  <c r="AM25" i="4"/>
  <c r="AN25" i="4"/>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<sst xmlns="http://schemas.openxmlformats.org/spreadsheetml/2006/main" count="458" uniqueCount="96">
  <si>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</si>
  <si>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</si>
  <si>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</si>
  <si>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</si>
  <si>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</si>
  <si>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</si>
  <si>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</si>
  <si>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</si>
  <si>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</si>
  <si>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</si>
  <si>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</si>
  <si>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</si>
  <si>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</si>
  <si>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</si>
  <si>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</si>
  <si>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</si>
  <si>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</si>
  <si>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</si>
  <si>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</si>
  <si>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</si>
  <si>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</si>
  <si>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</si>
  <si>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</si>
  <si>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</si>
  <si>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</si>
  <si>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</si>
  <si>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</si>
  <si>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</si>
  <si>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Aldagi Group</t>
  </si>
  <si>
    <t>JSC Insurance Company GPI Holding</t>
  </si>
  <si>
    <t>JSC Insurance Company Imedi L</t>
  </si>
  <si>
    <t>JSC  "PSP Insurance"</t>
  </si>
  <si>
    <t>JSC Insurance Company Alpha</t>
  </si>
  <si>
    <t>JSJ ARDI Insurance</t>
  </si>
  <si>
    <t>JSC ''Insurance Company IC Group''</t>
  </si>
  <si>
    <t>JSC TBC Insurance</t>
  </si>
  <si>
    <t>JSC International Insurance Company IRAO</t>
  </si>
  <si>
    <t>JSC Insurance Company Unison</t>
  </si>
  <si>
    <t>JSC Prime Insurance</t>
  </si>
  <si>
    <t>JSC Risk Management and Insurance Company Global Benefits Georgia </t>
  </si>
  <si>
    <t>JSC Insurance Group Of Georgia</t>
  </si>
  <si>
    <t>JSC Insurance Company Tao</t>
  </si>
  <si>
    <t>JSC "International Insurance Company Kamara"</t>
  </si>
  <si>
    <t>JSC Insurance Company Cartu</t>
  </si>
  <si>
    <t>JSC Hualing Insurance</t>
  </si>
  <si>
    <t>Reporting period: 1 January 2018 - 30 June 2018</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</si>
  <si>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</si>
  <si>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</si>
  <si>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</si>
  <si>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</si>
  <si>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</si>
  <si>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</si>
  <si>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</si>
  <si>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</si>
  <si>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(01.01.18-30.06.18)despite the fact whether premium is paid or not to the Insurer.</t>
    </r>
  </si>
  <si>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</si>
  <si>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</si>
  <si>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</si>
  <si>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</si>
  <si>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</si>
  <si>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</si>
  <si>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</si>
  <si>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</si>
  <si>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</si>
  <si>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</si>
  <si>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</si>
  <si>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</si>
  <si>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</si>
  <si>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</si>
  <si>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</si>
  <si>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</si>
  <si>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</si>
  <si>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</si>
  <si>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</si>
  <si>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</si>
  <si>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</si>
  <si>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</si>
  <si>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Structure of Insurance Market by Classes of Insurance by 30.06.2018  - (Direct Insurance Business)        </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</si>
  <si>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</si>
  <si>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</si>
  <si>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</si>
  <si>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</si>
  <si>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</si>
  <si>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</si>
  <si>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</si>
  <si>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</si>
  <si>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</si>
  <si>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</si>
  <si>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</si>
  <si>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</si>
  <si>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</si>
  <si>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</si>
  <si>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</si>
  <si>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</si>
  <si>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r>
      <rPr>
        <b/>
        <sz val="11"/>
        <rFont val="Calibri"/>
        <family val="2"/>
        <scheme val="minor"/>
      </rPr>
      <t xml:space="preserve">Incurred claims </t>
    </r>
    <r>
      <rPr>
        <sz val="11"/>
        <rFont val="Calibri"/>
        <family val="2"/>
        <scheme val="minor"/>
      </rPr>
      <t xml:space="preserve">represent incurred claims during the reporting period (01.01.18-30.06.18) </t>
    </r>
  </si>
  <si>
    <t>Structure of Insurance Market by Classes of Insurance as at 30.06.2018  - (Accepted Reinsurance)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</si>
</sst>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5" x14ac:knownFonts="1">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sz val="11"/>
      <name val="Arial"/>
      <family val="2"/>
    </font>
    <font>
      <b/>
      <sz val="11"/>
      <name val="AcadMtavr"/>
    </font>
    <font>
      <sz val="11"/>
      <color indexed="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5">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8" fillId="0" borderId="3" xfId="0" applyFont="1" applyFill="1" applyBorder="1" applyAlignment="1">
      <alignment horizontal="center" vertical="center" wrapText="1"/>
    </xf>
    <xf numFmtId="0" fontId="9" fillId="0" borderId="2" xfId="0" applyFont="1" applyBorder="1" applyAlignment="1">
      <alignment horizontal="center" vertical="center"/>
    </xf>
    <xf numFmtId="0" fontId="5" fillId="0" borderId="0" xfId="0" applyFont="1" applyAlignment="1">
      <alignment vertical="center"/>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6" xfId="0" applyFont="1" applyBorder="1" applyAlignment="1" applyProtection="1">
      <alignment horizontal="center" vertical="center" wrapText="1"/>
      <protection locked="0"/>
    </xf>
    <xf numFmtId="3" fontId="15" fillId="0" borderId="2" xfId="0" applyNumberFormat="1" applyFont="1" applyFill="1" applyBorder="1" applyAlignment="1">
      <alignment horizontal="left" vertical="center" wrapText="1"/>
    </xf>
    <xf numFmtId="0" fontId="16" fillId="0" borderId="2" xfId="0" applyFont="1" applyBorder="1" applyAlignment="1">
      <alignment vertical="center"/>
    </xf>
    <xf numFmtId="0" fontId="14" fillId="0" borderId="3" xfId="0" applyFont="1" applyFill="1" applyBorder="1" applyAlignment="1">
      <alignment horizontal="center" vertical="center" wrapText="1"/>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3" fontId="15" fillId="0" borderId="3" xfId="0" applyNumberFormat="1" applyFont="1" applyFill="1" applyBorder="1" applyAlignment="1">
      <alignment horizontal="left" vertical="center" wrapText="1"/>
    </xf>
    <xf numFmtId="165" fontId="15" fillId="0" borderId="2" xfId="1" applyNumberFormat="1" applyFont="1" applyFill="1" applyBorder="1" applyAlignment="1">
      <alignment horizontal="left" vertical="center" wrapText="1"/>
    </xf>
    <xf numFmtId="165" fontId="15" fillId="0" borderId="2" xfId="1" applyNumberFormat="1" applyFont="1" applyBorder="1" applyAlignment="1" applyProtection="1">
      <alignment horizontal="center" vertical="center" wrapText="1"/>
      <protection locked="0"/>
    </xf>
    <xf numFmtId="165" fontId="15" fillId="0" borderId="3" xfId="1" applyNumberFormat="1" applyFont="1" applyFill="1" applyBorder="1" applyAlignment="1">
      <alignment horizontal="left" vertical="center" wrapText="1"/>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5" fillId="0" borderId="2" xfId="1" applyNumberFormat="1" applyFont="1" applyFill="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14" fillId="0" borderId="3" xfId="1" applyNumberFormat="1" applyFont="1" applyFill="1" applyBorder="1" applyAlignment="1">
      <alignment horizontal="center" vertical="center" wrapText="1"/>
    </xf>
    <xf numFmtId="0" fontId="16" fillId="0" borderId="0" xfId="0" applyFont="1" applyBorder="1" applyAlignment="1">
      <alignment vertical="center"/>
    </xf>
    <xf numFmtId="0" fontId="14" fillId="0" borderId="0" xfId="0" applyFont="1" applyFill="1" applyBorder="1" applyAlignment="1">
      <alignment horizontal="center" vertical="center" wrapText="1"/>
    </xf>
    <xf numFmtId="3" fontId="14" fillId="0" borderId="0" xfId="0" applyNumberFormat="1" applyFont="1" applyBorder="1" applyAlignment="1">
      <alignment vertical="center"/>
    </xf>
    <xf numFmtId="165" fontId="14" fillId="0" borderId="0" xfId="1" applyNumberFormat="1" applyFont="1" applyBorder="1" applyAlignment="1">
      <alignment vertical="center"/>
    </xf>
    <xf numFmtId="0" fontId="9" fillId="0" borderId="0" xfId="0" applyFont="1" applyBorder="1" applyAlignment="1">
      <alignment vertical="center"/>
    </xf>
    <xf numFmtId="0" fontId="8" fillId="0" borderId="0" xfId="0" applyFont="1" applyFill="1" applyBorder="1" applyAlignment="1">
      <alignment horizontal="center" vertical="center" wrapText="1"/>
    </xf>
    <xf numFmtId="165" fontId="14" fillId="0" borderId="0" xfId="1" applyNumberFormat="1" applyFont="1" applyFill="1" applyBorder="1" applyAlignment="1">
      <alignment horizontal="center" vertical="center" wrapText="1"/>
    </xf>
    <xf numFmtId="0" fontId="9" fillId="0" borderId="0" xfId="0" applyFont="1" applyBorder="1"/>
    <xf numFmtId="43" fontId="14" fillId="0" borderId="0"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0" applyNumberFormat="1" applyAlignment="1" applyProtection="1">
      <alignment vertical="center"/>
    </xf>
    <xf numFmtId="165" fontId="0" fillId="0" borderId="0" xfId="1" applyNumberFormat="1" applyFont="1" applyAlignment="1">
      <alignment vertical="center"/>
    </xf>
    <xf numFmtId="165" fontId="0" fillId="0" borderId="0" xfId="0" applyNumberForma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19" fillId="0" borderId="0" xfId="0" applyFont="1" applyAlignment="1" applyProtection="1">
      <alignment vertical="center"/>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2" fillId="0" borderId="0" xfId="0" applyFont="1" applyAlignment="1">
      <alignment vertical="center"/>
    </xf>
    <xf numFmtId="0" fontId="23"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applyAlignment="1">
      <alignment vertical="center"/>
    </xf>
    <xf numFmtId="3" fontId="16" fillId="0" borderId="0" xfId="0" applyNumberFormat="1" applyFont="1" applyAlignment="1">
      <alignment vertical="center"/>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16" fillId="0" borderId="0" xfId="0" applyFont="1"/>
    <xf numFmtId="0" fontId="20" fillId="2" borderId="1" xfId="0" applyNumberFormat="1" applyFont="1" applyFill="1" applyBorder="1" applyAlignment="1">
      <alignment horizontal="center" vertical="center" wrapText="1"/>
    </xf>
    <xf numFmtId="0" fontId="21" fillId="0" borderId="0" xfId="0" applyFont="1" applyProtection="1"/>
    <xf numFmtId="0" fontId="21" fillId="0" borderId="0" xfId="0" applyFont="1" applyAlignment="1" applyProtection="1">
      <alignment wrapText="1"/>
    </xf>
    <xf numFmtId="0" fontId="24" fillId="0" borderId="0" xfId="0" applyFont="1" applyAlignment="1" applyProtection="1">
      <alignment vertical="center"/>
    </xf>
    <xf numFmtId="0" fontId="21" fillId="0" borderId="0" xfId="0" applyFont="1"/>
    <xf numFmtId="3" fontId="21" fillId="0" borderId="0" xfId="0" applyNumberFormat="1" applyFont="1"/>
    <xf numFmtId="3" fontId="16" fillId="0" borderId="0" xfId="0" applyNumberFormat="1" applyFont="1"/>
    <xf numFmtId="0" fontId="21" fillId="0" borderId="5" xfId="0" applyFont="1" applyBorder="1" applyAlignment="1">
      <alignment vertical="center"/>
    </xf>
    <xf numFmtId="0" fontId="21" fillId="0" borderId="5" xfId="0" applyFont="1" applyBorder="1" applyAlignment="1">
      <alignment vertical="center" wrapText="1"/>
    </xf>
    <xf numFmtId="0" fontId="21" fillId="2" borderId="4" xfId="6" applyFont="1" applyFill="1" applyBorder="1" applyAlignment="1">
      <alignment horizontal="center" vertical="center" wrapText="1"/>
    </xf>
    <xf numFmtId="0" fontId="21" fillId="2" borderId="1" xfId="0" applyNumberFormat="1" applyFont="1" applyFill="1" applyBorder="1" applyAlignment="1" applyProtection="1">
      <alignment horizontal="center" vertical="center" wrapText="1"/>
    </xf>
    <xf numFmtId="0" fontId="21" fillId="2" borderId="9"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3"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0" borderId="0" xfId="0" applyFont="1" applyAlignment="1" applyProtection="1">
      <alignment horizontal="left" vertical="center" wrapText="1"/>
    </xf>
    <xf numFmtId="0" fontId="21" fillId="3" borderId="3" xfId="0" applyNumberFormat="1" applyFont="1" applyFill="1" applyBorder="1" applyAlignment="1" applyProtection="1">
      <alignment horizontal="center" vertical="center" wrapText="1"/>
    </xf>
    <xf numFmtId="0" fontId="21" fillId="3" borderId="7" xfId="0" applyNumberFormat="1" applyFont="1" applyFill="1" applyBorder="1" applyAlignment="1" applyProtection="1">
      <alignment horizontal="center" vertical="center" wrapText="1"/>
    </xf>
    <xf numFmtId="0" fontId="21" fillId="0" borderId="0" xfId="0" applyFont="1" applyFill="1" applyAlignment="1" applyProtection="1">
      <alignment horizontal="left"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lkhanashvili/Desktop/I%20kv.%202018%20eng/statistics_IV_q_2017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ber of Policies"/>
      <sheetName val="Transport means"/>
      <sheetName val="Wr. Prem. &amp;  Re Prem."/>
      <sheetName val="Financial Wr. &amp; RE Prem."/>
      <sheetName val="Earned Premiums"/>
      <sheetName val="Claims Paid"/>
      <sheetName val="Inccured Claims"/>
      <sheetName val="Structure of Insurance Market"/>
      <sheetName val="Accept. Re Prem. &amp; Retrocession"/>
      <sheetName val="Fin. Accept Re Prem. &amp; Retroces"/>
      <sheetName val="Accept. Re. Earned Premiums"/>
      <sheetName val="Re. Claims Paid"/>
      <sheetName val="Re. Incurred Claims"/>
      <sheetName val="Structure of Ins. Market Re"/>
    </sheetNames>
    <sheetDataSet>
      <sheetData sheetId="0">
        <row r="2">
          <cell r="A2" t="str">
            <v>Reporting period: 1 January 2018- 31 March 2018</v>
          </cell>
        </row>
        <row r="6">
          <cell r="C6" t="str">
            <v>Life</v>
          </cell>
          <cell r="H6" t="str">
            <v>Travel</v>
          </cell>
          <cell r="M6" t="str">
            <v>Personal Accident</v>
          </cell>
          <cell r="R6" t="str">
            <v>Medical (Health)</v>
          </cell>
          <cell r="Z6" t="str">
            <v>Road Transport Means (Casco)</v>
          </cell>
          <cell r="AE6" t="str">
            <v>Motor Third Party Liability</v>
          </cell>
          <cell r="AJ6" t="str">
            <v>Railway Transport Means</v>
          </cell>
          <cell r="AO6" t="str">
            <v>Aviation Transport Means (Hull)</v>
          </cell>
          <cell r="AT6" t="str">
            <v>Aviation Third Party Liability</v>
          </cell>
          <cell r="AY6" t="str">
            <v>Marine Transport Means (Hull)</v>
          </cell>
          <cell r="BD6" t="str">
            <v>Marine Third Party Liability</v>
          </cell>
          <cell r="BI6" t="str">
            <v>Cargo</v>
          </cell>
          <cell r="BN6" t="str">
            <v>Property</v>
          </cell>
          <cell r="BS6" t="str">
            <v>Miscellaneous Financial Loss</v>
          </cell>
          <cell r="BX6" t="str">
            <v>Suretyships</v>
          </cell>
          <cell r="CC6" t="str">
            <v>Credit</v>
          </cell>
          <cell r="CH6" t="str">
            <v>Third Party Liability</v>
          </cell>
          <cell r="CM6" t="str">
            <v>Legal Expenses</v>
          </cell>
          <cell r="CR6" t="str">
            <v>Total</v>
          </cell>
        </row>
        <row r="8">
          <cell r="C8" t="str">
            <v>Private Entities</v>
          </cell>
          <cell r="D8" t="str">
            <v>Individuals</v>
          </cell>
          <cell r="E8" t="str">
            <v>State Entities</v>
          </cell>
          <cell r="F8" t="str">
            <v>Total</v>
          </cell>
          <cell r="G8" t="str">
            <v>Total</v>
          </cell>
        </row>
      </sheetData>
      <sheetData sheetId="1">
        <row r="2">
          <cell r="A2" t="str">
            <v>Reporting period: 1 January 2018- 31 March 2018</v>
          </cell>
        </row>
      </sheetData>
      <sheetData sheetId="2">
        <row r="2">
          <cell r="A2" t="str">
            <v>Reporting period: 1 January 2018- 31 March 2018</v>
          </cell>
        </row>
        <row r="7">
          <cell r="C7" t="str">
            <v>Written Premium (Gross)</v>
          </cell>
          <cell r="D7" t="str">
            <v>Reinsurance Premium</v>
          </cell>
        </row>
      </sheetData>
      <sheetData sheetId="3">
        <row r="2">
          <cell r="A2" t="str">
            <v>Reporting period: 1 January 2018- 31 March 2018</v>
          </cell>
        </row>
      </sheetData>
      <sheetData sheetId="4">
        <row r="2">
          <cell r="A2" t="str">
            <v>Reporting period: 1 January 2018- 31 March 2018</v>
          </cell>
        </row>
      </sheetData>
      <sheetData sheetId="5">
        <row r="2">
          <cell r="A2" t="str">
            <v>Reporting period: 1 January 2018- 31 March 2018</v>
          </cell>
        </row>
      </sheetData>
      <sheetData sheetId="6">
        <row r="2">
          <cell r="A2" t="str">
            <v>Reporting period: 1 January 2018- 31 March 2018</v>
          </cell>
        </row>
      </sheetData>
      <sheetData sheetId="7"/>
      <sheetData sheetId="8">
        <row r="2">
          <cell r="A2" t="str">
            <v>Reporting period: 1 January 2018- 31 March 2018</v>
          </cell>
        </row>
      </sheetData>
      <sheetData sheetId="9">
        <row r="2">
          <cell r="A2" t="str">
            <v>Reporting period: 1 January 2018- 31 March 2018</v>
          </cell>
        </row>
      </sheetData>
      <sheetData sheetId="10">
        <row r="2">
          <cell r="A2" t="str">
            <v>Reporting period: 1 January 2018- 31 March 2018</v>
          </cell>
        </row>
      </sheetData>
      <sheetData sheetId="11">
        <row r="2">
          <cell r="A2" t="str">
            <v>Reporting period: 1 January 2018- 31 March 2018</v>
          </cell>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DB30"/>
  <sheetViews>
    <sheetView tabSelected="1" zoomScale="70" zoomScaleNormal="70" workbookViewId="0">
      <pane xSplit="2" ySplit="8" topLeftCell="C9" activePane="bottomRight" state="frozen"/>
      <selection pane="topRight" activeCell="C1" sqref="C1"/>
      <selection pane="bottomLeft" activeCell="A6" sqref="A6"/>
      <selection pane="bottomRight" activeCell="E3" sqref="E3"/>
    </sheetView>
  </sheetViews>
  <sheetFormatPr defaultRowHeight="12.75" outlineLevelCol="1" x14ac:dyDescent="0.2"/>
  <cols>
    <col min="1" max="1" width="5.85546875" style="11" customWidth="1"/>
    <col min="2" max="2" width="49.5703125" style="11" customWidth="1"/>
    <col min="3" max="5" width="12.7109375" style="11" customWidth="1" outlineLevel="1"/>
    <col min="6" max="6" width="15.140625" style="11" customWidth="1"/>
    <col min="7" max="7" width="12.7109375" style="11" customWidth="1"/>
    <col min="8" max="10" width="12.7109375" style="11" customWidth="1" outlineLevel="1"/>
    <col min="11" max="11" width="15.140625" style="11" customWidth="1"/>
    <col min="12" max="12" width="12.7109375" style="11" customWidth="1"/>
    <col min="13" max="15" width="12.7109375" style="11" customWidth="1" outlineLevel="1"/>
    <col min="16" max="16" width="15.140625" style="11" customWidth="1"/>
    <col min="17" max="17" width="12.7109375" style="11" customWidth="1"/>
    <col min="18" max="20" width="12.7109375" style="11" customWidth="1" outlineLevel="1"/>
    <col min="21" max="21" width="15.140625" style="11" customWidth="1"/>
    <col min="22" max="24" width="15.140625" style="11" customWidth="1" outlineLevel="1"/>
    <col min="25" max="25" width="12.7109375" style="11" customWidth="1"/>
    <col min="26" max="28" width="12.7109375" style="11" customWidth="1" outlineLevel="1"/>
    <col min="29" max="29" width="15.140625" style="11" customWidth="1"/>
    <col min="30" max="30" width="12.7109375" style="11" customWidth="1"/>
    <col min="31" max="33" width="12.7109375" style="11" customWidth="1" outlineLevel="1"/>
    <col min="34" max="34" width="15.140625" style="11" customWidth="1"/>
    <col min="35" max="35" width="12.7109375" style="11" customWidth="1"/>
    <col min="36" max="38" width="12.7109375" style="11" customWidth="1" outlineLevel="1"/>
    <col min="39" max="39" width="15.140625" style="11" customWidth="1"/>
    <col min="40" max="40" width="12.7109375" style="11" customWidth="1"/>
    <col min="41" max="43" width="12.7109375" style="11" customWidth="1" outlineLevel="1"/>
    <col min="44" max="44" width="15.140625" style="11" customWidth="1"/>
    <col min="45" max="45" width="12.7109375" style="11" customWidth="1"/>
    <col min="46" max="48" width="12.7109375" style="11" customWidth="1" outlineLevel="1"/>
    <col min="49" max="49" width="15.140625" style="11" customWidth="1"/>
    <col min="50" max="50" width="12.7109375" style="11" customWidth="1"/>
    <col min="51" max="53" width="12.7109375" style="11" customWidth="1" outlineLevel="1"/>
    <col min="54" max="54" width="15.140625" style="11" customWidth="1"/>
    <col min="55" max="55" width="12.7109375" style="11" customWidth="1"/>
    <col min="56" max="58" width="12.7109375" style="11" customWidth="1" outlineLevel="1"/>
    <col min="59" max="59" width="15.140625" style="11" customWidth="1"/>
    <col min="60" max="60" width="12.7109375" style="11" customWidth="1"/>
    <col min="61" max="63" width="12.7109375" style="11" customWidth="1" outlineLevel="1"/>
    <col min="64" max="64" width="15.140625" style="11" customWidth="1"/>
    <col min="65" max="65" width="12.7109375" style="11" customWidth="1"/>
    <col min="66" max="68" width="12.7109375" style="11" customWidth="1" outlineLevel="1"/>
    <col min="69" max="69" width="15.140625" style="11" customWidth="1"/>
    <col min="70" max="70" width="12.7109375" style="11" customWidth="1"/>
    <col min="71" max="73" width="12.7109375" style="11" customWidth="1" outlineLevel="1"/>
    <col min="74" max="74" width="15.140625" style="11" customWidth="1"/>
    <col min="75" max="75" width="12.7109375" style="11" customWidth="1"/>
    <col min="76" max="78" width="12.7109375" style="11" customWidth="1" outlineLevel="1"/>
    <col min="79" max="79" width="15.140625" style="11" customWidth="1"/>
    <col min="80" max="80" width="12.7109375" style="11" customWidth="1"/>
    <col min="81" max="83" width="12.7109375" style="11" customWidth="1" outlineLevel="1"/>
    <col min="84" max="84" width="15.140625" style="11" customWidth="1"/>
    <col min="85" max="85" width="12.7109375" style="11" customWidth="1"/>
    <col min="86" max="88" width="12.7109375" style="11" customWidth="1" outlineLevel="1"/>
    <col min="89" max="89" width="15.140625" style="11" customWidth="1"/>
    <col min="90" max="90" width="12.7109375" style="11" customWidth="1"/>
    <col min="91" max="93" width="12.7109375" style="11" customWidth="1" outlineLevel="1"/>
    <col min="94" max="94" width="15.140625" style="11" customWidth="1"/>
    <col min="95" max="95" width="12.7109375" style="11" customWidth="1"/>
    <col min="96" max="98" width="12.7109375" style="11" customWidth="1" outlineLevel="1"/>
    <col min="99" max="99" width="15.140625" style="11" customWidth="1"/>
    <col min="100" max="100" width="12.7109375" style="11" customWidth="1"/>
    <col min="101" max="101" width="12.5703125" style="11" customWidth="1"/>
    <col min="102" max="16384" width="9.140625" style="11"/>
  </cols>
  <sheetData>
    <row r="1" spans="1:106" s="58" customFormat="1" ht="28.5" customHeight="1" x14ac:dyDescent="0.25">
      <c r="A1" s="56" t="s">
        <v>1</v>
      </c>
      <c r="B1" s="57"/>
      <c r="C1" s="57"/>
      <c r="D1" s="57"/>
      <c r="E1" s="57"/>
      <c r="F1" s="57"/>
      <c r="G1" s="57"/>
      <c r="H1" s="57"/>
      <c r="I1" s="57"/>
      <c r="J1" s="57"/>
      <c r="K1" s="57"/>
      <c r="L1" s="57"/>
      <c r="M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row>
    <row r="2" spans="1:106" s="58" customFormat="1" ht="28.5" customHeight="1" x14ac:dyDescent="0.25">
      <c r="A2" s="59" t="s">
        <v>45</v>
      </c>
      <c r="B2" s="57"/>
      <c r="C2" s="57"/>
      <c r="D2" s="57"/>
      <c r="E2" s="57"/>
      <c r="F2" s="57"/>
      <c r="G2" s="57"/>
      <c r="H2" s="57"/>
      <c r="I2" s="57"/>
      <c r="J2" s="57"/>
      <c r="K2" s="57"/>
      <c r="L2" s="57"/>
      <c r="M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row>
    <row r="3" spans="1:106" s="58" customFormat="1" ht="28.5" customHeight="1" x14ac:dyDescent="0.25">
      <c r="A3" s="56"/>
      <c r="B3" s="57"/>
      <c r="C3" s="57"/>
      <c r="D3" s="57"/>
      <c r="E3" s="57"/>
      <c r="F3" s="57"/>
      <c r="G3" s="57"/>
      <c r="H3" s="57"/>
      <c r="I3" s="57"/>
      <c r="J3" s="57"/>
      <c r="K3" s="57"/>
      <c r="L3" s="57"/>
      <c r="M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row>
    <row r="4" spans="1:106" s="58" customFormat="1" ht="18" customHeight="1" x14ac:dyDescent="0.2">
      <c r="A4" s="58" t="s">
        <v>2</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row>
    <row r="5" spans="1:106" s="58" customFormat="1" ht="18" customHeight="1" x14ac:dyDescent="0.2">
      <c r="A5" s="60"/>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row>
    <row r="6" spans="1:106" s="58" customFormat="1" ht="56.25" customHeight="1" x14ac:dyDescent="0.2">
      <c r="A6" s="105" t="s">
        <v>0</v>
      </c>
      <c r="B6" s="105" t="s">
        <v>3</v>
      </c>
      <c r="C6" s="108" t="s">
        <v>4</v>
      </c>
      <c r="D6" s="109"/>
      <c r="E6" s="109"/>
      <c r="F6" s="109"/>
      <c r="G6" s="110"/>
      <c r="H6" s="108" t="s">
        <v>5</v>
      </c>
      <c r="I6" s="109"/>
      <c r="J6" s="109"/>
      <c r="K6" s="109"/>
      <c r="L6" s="110"/>
      <c r="M6" s="108" t="s">
        <v>6</v>
      </c>
      <c r="N6" s="109"/>
      <c r="O6" s="109"/>
      <c r="P6" s="109"/>
      <c r="Q6" s="110"/>
      <c r="R6" s="108" t="s">
        <v>7</v>
      </c>
      <c r="S6" s="109"/>
      <c r="T6" s="109"/>
      <c r="U6" s="109"/>
      <c r="V6" s="109"/>
      <c r="W6" s="109"/>
      <c r="X6" s="109"/>
      <c r="Y6" s="110"/>
      <c r="Z6" s="108" t="s">
        <v>8</v>
      </c>
      <c r="AA6" s="109"/>
      <c r="AB6" s="109"/>
      <c r="AC6" s="109"/>
      <c r="AD6" s="110"/>
      <c r="AE6" s="108" t="s">
        <v>9</v>
      </c>
      <c r="AF6" s="109"/>
      <c r="AG6" s="109"/>
      <c r="AH6" s="109"/>
      <c r="AI6" s="110"/>
      <c r="AJ6" s="108" t="s">
        <v>10</v>
      </c>
      <c r="AK6" s="109"/>
      <c r="AL6" s="109"/>
      <c r="AM6" s="109"/>
      <c r="AN6" s="110"/>
      <c r="AO6" s="108" t="s">
        <v>11</v>
      </c>
      <c r="AP6" s="109"/>
      <c r="AQ6" s="109"/>
      <c r="AR6" s="109"/>
      <c r="AS6" s="110"/>
      <c r="AT6" s="108" t="s">
        <v>12</v>
      </c>
      <c r="AU6" s="109"/>
      <c r="AV6" s="109"/>
      <c r="AW6" s="109"/>
      <c r="AX6" s="110"/>
      <c r="AY6" s="108" t="s">
        <v>13</v>
      </c>
      <c r="AZ6" s="109"/>
      <c r="BA6" s="109"/>
      <c r="BB6" s="109"/>
      <c r="BC6" s="110"/>
      <c r="BD6" s="108" t="s">
        <v>14</v>
      </c>
      <c r="BE6" s="109"/>
      <c r="BF6" s="109"/>
      <c r="BG6" s="109"/>
      <c r="BH6" s="110"/>
      <c r="BI6" s="108" t="s">
        <v>15</v>
      </c>
      <c r="BJ6" s="109"/>
      <c r="BK6" s="109"/>
      <c r="BL6" s="109"/>
      <c r="BM6" s="110"/>
      <c r="BN6" s="108" t="s">
        <v>16</v>
      </c>
      <c r="BO6" s="109"/>
      <c r="BP6" s="109"/>
      <c r="BQ6" s="109"/>
      <c r="BR6" s="110"/>
      <c r="BS6" s="108" t="s">
        <v>17</v>
      </c>
      <c r="BT6" s="109"/>
      <c r="BU6" s="109"/>
      <c r="BV6" s="109"/>
      <c r="BW6" s="110"/>
      <c r="BX6" s="108" t="s">
        <v>18</v>
      </c>
      <c r="BY6" s="109"/>
      <c r="BZ6" s="109"/>
      <c r="CA6" s="109"/>
      <c r="CB6" s="110"/>
      <c r="CC6" s="108" t="s">
        <v>19</v>
      </c>
      <c r="CD6" s="109"/>
      <c r="CE6" s="109"/>
      <c r="CF6" s="109"/>
      <c r="CG6" s="110"/>
      <c r="CH6" s="108" t="s">
        <v>20</v>
      </c>
      <c r="CI6" s="109"/>
      <c r="CJ6" s="109"/>
      <c r="CK6" s="109"/>
      <c r="CL6" s="110"/>
      <c r="CM6" s="108" t="s">
        <v>21</v>
      </c>
      <c r="CN6" s="109"/>
      <c r="CO6" s="109"/>
      <c r="CP6" s="109"/>
      <c r="CQ6" s="110"/>
      <c r="CR6" s="108" t="s">
        <v>22</v>
      </c>
      <c r="CS6" s="109"/>
      <c r="CT6" s="109"/>
      <c r="CU6" s="109"/>
      <c r="CV6" s="110"/>
    </row>
    <row r="7" spans="1:106" s="58" customFormat="1" ht="79.5" customHeight="1" x14ac:dyDescent="0.2">
      <c r="A7" s="106"/>
      <c r="B7" s="106"/>
      <c r="C7" s="111" t="s">
        <v>23</v>
      </c>
      <c r="D7" s="112"/>
      <c r="E7" s="112"/>
      <c r="F7" s="113"/>
      <c r="G7" s="61" t="s">
        <v>24</v>
      </c>
      <c r="H7" s="111" t="str">
        <f>$C$7</f>
        <v>Number of policies issued from the beginning of the year</v>
      </c>
      <c r="I7" s="112"/>
      <c r="J7" s="112"/>
      <c r="K7" s="113"/>
      <c r="L7" s="61" t="str">
        <f>$G$7</f>
        <v>Number of policies in force at the end of the reporting period</v>
      </c>
      <c r="M7" s="111" t="str">
        <f>$C$7</f>
        <v>Number of policies issued from the beginning of the year</v>
      </c>
      <c r="N7" s="112"/>
      <c r="O7" s="112"/>
      <c r="P7" s="113"/>
      <c r="Q7" s="61" t="str">
        <f>$G$7</f>
        <v>Number of policies in force at the end of the reporting period</v>
      </c>
      <c r="R7" s="111" t="str">
        <f>$C$7</f>
        <v>Number of policies issued from the beginning of the year</v>
      </c>
      <c r="S7" s="112"/>
      <c r="T7" s="112"/>
      <c r="U7" s="113"/>
      <c r="V7" s="111" t="str">
        <f>$G$7</f>
        <v>Number of policies in force at the end of the reporting period</v>
      </c>
      <c r="W7" s="112"/>
      <c r="X7" s="112"/>
      <c r="Y7" s="113"/>
      <c r="Z7" s="111" t="str">
        <f>$C$7</f>
        <v>Number of policies issued from the beginning of the year</v>
      </c>
      <c r="AA7" s="112"/>
      <c r="AB7" s="112"/>
      <c r="AC7" s="113"/>
      <c r="AD7" s="61" t="str">
        <f>$G$7</f>
        <v>Number of policies in force at the end of the reporting period</v>
      </c>
      <c r="AE7" s="111" t="str">
        <f>$C$7</f>
        <v>Number of policies issued from the beginning of the year</v>
      </c>
      <c r="AF7" s="112"/>
      <c r="AG7" s="112"/>
      <c r="AH7" s="113"/>
      <c r="AI7" s="61" t="str">
        <f>$G$7</f>
        <v>Number of policies in force at the end of the reporting period</v>
      </c>
      <c r="AJ7" s="111" t="str">
        <f>$C$7</f>
        <v>Number of policies issued from the beginning of the year</v>
      </c>
      <c r="AK7" s="112"/>
      <c r="AL7" s="112"/>
      <c r="AM7" s="113"/>
      <c r="AN7" s="61" t="str">
        <f>$G$7</f>
        <v>Number of policies in force at the end of the reporting period</v>
      </c>
      <c r="AO7" s="111" t="str">
        <f>$C$7</f>
        <v>Number of policies issued from the beginning of the year</v>
      </c>
      <c r="AP7" s="112"/>
      <c r="AQ7" s="112"/>
      <c r="AR7" s="113"/>
      <c r="AS7" s="61" t="str">
        <f>$G$7</f>
        <v>Number of policies in force at the end of the reporting period</v>
      </c>
      <c r="AT7" s="111" t="str">
        <f>$C$7</f>
        <v>Number of policies issued from the beginning of the year</v>
      </c>
      <c r="AU7" s="112"/>
      <c r="AV7" s="112"/>
      <c r="AW7" s="113"/>
      <c r="AX7" s="61" t="str">
        <f>$G$7</f>
        <v>Number of policies in force at the end of the reporting period</v>
      </c>
      <c r="AY7" s="111" t="str">
        <f>$C$7</f>
        <v>Number of policies issued from the beginning of the year</v>
      </c>
      <c r="AZ7" s="112"/>
      <c r="BA7" s="112"/>
      <c r="BB7" s="113"/>
      <c r="BC7" s="61" t="str">
        <f>$G$7</f>
        <v>Number of policies in force at the end of the reporting period</v>
      </c>
      <c r="BD7" s="111" t="str">
        <f>$C$7</f>
        <v>Number of policies issued from the beginning of the year</v>
      </c>
      <c r="BE7" s="112"/>
      <c r="BF7" s="112"/>
      <c r="BG7" s="113"/>
      <c r="BH7" s="61" t="str">
        <f>$G$7</f>
        <v>Number of policies in force at the end of the reporting period</v>
      </c>
      <c r="BI7" s="111" t="str">
        <f>$C$7</f>
        <v>Number of policies issued from the beginning of the year</v>
      </c>
      <c r="BJ7" s="112"/>
      <c r="BK7" s="112"/>
      <c r="BL7" s="113"/>
      <c r="BM7" s="61" t="str">
        <f>$G$7</f>
        <v>Number of policies in force at the end of the reporting period</v>
      </c>
      <c r="BN7" s="111" t="str">
        <f>$C$7</f>
        <v>Number of policies issued from the beginning of the year</v>
      </c>
      <c r="BO7" s="112"/>
      <c r="BP7" s="112"/>
      <c r="BQ7" s="113"/>
      <c r="BR7" s="61" t="str">
        <f>$G$7</f>
        <v>Number of policies in force at the end of the reporting period</v>
      </c>
      <c r="BS7" s="111" t="str">
        <f>$C$7</f>
        <v>Number of policies issued from the beginning of the year</v>
      </c>
      <c r="BT7" s="112"/>
      <c r="BU7" s="112"/>
      <c r="BV7" s="113"/>
      <c r="BW7" s="61" t="str">
        <f>$G$7</f>
        <v>Number of policies in force at the end of the reporting period</v>
      </c>
      <c r="BX7" s="111" t="str">
        <f>$C$7</f>
        <v>Number of policies issued from the beginning of the year</v>
      </c>
      <c r="BY7" s="112"/>
      <c r="BZ7" s="112"/>
      <c r="CA7" s="113"/>
      <c r="CB7" s="61" t="str">
        <f>$G$7</f>
        <v>Number of policies in force at the end of the reporting period</v>
      </c>
      <c r="CC7" s="111" t="str">
        <f>$C$7</f>
        <v>Number of policies issued from the beginning of the year</v>
      </c>
      <c r="CD7" s="112"/>
      <c r="CE7" s="112"/>
      <c r="CF7" s="113"/>
      <c r="CG7" s="61" t="str">
        <f>$G$7</f>
        <v>Number of policies in force at the end of the reporting period</v>
      </c>
      <c r="CH7" s="111" t="str">
        <f>$C$7</f>
        <v>Number of policies issued from the beginning of the year</v>
      </c>
      <c r="CI7" s="112"/>
      <c r="CJ7" s="112"/>
      <c r="CK7" s="113"/>
      <c r="CL7" s="61" t="str">
        <f>$G$7</f>
        <v>Number of policies in force at the end of the reporting period</v>
      </c>
      <c r="CM7" s="111" t="str">
        <f>$C$7</f>
        <v>Number of policies issued from the beginning of the year</v>
      </c>
      <c r="CN7" s="112"/>
      <c r="CO7" s="112"/>
      <c r="CP7" s="113"/>
      <c r="CQ7" s="61" t="str">
        <f>$G$7</f>
        <v>Number of policies in force at the end of the reporting period</v>
      </c>
      <c r="CR7" s="111" t="str">
        <f>$C$7</f>
        <v>Number of policies issued from the beginning of the year</v>
      </c>
      <c r="CS7" s="112"/>
      <c r="CT7" s="112"/>
      <c r="CU7" s="113"/>
      <c r="CV7" s="61" t="str">
        <f>$G$7</f>
        <v>Number of policies in force at the end of the reporting period</v>
      </c>
    </row>
    <row r="8" spans="1:106" s="58" customFormat="1" ht="65.25" customHeight="1" x14ac:dyDescent="0.2">
      <c r="A8" s="107"/>
      <c r="B8" s="107"/>
      <c r="C8" s="62" t="s">
        <v>25</v>
      </c>
      <c r="D8" s="62" t="s">
        <v>26</v>
      </c>
      <c r="E8" s="62" t="s">
        <v>27</v>
      </c>
      <c r="F8" s="62" t="s">
        <v>22</v>
      </c>
      <c r="G8" s="62" t="s">
        <v>22</v>
      </c>
      <c r="H8" s="62" t="str">
        <f>$C$8</f>
        <v>Private Entities</v>
      </c>
      <c r="I8" s="62" t="str">
        <f>$D$8</f>
        <v>Individuals</v>
      </c>
      <c r="J8" s="62" t="str">
        <f>$E$8</f>
        <v>State Entities</v>
      </c>
      <c r="K8" s="62" t="str">
        <f>$F$8</f>
        <v>Total</v>
      </c>
      <c r="L8" s="62" t="str">
        <f>$G$8</f>
        <v>Total</v>
      </c>
      <c r="M8" s="62" t="str">
        <f>$C$8</f>
        <v>Private Entities</v>
      </c>
      <c r="N8" s="62" t="str">
        <f>$D$8</f>
        <v>Individuals</v>
      </c>
      <c r="O8" s="62" t="str">
        <f>$E$8</f>
        <v>State Entities</v>
      </c>
      <c r="P8" s="62" t="str">
        <f>$F$8</f>
        <v>Total</v>
      </c>
      <c r="Q8" s="62" t="str">
        <f>$G$8</f>
        <v>Total</v>
      </c>
      <c r="R8" s="62" t="str">
        <f>$C$8</f>
        <v>Private Entities</v>
      </c>
      <c r="S8" s="62" t="str">
        <f>$D$8</f>
        <v>Individuals</v>
      </c>
      <c r="T8" s="62" t="str">
        <f>$E$8</f>
        <v>State Entities</v>
      </c>
      <c r="U8" s="62" t="str">
        <f>$F$8</f>
        <v>Total</v>
      </c>
      <c r="V8" s="62" t="str">
        <f>$C$8</f>
        <v>Private Entities</v>
      </c>
      <c r="W8" s="62" t="str">
        <f>$D$8</f>
        <v>Individuals</v>
      </c>
      <c r="X8" s="62" t="str">
        <f>$E$8</f>
        <v>State Entities</v>
      </c>
      <c r="Y8" s="62" t="str">
        <f>$F$8</f>
        <v>Total</v>
      </c>
      <c r="Z8" s="62" t="str">
        <f>$C$8</f>
        <v>Private Entities</v>
      </c>
      <c r="AA8" s="62" t="str">
        <f>$D$8</f>
        <v>Individuals</v>
      </c>
      <c r="AB8" s="62" t="str">
        <f>$E$8</f>
        <v>State Entities</v>
      </c>
      <c r="AC8" s="62" t="str">
        <f>$F$8</f>
        <v>Total</v>
      </c>
      <c r="AD8" s="62" t="str">
        <f>$G$8</f>
        <v>Total</v>
      </c>
      <c r="AE8" s="62" t="str">
        <f>$C$8</f>
        <v>Private Entities</v>
      </c>
      <c r="AF8" s="62" t="str">
        <f>$D$8</f>
        <v>Individuals</v>
      </c>
      <c r="AG8" s="62" t="str">
        <f>$E$8</f>
        <v>State Entities</v>
      </c>
      <c r="AH8" s="62" t="str">
        <f>$F$8</f>
        <v>Total</v>
      </c>
      <c r="AI8" s="62" t="str">
        <f>$G$8</f>
        <v>Total</v>
      </c>
      <c r="AJ8" s="62" t="str">
        <f>$C$8</f>
        <v>Private Entities</v>
      </c>
      <c r="AK8" s="62" t="str">
        <f>$D$8</f>
        <v>Individuals</v>
      </c>
      <c r="AL8" s="62" t="str">
        <f>$E$8</f>
        <v>State Entities</v>
      </c>
      <c r="AM8" s="62" t="str">
        <f>$F$8</f>
        <v>Total</v>
      </c>
      <c r="AN8" s="62" t="str">
        <f>$G$8</f>
        <v>Total</v>
      </c>
      <c r="AO8" s="62" t="str">
        <f>$C$8</f>
        <v>Private Entities</v>
      </c>
      <c r="AP8" s="62" t="str">
        <f>$D$8</f>
        <v>Individuals</v>
      </c>
      <c r="AQ8" s="62" t="str">
        <f>$E$8</f>
        <v>State Entities</v>
      </c>
      <c r="AR8" s="62" t="str">
        <f>$F$8</f>
        <v>Total</v>
      </c>
      <c r="AS8" s="62" t="str">
        <f>$G$8</f>
        <v>Total</v>
      </c>
      <c r="AT8" s="62" t="str">
        <f>$C$8</f>
        <v>Private Entities</v>
      </c>
      <c r="AU8" s="62" t="str">
        <f>$D$8</f>
        <v>Individuals</v>
      </c>
      <c r="AV8" s="62" t="str">
        <f>$E$8</f>
        <v>State Entities</v>
      </c>
      <c r="AW8" s="62" t="str">
        <f>$F$8</f>
        <v>Total</v>
      </c>
      <c r="AX8" s="62" t="str">
        <f>$G$8</f>
        <v>Total</v>
      </c>
      <c r="AY8" s="62" t="str">
        <f>$C$8</f>
        <v>Private Entities</v>
      </c>
      <c r="AZ8" s="62" t="str">
        <f>$D$8</f>
        <v>Individuals</v>
      </c>
      <c r="BA8" s="62" t="str">
        <f>$E$8</f>
        <v>State Entities</v>
      </c>
      <c r="BB8" s="62" t="str">
        <f>$F$8</f>
        <v>Total</v>
      </c>
      <c r="BC8" s="62" t="str">
        <f>$G$8</f>
        <v>Total</v>
      </c>
      <c r="BD8" s="62" t="str">
        <f>$C$8</f>
        <v>Private Entities</v>
      </c>
      <c r="BE8" s="62" t="str">
        <f>$D$8</f>
        <v>Individuals</v>
      </c>
      <c r="BF8" s="62" t="str">
        <f>$E$8</f>
        <v>State Entities</v>
      </c>
      <c r="BG8" s="62" t="str">
        <f>$F$8</f>
        <v>Total</v>
      </c>
      <c r="BH8" s="62" t="str">
        <f>$G$8</f>
        <v>Total</v>
      </c>
      <c r="BI8" s="62" t="str">
        <f>$C$8</f>
        <v>Private Entities</v>
      </c>
      <c r="BJ8" s="62" t="str">
        <f>$D$8</f>
        <v>Individuals</v>
      </c>
      <c r="BK8" s="62" t="str">
        <f>$E$8</f>
        <v>State Entities</v>
      </c>
      <c r="BL8" s="62" t="str">
        <f>$F$8</f>
        <v>Total</v>
      </c>
      <c r="BM8" s="62" t="str">
        <f>$G$8</f>
        <v>Total</v>
      </c>
      <c r="BN8" s="62" t="str">
        <f>$C$8</f>
        <v>Private Entities</v>
      </c>
      <c r="BO8" s="62" t="str">
        <f>$D$8</f>
        <v>Individuals</v>
      </c>
      <c r="BP8" s="62" t="str">
        <f>$E$8</f>
        <v>State Entities</v>
      </c>
      <c r="BQ8" s="62" t="str">
        <f>$F$8</f>
        <v>Total</v>
      </c>
      <c r="BR8" s="62" t="str">
        <f>$G$8</f>
        <v>Total</v>
      </c>
      <c r="BS8" s="62" t="str">
        <f>$C$8</f>
        <v>Private Entities</v>
      </c>
      <c r="BT8" s="62" t="str">
        <f>$D$8</f>
        <v>Individuals</v>
      </c>
      <c r="BU8" s="62" t="str">
        <f>$E$8</f>
        <v>State Entities</v>
      </c>
      <c r="BV8" s="62" t="str">
        <f>$F$8</f>
        <v>Total</v>
      </c>
      <c r="BW8" s="62" t="str">
        <f>$G$8</f>
        <v>Total</v>
      </c>
      <c r="BX8" s="62" t="str">
        <f>$C$8</f>
        <v>Private Entities</v>
      </c>
      <c r="BY8" s="62" t="str">
        <f>$D$8</f>
        <v>Individuals</v>
      </c>
      <c r="BZ8" s="62" t="str">
        <f>$E$8</f>
        <v>State Entities</v>
      </c>
      <c r="CA8" s="62" t="str">
        <f>$F$8</f>
        <v>Total</v>
      </c>
      <c r="CB8" s="62" t="str">
        <f>$G$8</f>
        <v>Total</v>
      </c>
      <c r="CC8" s="62" t="str">
        <f>$C$8</f>
        <v>Private Entities</v>
      </c>
      <c r="CD8" s="62" t="str">
        <f>$D$8</f>
        <v>Individuals</v>
      </c>
      <c r="CE8" s="62" t="str">
        <f>$E$8</f>
        <v>State Entities</v>
      </c>
      <c r="CF8" s="62" t="str">
        <f>$F$8</f>
        <v>Total</v>
      </c>
      <c r="CG8" s="62" t="str">
        <f>$G$8</f>
        <v>Total</v>
      </c>
      <c r="CH8" s="62" t="str">
        <f>$C$8</f>
        <v>Private Entities</v>
      </c>
      <c r="CI8" s="62" t="str">
        <f>$D$8</f>
        <v>Individuals</v>
      </c>
      <c r="CJ8" s="62" t="str">
        <f>$E$8</f>
        <v>State Entities</v>
      </c>
      <c r="CK8" s="62" t="str">
        <f>$F$8</f>
        <v>Total</v>
      </c>
      <c r="CL8" s="62" t="str">
        <f>$G$8</f>
        <v>Total</v>
      </c>
      <c r="CM8" s="62" t="str">
        <f>$C$8</f>
        <v>Private Entities</v>
      </c>
      <c r="CN8" s="62" t="str">
        <f>$D$8</f>
        <v>Individuals</v>
      </c>
      <c r="CO8" s="62" t="str">
        <f>$E$8</f>
        <v>State Entities</v>
      </c>
      <c r="CP8" s="62" t="str">
        <f>$F$8</f>
        <v>Total</v>
      </c>
      <c r="CQ8" s="62" t="str">
        <f>$G$8</f>
        <v>Total</v>
      </c>
      <c r="CR8" s="62" t="str">
        <f>$C$8</f>
        <v>Private Entities</v>
      </c>
      <c r="CS8" s="62" t="str">
        <f>$D$8</f>
        <v>Individuals</v>
      </c>
      <c r="CT8" s="62" t="str">
        <f>$E$8</f>
        <v>State Entities</v>
      </c>
      <c r="CU8" s="62" t="str">
        <f>$F$8</f>
        <v>Total</v>
      </c>
      <c r="CV8" s="62" t="str">
        <f>$G$8</f>
        <v>Total</v>
      </c>
    </row>
    <row r="9" spans="1:106" s="9" customFormat="1" ht="24.95" customHeight="1" x14ac:dyDescent="0.2">
      <c r="A9" s="19">
        <v>1</v>
      </c>
      <c r="B9" s="20" t="s">
        <v>28</v>
      </c>
      <c r="C9" s="31">
        <v>187</v>
      </c>
      <c r="D9" s="31">
        <v>396712</v>
      </c>
      <c r="E9" s="31">
        <v>0</v>
      </c>
      <c r="F9" s="31">
        <v>396899</v>
      </c>
      <c r="G9" s="31">
        <v>796938</v>
      </c>
      <c r="H9" s="31">
        <v>0</v>
      </c>
      <c r="I9" s="31">
        <v>3780</v>
      </c>
      <c r="J9" s="31">
        <v>0</v>
      </c>
      <c r="K9" s="31">
        <v>3780</v>
      </c>
      <c r="L9" s="31">
        <v>535</v>
      </c>
      <c r="M9" s="31">
        <v>3037</v>
      </c>
      <c r="N9" s="31">
        <v>3534</v>
      </c>
      <c r="O9" s="31">
        <v>275</v>
      </c>
      <c r="P9" s="31">
        <v>6846</v>
      </c>
      <c r="Q9" s="31">
        <v>11508</v>
      </c>
      <c r="R9" s="31">
        <v>121</v>
      </c>
      <c r="S9" s="31">
        <v>0</v>
      </c>
      <c r="T9" s="31">
        <v>0</v>
      </c>
      <c r="U9" s="31">
        <v>121</v>
      </c>
      <c r="V9" s="31">
        <v>221</v>
      </c>
      <c r="W9" s="31">
        <v>0</v>
      </c>
      <c r="X9" s="31">
        <v>0</v>
      </c>
      <c r="Y9" s="31">
        <v>221</v>
      </c>
      <c r="Z9" s="31">
        <v>4329</v>
      </c>
      <c r="AA9" s="31">
        <v>5434</v>
      </c>
      <c r="AB9" s="31">
        <v>836</v>
      </c>
      <c r="AC9" s="31">
        <v>10599</v>
      </c>
      <c r="AD9" s="31">
        <v>18573</v>
      </c>
      <c r="AE9" s="31">
        <v>12654</v>
      </c>
      <c r="AF9" s="31">
        <v>247339</v>
      </c>
      <c r="AG9" s="31">
        <v>712</v>
      </c>
      <c r="AH9" s="31">
        <v>260705</v>
      </c>
      <c r="AI9" s="31">
        <v>82689</v>
      </c>
      <c r="AJ9" s="31">
        <v>0</v>
      </c>
      <c r="AK9" s="31">
        <v>0</v>
      </c>
      <c r="AL9" s="31">
        <v>0</v>
      </c>
      <c r="AM9" s="31">
        <v>0</v>
      </c>
      <c r="AN9" s="31">
        <v>0</v>
      </c>
      <c r="AO9" s="31">
        <v>5</v>
      </c>
      <c r="AP9" s="31">
        <v>0</v>
      </c>
      <c r="AQ9" s="31">
        <v>1</v>
      </c>
      <c r="AR9" s="31">
        <v>6</v>
      </c>
      <c r="AS9" s="31">
        <v>6</v>
      </c>
      <c r="AT9" s="31">
        <v>0</v>
      </c>
      <c r="AU9" s="31">
        <v>0</v>
      </c>
      <c r="AV9" s="31">
        <v>0</v>
      </c>
      <c r="AW9" s="31">
        <v>0</v>
      </c>
      <c r="AX9" s="31">
        <v>0</v>
      </c>
      <c r="AY9" s="31">
        <v>0</v>
      </c>
      <c r="AZ9" s="31">
        <v>0</v>
      </c>
      <c r="BA9" s="31">
        <v>0</v>
      </c>
      <c r="BB9" s="31">
        <v>0</v>
      </c>
      <c r="BC9" s="31">
        <v>1</v>
      </c>
      <c r="BD9" s="31">
        <v>0</v>
      </c>
      <c r="BE9" s="31">
        <v>0</v>
      </c>
      <c r="BF9" s="31">
        <v>0</v>
      </c>
      <c r="BG9" s="31">
        <v>0</v>
      </c>
      <c r="BH9" s="31">
        <v>0</v>
      </c>
      <c r="BI9" s="31">
        <v>3540</v>
      </c>
      <c r="BJ9" s="31">
        <v>78</v>
      </c>
      <c r="BK9" s="31">
        <v>3</v>
      </c>
      <c r="BL9" s="31">
        <v>3621</v>
      </c>
      <c r="BM9" s="31">
        <v>1118</v>
      </c>
      <c r="BN9" s="31">
        <v>6090</v>
      </c>
      <c r="BO9" s="31">
        <v>65532</v>
      </c>
      <c r="BP9" s="31">
        <v>24</v>
      </c>
      <c r="BQ9" s="31">
        <v>71646</v>
      </c>
      <c r="BR9" s="31">
        <v>101805</v>
      </c>
      <c r="BS9" s="31">
        <v>0</v>
      </c>
      <c r="BT9" s="31">
        <v>0</v>
      </c>
      <c r="BU9" s="31">
        <v>0</v>
      </c>
      <c r="BV9" s="31">
        <v>0</v>
      </c>
      <c r="BW9" s="31">
        <v>0</v>
      </c>
      <c r="BX9" s="31">
        <v>508</v>
      </c>
      <c r="BY9" s="31">
        <v>0</v>
      </c>
      <c r="BZ9" s="31">
        <v>2</v>
      </c>
      <c r="CA9" s="31">
        <v>510</v>
      </c>
      <c r="CB9" s="31">
        <v>520</v>
      </c>
      <c r="CC9" s="31">
        <v>0</v>
      </c>
      <c r="CD9" s="31">
        <v>0</v>
      </c>
      <c r="CE9" s="31">
        <v>0</v>
      </c>
      <c r="CF9" s="31">
        <v>0</v>
      </c>
      <c r="CG9" s="31">
        <v>0</v>
      </c>
      <c r="CH9" s="31">
        <v>2184</v>
      </c>
      <c r="CI9" s="31">
        <v>27113</v>
      </c>
      <c r="CJ9" s="31">
        <v>6</v>
      </c>
      <c r="CK9" s="31">
        <v>29303</v>
      </c>
      <c r="CL9" s="31">
        <v>29206</v>
      </c>
      <c r="CM9" s="31">
        <v>0</v>
      </c>
      <c r="CN9" s="31">
        <v>0</v>
      </c>
      <c r="CO9" s="31">
        <v>0</v>
      </c>
      <c r="CP9" s="31">
        <v>0</v>
      </c>
      <c r="CQ9" s="31">
        <v>0</v>
      </c>
      <c r="CR9" s="31">
        <f t="shared" ref="CR9:CR25" si="0">C9+H9+M9+R9+Z9+AE9+AJ9+AO9+AT9+AY9+BD9+BI9+BN9+BS9+BX9+CC9+CH9+CM9</f>
        <v>32655</v>
      </c>
      <c r="CS9" s="31">
        <f t="shared" ref="CS9:CS25" si="1">D9+I9+N9+S9+AA9+AF9+AK9+AP9+AU9+AZ9+BE9+BJ9+BO9+BT9+BY9+CD9+CI9+CN9</f>
        <v>749522</v>
      </c>
      <c r="CT9" s="31">
        <f t="shared" ref="CT9:CT25" si="2">E9+J9+O9+T9+AB9+AG9+AL9+AQ9+AV9+BA9+BF9+BK9+BP9+BU9+BZ9+CE9+CJ9+CO9</f>
        <v>1859</v>
      </c>
      <c r="CU9" s="31">
        <f t="shared" ref="CU9:CU25" si="3">F9+K9+P9+U9+AC9+AH9+AM9+AR9+AW9+BB9+BG9+BL9+BQ9+BV9+CA9+CF9+CK9+CP9</f>
        <v>784036</v>
      </c>
      <c r="CV9" s="31">
        <f t="shared" ref="CV9:CV25" si="4">G9+L9+Q9+Y9+AD9+AI9+AN9+AS9+AX9+BC9+BH9+BM9+BR9+BW9+CB9+CG9+CL9+CQ9</f>
        <v>1043120</v>
      </c>
      <c r="CW9" s="53"/>
      <c r="CX9" s="53"/>
      <c r="CY9" s="53"/>
      <c r="CZ9" s="53"/>
      <c r="DA9" s="53"/>
      <c r="DB9" s="53"/>
    </row>
    <row r="10" spans="1:106" s="10" customFormat="1" ht="24.95" customHeight="1" x14ac:dyDescent="0.2">
      <c r="A10" s="19">
        <v>2</v>
      </c>
      <c r="B10" s="20" t="s">
        <v>29</v>
      </c>
      <c r="C10" s="31">
        <v>37015</v>
      </c>
      <c r="D10" s="31">
        <v>6760</v>
      </c>
      <c r="E10" s="31">
        <v>35479</v>
      </c>
      <c r="F10" s="31">
        <v>79254</v>
      </c>
      <c r="G10" s="31">
        <v>77688</v>
      </c>
      <c r="H10" s="31">
        <v>45776</v>
      </c>
      <c r="I10" s="31">
        <v>10903</v>
      </c>
      <c r="J10" s="31">
        <v>285</v>
      </c>
      <c r="K10" s="31">
        <v>56964</v>
      </c>
      <c r="L10" s="31">
        <v>5976</v>
      </c>
      <c r="M10" s="31">
        <v>30517</v>
      </c>
      <c r="N10" s="31">
        <v>1698</v>
      </c>
      <c r="O10" s="31">
        <v>1254</v>
      </c>
      <c r="P10" s="31">
        <v>33469</v>
      </c>
      <c r="Q10" s="31">
        <v>41616</v>
      </c>
      <c r="R10" s="31">
        <v>57421</v>
      </c>
      <c r="S10" s="31">
        <v>10125</v>
      </c>
      <c r="T10" s="31">
        <v>79830</v>
      </c>
      <c r="U10" s="31">
        <v>147376</v>
      </c>
      <c r="V10" s="31">
        <v>69966</v>
      </c>
      <c r="W10" s="31">
        <v>17301</v>
      </c>
      <c r="X10" s="31">
        <v>67678</v>
      </c>
      <c r="Y10" s="31">
        <v>154945</v>
      </c>
      <c r="Z10" s="31">
        <v>4181</v>
      </c>
      <c r="AA10" s="31">
        <v>5310</v>
      </c>
      <c r="AB10" s="31">
        <v>980</v>
      </c>
      <c r="AC10" s="31">
        <v>10471</v>
      </c>
      <c r="AD10" s="31">
        <v>14236</v>
      </c>
      <c r="AE10" s="31">
        <v>12259</v>
      </c>
      <c r="AF10" s="31">
        <v>244178</v>
      </c>
      <c r="AG10" s="31">
        <v>980</v>
      </c>
      <c r="AH10" s="31">
        <v>257417</v>
      </c>
      <c r="AI10" s="31">
        <v>69755</v>
      </c>
      <c r="AJ10" s="31">
        <v>1</v>
      </c>
      <c r="AK10" s="31">
        <v>0</v>
      </c>
      <c r="AL10" s="31">
        <v>0</v>
      </c>
      <c r="AM10" s="31">
        <v>1</v>
      </c>
      <c r="AN10" s="31">
        <v>2</v>
      </c>
      <c r="AO10" s="31">
        <v>0</v>
      </c>
      <c r="AP10" s="31">
        <v>0</v>
      </c>
      <c r="AQ10" s="31">
        <v>0</v>
      </c>
      <c r="AR10" s="31">
        <v>0</v>
      </c>
      <c r="AS10" s="31">
        <v>0</v>
      </c>
      <c r="AT10" s="31">
        <v>0</v>
      </c>
      <c r="AU10" s="31">
        <v>0</v>
      </c>
      <c r="AV10" s="31">
        <v>0</v>
      </c>
      <c r="AW10" s="31">
        <v>0</v>
      </c>
      <c r="AX10" s="31">
        <v>0</v>
      </c>
      <c r="AY10" s="31">
        <v>3</v>
      </c>
      <c r="AZ10" s="31">
        <v>0</v>
      </c>
      <c r="BA10" s="31">
        <v>0</v>
      </c>
      <c r="BB10" s="31">
        <v>3</v>
      </c>
      <c r="BC10" s="31">
        <v>4</v>
      </c>
      <c r="BD10" s="31">
        <v>0</v>
      </c>
      <c r="BE10" s="31">
        <v>0</v>
      </c>
      <c r="BF10" s="31">
        <v>0</v>
      </c>
      <c r="BG10" s="31">
        <v>0</v>
      </c>
      <c r="BH10" s="31">
        <v>0</v>
      </c>
      <c r="BI10" s="31">
        <v>2133</v>
      </c>
      <c r="BJ10" s="31">
        <v>117</v>
      </c>
      <c r="BK10" s="31">
        <v>0</v>
      </c>
      <c r="BL10" s="31">
        <v>2250</v>
      </c>
      <c r="BM10" s="31">
        <v>954</v>
      </c>
      <c r="BN10" s="31">
        <v>2231</v>
      </c>
      <c r="BO10" s="31">
        <v>7581</v>
      </c>
      <c r="BP10" s="31">
        <v>1</v>
      </c>
      <c r="BQ10" s="31">
        <v>9813</v>
      </c>
      <c r="BR10" s="31">
        <v>33409</v>
      </c>
      <c r="BS10" s="31">
        <v>2</v>
      </c>
      <c r="BT10" s="31">
        <v>0</v>
      </c>
      <c r="BU10" s="31">
        <v>0</v>
      </c>
      <c r="BV10" s="31">
        <v>2</v>
      </c>
      <c r="BW10" s="31">
        <v>2</v>
      </c>
      <c r="BX10" s="31">
        <v>2175</v>
      </c>
      <c r="BY10" s="31">
        <v>0</v>
      </c>
      <c r="BZ10" s="31">
        <v>0</v>
      </c>
      <c r="CA10" s="31">
        <v>2175</v>
      </c>
      <c r="CB10" s="31">
        <v>1837</v>
      </c>
      <c r="CC10" s="31">
        <v>0</v>
      </c>
      <c r="CD10" s="31">
        <v>0</v>
      </c>
      <c r="CE10" s="31">
        <v>0</v>
      </c>
      <c r="CF10" s="31">
        <v>0</v>
      </c>
      <c r="CG10" s="31">
        <v>0</v>
      </c>
      <c r="CH10" s="31">
        <v>565</v>
      </c>
      <c r="CI10" s="31">
        <v>394</v>
      </c>
      <c r="CJ10" s="31">
        <v>3</v>
      </c>
      <c r="CK10" s="31">
        <v>962</v>
      </c>
      <c r="CL10" s="31">
        <v>1898</v>
      </c>
      <c r="CM10" s="31">
        <v>0</v>
      </c>
      <c r="CN10" s="31">
        <v>0</v>
      </c>
      <c r="CO10" s="31">
        <v>0</v>
      </c>
      <c r="CP10" s="31">
        <v>0</v>
      </c>
      <c r="CQ10" s="31">
        <v>0</v>
      </c>
      <c r="CR10" s="31">
        <f t="shared" si="0"/>
        <v>194279</v>
      </c>
      <c r="CS10" s="31">
        <f t="shared" si="1"/>
        <v>287066</v>
      </c>
      <c r="CT10" s="31">
        <f t="shared" si="2"/>
        <v>118812</v>
      </c>
      <c r="CU10" s="31">
        <f t="shared" si="3"/>
        <v>600157</v>
      </c>
      <c r="CV10" s="31">
        <f t="shared" si="4"/>
        <v>402322</v>
      </c>
      <c r="CW10" s="53"/>
      <c r="CX10" s="53"/>
      <c r="CY10" s="53"/>
      <c r="CZ10" s="53"/>
      <c r="DA10" s="53"/>
      <c r="DB10" s="53"/>
    </row>
    <row r="11" spans="1:106" ht="24.95" customHeight="1" x14ac:dyDescent="0.2">
      <c r="A11" s="19">
        <v>3</v>
      </c>
      <c r="B11" s="20" t="s">
        <v>30</v>
      </c>
      <c r="C11" s="31">
        <v>13672</v>
      </c>
      <c r="D11" s="31">
        <v>9820</v>
      </c>
      <c r="E11" s="31">
        <v>72544</v>
      </c>
      <c r="F11" s="31">
        <v>96036</v>
      </c>
      <c r="G11" s="31">
        <v>89217</v>
      </c>
      <c r="H11" s="31">
        <v>0</v>
      </c>
      <c r="I11" s="31">
        <v>73403</v>
      </c>
      <c r="J11" s="31">
        <v>0</v>
      </c>
      <c r="K11" s="31">
        <v>73403</v>
      </c>
      <c r="L11" s="31">
        <v>52015</v>
      </c>
      <c r="M11" s="31">
        <v>17955</v>
      </c>
      <c r="N11" s="31">
        <v>76</v>
      </c>
      <c r="O11" s="31">
        <v>1138</v>
      </c>
      <c r="P11" s="31">
        <v>19169</v>
      </c>
      <c r="Q11" s="31">
        <v>31854</v>
      </c>
      <c r="R11" s="31">
        <v>49953</v>
      </c>
      <c r="S11" s="31">
        <v>669</v>
      </c>
      <c r="T11" s="31">
        <v>75979</v>
      </c>
      <c r="U11" s="31">
        <v>126601</v>
      </c>
      <c r="V11" s="31">
        <v>82812</v>
      </c>
      <c r="W11" s="31">
        <v>2163</v>
      </c>
      <c r="X11" s="31">
        <v>72456</v>
      </c>
      <c r="Y11" s="31">
        <v>157431</v>
      </c>
      <c r="Z11" s="31">
        <v>0</v>
      </c>
      <c r="AA11" s="31">
        <v>0</v>
      </c>
      <c r="AB11" s="31">
        <v>0</v>
      </c>
      <c r="AC11" s="31">
        <v>0</v>
      </c>
      <c r="AD11" s="31">
        <v>0</v>
      </c>
      <c r="AE11" s="31">
        <v>8294</v>
      </c>
      <c r="AF11" s="31">
        <v>238674</v>
      </c>
      <c r="AG11" s="31">
        <v>0</v>
      </c>
      <c r="AH11" s="31">
        <v>246968</v>
      </c>
      <c r="AI11" s="31">
        <v>55398</v>
      </c>
      <c r="AJ11" s="31">
        <v>0</v>
      </c>
      <c r="AK11" s="31">
        <v>0</v>
      </c>
      <c r="AL11" s="31">
        <v>0</v>
      </c>
      <c r="AM11" s="31">
        <v>0</v>
      </c>
      <c r="AN11" s="31">
        <v>0</v>
      </c>
      <c r="AO11" s="31">
        <v>0</v>
      </c>
      <c r="AP11" s="31">
        <v>0</v>
      </c>
      <c r="AQ11" s="31">
        <v>0</v>
      </c>
      <c r="AR11" s="31">
        <v>0</v>
      </c>
      <c r="AS11" s="31">
        <v>0</v>
      </c>
      <c r="AT11" s="31">
        <v>0</v>
      </c>
      <c r="AU11" s="31">
        <v>0</v>
      </c>
      <c r="AV11" s="31">
        <v>0</v>
      </c>
      <c r="AW11" s="31">
        <v>0</v>
      </c>
      <c r="AX11" s="31">
        <v>0</v>
      </c>
      <c r="AY11" s="31">
        <v>0</v>
      </c>
      <c r="AZ11" s="31">
        <v>0</v>
      </c>
      <c r="BA11" s="31">
        <v>0</v>
      </c>
      <c r="BB11" s="31">
        <v>0</v>
      </c>
      <c r="BC11" s="31">
        <v>0</v>
      </c>
      <c r="BD11" s="31">
        <v>0</v>
      </c>
      <c r="BE11" s="31">
        <v>0</v>
      </c>
      <c r="BF11" s="31">
        <v>0</v>
      </c>
      <c r="BG11" s="31">
        <v>0</v>
      </c>
      <c r="BH11" s="31">
        <v>0</v>
      </c>
      <c r="BI11" s="31">
        <v>0</v>
      </c>
      <c r="BJ11" s="31">
        <v>0</v>
      </c>
      <c r="BK11" s="31">
        <v>0</v>
      </c>
      <c r="BL11" s="31">
        <v>0</v>
      </c>
      <c r="BM11" s="31">
        <v>0</v>
      </c>
      <c r="BN11" s="31">
        <v>0</v>
      </c>
      <c r="BO11" s="31">
        <v>0</v>
      </c>
      <c r="BP11" s="31">
        <v>0</v>
      </c>
      <c r="BQ11" s="31">
        <v>0</v>
      </c>
      <c r="BR11" s="31">
        <v>0</v>
      </c>
      <c r="BS11" s="31">
        <v>0</v>
      </c>
      <c r="BT11" s="31">
        <v>0</v>
      </c>
      <c r="BU11" s="31">
        <v>0</v>
      </c>
      <c r="BV11" s="31">
        <v>0</v>
      </c>
      <c r="BW11" s="31">
        <v>0</v>
      </c>
      <c r="BX11" s="31">
        <v>1</v>
      </c>
      <c r="BY11" s="31">
        <v>0</v>
      </c>
      <c r="BZ11" s="31">
        <v>0</v>
      </c>
      <c r="CA11" s="31">
        <v>1</v>
      </c>
      <c r="CB11" s="31">
        <v>1</v>
      </c>
      <c r="CC11" s="31">
        <v>0</v>
      </c>
      <c r="CD11" s="31">
        <v>0</v>
      </c>
      <c r="CE11" s="31">
        <v>0</v>
      </c>
      <c r="CF11" s="31">
        <v>0</v>
      </c>
      <c r="CG11" s="31">
        <v>0</v>
      </c>
      <c r="CH11" s="31">
        <v>0</v>
      </c>
      <c r="CI11" s="31">
        <v>0</v>
      </c>
      <c r="CJ11" s="31">
        <v>0</v>
      </c>
      <c r="CK11" s="31">
        <v>0</v>
      </c>
      <c r="CL11" s="31">
        <v>0</v>
      </c>
      <c r="CM11" s="31">
        <v>0</v>
      </c>
      <c r="CN11" s="31">
        <v>0</v>
      </c>
      <c r="CO11" s="31">
        <v>0</v>
      </c>
      <c r="CP11" s="31">
        <v>0</v>
      </c>
      <c r="CQ11" s="31">
        <v>0</v>
      </c>
      <c r="CR11" s="31">
        <f t="shared" si="0"/>
        <v>89875</v>
      </c>
      <c r="CS11" s="31">
        <f t="shared" si="1"/>
        <v>322642</v>
      </c>
      <c r="CT11" s="31">
        <f t="shared" si="2"/>
        <v>149661</v>
      </c>
      <c r="CU11" s="31">
        <f t="shared" si="3"/>
        <v>562178</v>
      </c>
      <c r="CV11" s="31">
        <f t="shared" si="4"/>
        <v>385916</v>
      </c>
      <c r="CW11" s="53"/>
      <c r="CX11" s="53"/>
      <c r="CY11" s="53"/>
      <c r="CZ11" s="53"/>
      <c r="DA11" s="53"/>
      <c r="DB11" s="53"/>
    </row>
    <row r="12" spans="1:106" ht="24.95" customHeight="1" x14ac:dyDescent="0.2">
      <c r="A12" s="19">
        <v>4</v>
      </c>
      <c r="B12" s="20" t="s">
        <v>31</v>
      </c>
      <c r="C12" s="31">
        <v>4652</v>
      </c>
      <c r="D12" s="31">
        <v>331</v>
      </c>
      <c r="E12" s="31">
        <v>51156</v>
      </c>
      <c r="F12" s="31">
        <v>56139</v>
      </c>
      <c r="G12" s="31">
        <v>27218</v>
      </c>
      <c r="H12" s="31">
        <v>8700</v>
      </c>
      <c r="I12" s="31">
        <v>1181</v>
      </c>
      <c r="J12" s="31">
        <v>53275</v>
      </c>
      <c r="K12" s="31">
        <v>63156</v>
      </c>
      <c r="L12" s="31">
        <v>36385</v>
      </c>
      <c r="M12" s="31">
        <v>7706</v>
      </c>
      <c r="N12" s="31">
        <v>96</v>
      </c>
      <c r="O12" s="31">
        <v>2219</v>
      </c>
      <c r="P12" s="31">
        <v>10021</v>
      </c>
      <c r="Q12" s="31">
        <v>12526</v>
      </c>
      <c r="R12" s="31">
        <v>15145</v>
      </c>
      <c r="S12" s="31">
        <v>476</v>
      </c>
      <c r="T12" s="31">
        <v>54715</v>
      </c>
      <c r="U12" s="31">
        <v>70336</v>
      </c>
      <c r="V12" s="31">
        <v>18345</v>
      </c>
      <c r="W12" s="31">
        <v>430</v>
      </c>
      <c r="X12" s="31">
        <v>25559</v>
      </c>
      <c r="Y12" s="31">
        <v>44334</v>
      </c>
      <c r="Z12" s="31">
        <v>283</v>
      </c>
      <c r="AA12" s="31">
        <v>144</v>
      </c>
      <c r="AB12" s="31">
        <v>238</v>
      </c>
      <c r="AC12" s="31">
        <v>665</v>
      </c>
      <c r="AD12" s="31">
        <v>959</v>
      </c>
      <c r="AE12" s="31">
        <v>8575</v>
      </c>
      <c r="AF12" s="31">
        <v>238821</v>
      </c>
      <c r="AG12" s="31">
        <v>238</v>
      </c>
      <c r="AH12" s="31">
        <v>247634</v>
      </c>
      <c r="AI12" s="31">
        <v>56358</v>
      </c>
      <c r="AJ12" s="31">
        <v>0</v>
      </c>
      <c r="AK12" s="31">
        <v>0</v>
      </c>
      <c r="AL12" s="31">
        <v>0</v>
      </c>
      <c r="AM12" s="31">
        <v>0</v>
      </c>
      <c r="AN12" s="31">
        <v>0</v>
      </c>
      <c r="AO12" s="31">
        <v>0</v>
      </c>
      <c r="AP12" s="31">
        <v>0</v>
      </c>
      <c r="AQ12" s="31">
        <v>0</v>
      </c>
      <c r="AR12" s="31">
        <v>0</v>
      </c>
      <c r="AS12" s="31">
        <v>0</v>
      </c>
      <c r="AT12" s="31">
        <v>0</v>
      </c>
      <c r="AU12" s="31">
        <v>0</v>
      </c>
      <c r="AV12" s="31">
        <v>0</v>
      </c>
      <c r="AW12" s="31">
        <v>0</v>
      </c>
      <c r="AX12" s="31">
        <v>0</v>
      </c>
      <c r="AY12" s="31">
        <v>0</v>
      </c>
      <c r="AZ12" s="31">
        <v>0</v>
      </c>
      <c r="BA12" s="31">
        <v>0</v>
      </c>
      <c r="BB12" s="31">
        <v>0</v>
      </c>
      <c r="BC12" s="31">
        <v>0</v>
      </c>
      <c r="BD12" s="31">
        <v>0</v>
      </c>
      <c r="BE12" s="31">
        <v>0</v>
      </c>
      <c r="BF12" s="31">
        <v>0</v>
      </c>
      <c r="BG12" s="31">
        <v>0</v>
      </c>
      <c r="BH12" s="31">
        <v>0</v>
      </c>
      <c r="BI12" s="31">
        <v>51</v>
      </c>
      <c r="BJ12" s="31">
        <v>0</v>
      </c>
      <c r="BK12" s="31">
        <v>0</v>
      </c>
      <c r="BL12" s="31">
        <v>51</v>
      </c>
      <c r="BM12" s="31">
        <v>4</v>
      </c>
      <c r="BN12" s="31">
        <v>0</v>
      </c>
      <c r="BO12" s="31">
        <v>0</v>
      </c>
      <c r="BP12" s="31">
        <v>0</v>
      </c>
      <c r="BQ12" s="31">
        <v>0</v>
      </c>
      <c r="BR12" s="31">
        <v>0</v>
      </c>
      <c r="BS12" s="31">
        <v>0</v>
      </c>
      <c r="BT12" s="31">
        <v>0</v>
      </c>
      <c r="BU12" s="31">
        <v>0</v>
      </c>
      <c r="BV12" s="31">
        <v>0</v>
      </c>
      <c r="BW12" s="31">
        <v>0</v>
      </c>
      <c r="BX12" s="31">
        <v>0</v>
      </c>
      <c r="BY12" s="31">
        <v>0</v>
      </c>
      <c r="BZ12" s="31">
        <v>0</v>
      </c>
      <c r="CA12" s="31">
        <v>0</v>
      </c>
      <c r="CB12" s="31">
        <v>0</v>
      </c>
      <c r="CC12" s="31">
        <v>0</v>
      </c>
      <c r="CD12" s="31">
        <v>0</v>
      </c>
      <c r="CE12" s="31">
        <v>0</v>
      </c>
      <c r="CF12" s="31">
        <v>0</v>
      </c>
      <c r="CG12" s="31">
        <v>0</v>
      </c>
      <c r="CH12" s="31">
        <v>0</v>
      </c>
      <c r="CI12" s="31">
        <v>0</v>
      </c>
      <c r="CJ12" s="31">
        <v>0</v>
      </c>
      <c r="CK12" s="31">
        <v>0</v>
      </c>
      <c r="CL12" s="31">
        <v>0</v>
      </c>
      <c r="CM12" s="31">
        <v>0</v>
      </c>
      <c r="CN12" s="31">
        <v>0</v>
      </c>
      <c r="CO12" s="31">
        <v>0</v>
      </c>
      <c r="CP12" s="31">
        <v>0</v>
      </c>
      <c r="CQ12" s="31">
        <v>0</v>
      </c>
      <c r="CR12" s="31">
        <f t="shared" si="0"/>
        <v>45112</v>
      </c>
      <c r="CS12" s="31">
        <f t="shared" si="1"/>
        <v>241049</v>
      </c>
      <c r="CT12" s="31">
        <f t="shared" si="2"/>
        <v>161841</v>
      </c>
      <c r="CU12" s="31">
        <f t="shared" si="3"/>
        <v>448002</v>
      </c>
      <c r="CV12" s="31">
        <f t="shared" si="4"/>
        <v>177784</v>
      </c>
      <c r="CW12" s="53"/>
      <c r="CX12" s="53"/>
      <c r="CY12" s="53"/>
      <c r="CZ12" s="53"/>
      <c r="DA12" s="53"/>
      <c r="DB12" s="53"/>
    </row>
    <row r="13" spans="1:106" ht="24.95" customHeight="1" x14ac:dyDescent="0.2">
      <c r="A13" s="19">
        <v>5</v>
      </c>
      <c r="B13" s="20" t="s">
        <v>32</v>
      </c>
      <c r="C13" s="31">
        <v>199</v>
      </c>
      <c r="D13" s="31">
        <v>54</v>
      </c>
      <c r="E13" s="31">
        <v>6279</v>
      </c>
      <c r="F13" s="31">
        <v>6532</v>
      </c>
      <c r="G13" s="31">
        <v>8778</v>
      </c>
      <c r="H13" s="31">
        <v>991</v>
      </c>
      <c r="I13" s="31">
        <v>1921</v>
      </c>
      <c r="J13" s="31">
        <v>5875</v>
      </c>
      <c r="K13" s="31">
        <v>8787</v>
      </c>
      <c r="L13" s="31">
        <v>11016</v>
      </c>
      <c r="M13" s="31">
        <v>868</v>
      </c>
      <c r="N13" s="31">
        <v>2115</v>
      </c>
      <c r="O13" s="31">
        <v>9710</v>
      </c>
      <c r="P13" s="31">
        <v>12693</v>
      </c>
      <c r="Q13" s="31">
        <v>9714</v>
      </c>
      <c r="R13" s="31">
        <v>1668</v>
      </c>
      <c r="S13" s="31">
        <v>108</v>
      </c>
      <c r="T13" s="31">
        <v>9988</v>
      </c>
      <c r="U13" s="31">
        <v>11764</v>
      </c>
      <c r="V13" s="31">
        <v>4008</v>
      </c>
      <c r="W13" s="31">
        <v>526</v>
      </c>
      <c r="X13" s="31">
        <v>11854</v>
      </c>
      <c r="Y13" s="31">
        <v>16388</v>
      </c>
      <c r="Z13" s="31">
        <v>357</v>
      </c>
      <c r="AA13" s="31">
        <v>1026</v>
      </c>
      <c r="AB13" s="31">
        <v>19507</v>
      </c>
      <c r="AC13" s="31">
        <v>20890</v>
      </c>
      <c r="AD13" s="31">
        <v>7922</v>
      </c>
      <c r="AE13" s="31">
        <v>8439</v>
      </c>
      <c r="AF13" s="31">
        <v>239293</v>
      </c>
      <c r="AG13" s="31">
        <v>9724</v>
      </c>
      <c r="AH13" s="31">
        <v>257456</v>
      </c>
      <c r="AI13" s="31">
        <v>59454</v>
      </c>
      <c r="AJ13" s="31">
        <v>0</v>
      </c>
      <c r="AK13" s="31">
        <v>0</v>
      </c>
      <c r="AL13" s="31">
        <v>0</v>
      </c>
      <c r="AM13" s="31">
        <v>0</v>
      </c>
      <c r="AN13" s="31">
        <v>0</v>
      </c>
      <c r="AO13" s="31">
        <v>0</v>
      </c>
      <c r="AP13" s="31">
        <v>0</v>
      </c>
      <c r="AQ13" s="31">
        <v>0</v>
      </c>
      <c r="AR13" s="31">
        <v>0</v>
      </c>
      <c r="AS13" s="31">
        <v>0</v>
      </c>
      <c r="AT13" s="31">
        <v>0</v>
      </c>
      <c r="AU13" s="31">
        <v>0</v>
      </c>
      <c r="AV13" s="31">
        <v>0</v>
      </c>
      <c r="AW13" s="31">
        <v>0</v>
      </c>
      <c r="AX13" s="31">
        <v>0</v>
      </c>
      <c r="AY13" s="31">
        <v>0</v>
      </c>
      <c r="AZ13" s="31">
        <v>0</v>
      </c>
      <c r="BA13" s="31">
        <v>0</v>
      </c>
      <c r="BB13" s="31">
        <v>0</v>
      </c>
      <c r="BC13" s="31">
        <v>0</v>
      </c>
      <c r="BD13" s="31">
        <v>0</v>
      </c>
      <c r="BE13" s="31">
        <v>0</v>
      </c>
      <c r="BF13" s="31">
        <v>0</v>
      </c>
      <c r="BG13" s="31">
        <v>0</v>
      </c>
      <c r="BH13" s="31">
        <v>0</v>
      </c>
      <c r="BI13" s="31">
        <v>410</v>
      </c>
      <c r="BJ13" s="31">
        <v>9</v>
      </c>
      <c r="BK13" s="31">
        <v>0</v>
      </c>
      <c r="BL13" s="31">
        <v>419</v>
      </c>
      <c r="BM13" s="31">
        <v>117</v>
      </c>
      <c r="BN13" s="31">
        <v>852</v>
      </c>
      <c r="BO13" s="31">
        <v>1139</v>
      </c>
      <c r="BP13" s="31">
        <v>3</v>
      </c>
      <c r="BQ13" s="31">
        <v>1994</v>
      </c>
      <c r="BR13" s="31">
        <v>1923</v>
      </c>
      <c r="BS13" s="31">
        <v>0</v>
      </c>
      <c r="BT13" s="31">
        <v>0</v>
      </c>
      <c r="BU13" s="31">
        <v>0</v>
      </c>
      <c r="BV13" s="31">
        <v>0</v>
      </c>
      <c r="BW13" s="31">
        <v>0</v>
      </c>
      <c r="BX13" s="31">
        <v>955</v>
      </c>
      <c r="BY13" s="31">
        <v>16</v>
      </c>
      <c r="BZ13" s="31">
        <v>2</v>
      </c>
      <c r="CA13" s="31">
        <v>973</v>
      </c>
      <c r="CB13" s="31">
        <v>413</v>
      </c>
      <c r="CC13" s="31">
        <v>0</v>
      </c>
      <c r="CD13" s="31">
        <v>0</v>
      </c>
      <c r="CE13" s="31">
        <v>0</v>
      </c>
      <c r="CF13" s="31">
        <v>0</v>
      </c>
      <c r="CG13" s="31">
        <v>0</v>
      </c>
      <c r="CH13" s="31">
        <v>782</v>
      </c>
      <c r="CI13" s="31">
        <v>222</v>
      </c>
      <c r="CJ13" s="31">
        <v>1</v>
      </c>
      <c r="CK13" s="31">
        <v>1005</v>
      </c>
      <c r="CL13" s="31">
        <v>918</v>
      </c>
      <c r="CM13" s="31">
        <v>0</v>
      </c>
      <c r="CN13" s="31">
        <v>0</v>
      </c>
      <c r="CO13" s="31">
        <v>0</v>
      </c>
      <c r="CP13" s="31">
        <v>0</v>
      </c>
      <c r="CQ13" s="31">
        <v>0</v>
      </c>
      <c r="CR13" s="31">
        <f t="shared" si="0"/>
        <v>15521</v>
      </c>
      <c r="CS13" s="31">
        <f t="shared" si="1"/>
        <v>245903</v>
      </c>
      <c r="CT13" s="31">
        <f t="shared" si="2"/>
        <v>61089</v>
      </c>
      <c r="CU13" s="31">
        <f t="shared" si="3"/>
        <v>322513</v>
      </c>
      <c r="CV13" s="31">
        <f t="shared" si="4"/>
        <v>116643</v>
      </c>
      <c r="CW13" s="53"/>
      <c r="CX13" s="53"/>
      <c r="CY13" s="53"/>
      <c r="CZ13" s="53"/>
      <c r="DA13" s="53"/>
      <c r="DB13" s="53"/>
    </row>
    <row r="14" spans="1:106" ht="24.95" customHeight="1" x14ac:dyDescent="0.2">
      <c r="A14" s="19">
        <v>6</v>
      </c>
      <c r="B14" s="20" t="s">
        <v>33</v>
      </c>
      <c r="C14" s="31">
        <v>2794</v>
      </c>
      <c r="D14" s="31">
        <v>4</v>
      </c>
      <c r="E14" s="31">
        <v>0</v>
      </c>
      <c r="F14" s="31">
        <v>2798</v>
      </c>
      <c r="G14" s="31">
        <v>1500</v>
      </c>
      <c r="H14" s="31">
        <v>2758</v>
      </c>
      <c r="I14" s="31">
        <v>6384</v>
      </c>
      <c r="J14" s="31">
        <v>261</v>
      </c>
      <c r="K14" s="31">
        <v>9403</v>
      </c>
      <c r="L14" s="31">
        <v>797</v>
      </c>
      <c r="M14" s="31">
        <v>7977</v>
      </c>
      <c r="N14" s="31">
        <v>638</v>
      </c>
      <c r="O14" s="31">
        <v>260</v>
      </c>
      <c r="P14" s="31">
        <v>8875</v>
      </c>
      <c r="Q14" s="31">
        <v>10907</v>
      </c>
      <c r="R14" s="31">
        <v>32460</v>
      </c>
      <c r="S14" s="31">
        <v>1533</v>
      </c>
      <c r="T14" s="31">
        <v>4401</v>
      </c>
      <c r="U14" s="31">
        <v>38394</v>
      </c>
      <c r="V14" s="31">
        <v>40007</v>
      </c>
      <c r="W14" s="31">
        <v>2213</v>
      </c>
      <c r="X14" s="31">
        <v>7070</v>
      </c>
      <c r="Y14" s="31">
        <v>49290</v>
      </c>
      <c r="Z14" s="31">
        <v>687</v>
      </c>
      <c r="AA14" s="31">
        <v>675</v>
      </c>
      <c r="AB14" s="31">
        <v>13</v>
      </c>
      <c r="AC14" s="31">
        <v>1375</v>
      </c>
      <c r="AD14" s="31">
        <v>2258</v>
      </c>
      <c r="AE14" s="31">
        <v>8914</v>
      </c>
      <c r="AF14" s="31">
        <v>239348</v>
      </c>
      <c r="AG14" s="31">
        <v>6</v>
      </c>
      <c r="AH14" s="31">
        <v>248268</v>
      </c>
      <c r="AI14" s="31">
        <v>57421</v>
      </c>
      <c r="AJ14" s="31">
        <v>0</v>
      </c>
      <c r="AK14" s="31">
        <v>0</v>
      </c>
      <c r="AL14" s="31">
        <v>0</v>
      </c>
      <c r="AM14" s="31">
        <v>0</v>
      </c>
      <c r="AN14" s="31">
        <v>0</v>
      </c>
      <c r="AO14" s="31">
        <v>4</v>
      </c>
      <c r="AP14" s="31">
        <v>0</v>
      </c>
      <c r="AQ14" s="31">
        <v>0</v>
      </c>
      <c r="AR14" s="31">
        <v>4</v>
      </c>
      <c r="AS14" s="31">
        <v>3</v>
      </c>
      <c r="AT14" s="31">
        <v>7</v>
      </c>
      <c r="AU14" s="31">
        <v>0</v>
      </c>
      <c r="AV14" s="31">
        <v>0</v>
      </c>
      <c r="AW14" s="31">
        <v>7</v>
      </c>
      <c r="AX14" s="31">
        <v>5</v>
      </c>
      <c r="AY14" s="31">
        <v>1</v>
      </c>
      <c r="AZ14" s="31">
        <v>0</v>
      </c>
      <c r="BA14" s="31">
        <v>0</v>
      </c>
      <c r="BB14" s="31">
        <v>1</v>
      </c>
      <c r="BC14" s="31">
        <v>1</v>
      </c>
      <c r="BD14" s="31">
        <v>0</v>
      </c>
      <c r="BE14" s="31">
        <v>0</v>
      </c>
      <c r="BF14" s="31">
        <v>0</v>
      </c>
      <c r="BG14" s="31">
        <v>0</v>
      </c>
      <c r="BH14" s="31">
        <v>0</v>
      </c>
      <c r="BI14" s="31">
        <v>244</v>
      </c>
      <c r="BJ14" s="31">
        <v>19</v>
      </c>
      <c r="BK14" s="31">
        <v>0</v>
      </c>
      <c r="BL14" s="31">
        <v>263</v>
      </c>
      <c r="BM14" s="31">
        <v>102</v>
      </c>
      <c r="BN14" s="31">
        <v>614</v>
      </c>
      <c r="BO14" s="31">
        <v>1162</v>
      </c>
      <c r="BP14" s="31">
        <v>0</v>
      </c>
      <c r="BQ14" s="31">
        <v>1776</v>
      </c>
      <c r="BR14" s="31">
        <v>3527</v>
      </c>
      <c r="BS14" s="31">
        <v>680</v>
      </c>
      <c r="BT14" s="31">
        <v>673</v>
      </c>
      <c r="BU14" s="31">
        <v>12</v>
      </c>
      <c r="BV14" s="31">
        <v>1365</v>
      </c>
      <c r="BW14" s="31">
        <v>2488</v>
      </c>
      <c r="BX14" s="31">
        <v>3507</v>
      </c>
      <c r="BY14" s="31">
        <v>4</v>
      </c>
      <c r="BZ14" s="31">
        <v>0</v>
      </c>
      <c r="CA14" s="31">
        <v>3511</v>
      </c>
      <c r="CB14" s="31">
        <v>1136</v>
      </c>
      <c r="CC14" s="31">
        <v>0</v>
      </c>
      <c r="CD14" s="31">
        <v>0</v>
      </c>
      <c r="CE14" s="31">
        <v>0</v>
      </c>
      <c r="CF14" s="31">
        <v>0</v>
      </c>
      <c r="CG14" s="31">
        <v>0</v>
      </c>
      <c r="CH14" s="31">
        <v>576</v>
      </c>
      <c r="CI14" s="31">
        <v>316</v>
      </c>
      <c r="CJ14" s="31">
        <v>3</v>
      </c>
      <c r="CK14" s="31">
        <v>895</v>
      </c>
      <c r="CL14" s="31">
        <v>1450</v>
      </c>
      <c r="CM14" s="31">
        <v>0</v>
      </c>
      <c r="CN14" s="31">
        <v>0</v>
      </c>
      <c r="CO14" s="31">
        <v>0</v>
      </c>
      <c r="CP14" s="31">
        <v>0</v>
      </c>
      <c r="CQ14" s="31">
        <v>0</v>
      </c>
      <c r="CR14" s="31">
        <f t="shared" si="0"/>
        <v>61223</v>
      </c>
      <c r="CS14" s="31">
        <f t="shared" si="1"/>
        <v>250756</v>
      </c>
      <c r="CT14" s="31">
        <f t="shared" si="2"/>
        <v>4956</v>
      </c>
      <c r="CU14" s="31">
        <f t="shared" si="3"/>
        <v>316935</v>
      </c>
      <c r="CV14" s="31">
        <f t="shared" si="4"/>
        <v>130885</v>
      </c>
      <c r="CW14" s="53"/>
      <c r="CX14" s="53"/>
      <c r="CY14" s="53"/>
      <c r="CZ14" s="53"/>
      <c r="DA14" s="53"/>
      <c r="DB14" s="53"/>
    </row>
    <row r="15" spans="1:106" ht="24.95" customHeight="1" x14ac:dyDescent="0.2">
      <c r="A15" s="19">
        <v>7</v>
      </c>
      <c r="B15" s="20" t="s">
        <v>34</v>
      </c>
      <c r="C15" s="31">
        <v>6100</v>
      </c>
      <c r="D15" s="31">
        <v>1180</v>
      </c>
      <c r="E15" s="31">
        <v>0</v>
      </c>
      <c r="F15" s="31">
        <v>7280</v>
      </c>
      <c r="G15" s="31">
        <v>12126</v>
      </c>
      <c r="H15" s="31">
        <v>4580</v>
      </c>
      <c r="I15" s="31">
        <v>15245</v>
      </c>
      <c r="J15" s="31">
        <v>0</v>
      </c>
      <c r="K15" s="31">
        <v>19825</v>
      </c>
      <c r="L15" s="31">
        <v>8923</v>
      </c>
      <c r="M15" s="31">
        <v>3835</v>
      </c>
      <c r="N15" s="31">
        <v>420</v>
      </c>
      <c r="O15" s="31">
        <v>0</v>
      </c>
      <c r="P15" s="31">
        <v>4255</v>
      </c>
      <c r="Q15" s="31">
        <v>6207</v>
      </c>
      <c r="R15" s="31">
        <v>10020</v>
      </c>
      <c r="S15" s="31">
        <v>10</v>
      </c>
      <c r="T15" s="31">
        <v>0</v>
      </c>
      <c r="U15" s="31">
        <v>10030</v>
      </c>
      <c r="V15" s="31">
        <v>11629</v>
      </c>
      <c r="W15" s="31">
        <v>39</v>
      </c>
      <c r="X15" s="31">
        <v>0</v>
      </c>
      <c r="Y15" s="31">
        <v>11668</v>
      </c>
      <c r="Z15" s="31">
        <v>447</v>
      </c>
      <c r="AA15" s="31">
        <v>1057</v>
      </c>
      <c r="AB15" s="31">
        <v>0</v>
      </c>
      <c r="AC15" s="31">
        <v>1504</v>
      </c>
      <c r="AD15" s="31">
        <v>2382</v>
      </c>
      <c r="AE15" s="31">
        <v>8760</v>
      </c>
      <c r="AF15" s="31">
        <v>239668</v>
      </c>
      <c r="AG15" s="31">
        <v>0</v>
      </c>
      <c r="AH15" s="31">
        <v>248428</v>
      </c>
      <c r="AI15" s="31">
        <v>57645</v>
      </c>
      <c r="AJ15" s="31">
        <v>0</v>
      </c>
      <c r="AK15" s="31">
        <v>0</v>
      </c>
      <c r="AL15" s="31">
        <v>0</v>
      </c>
      <c r="AM15" s="31">
        <v>0</v>
      </c>
      <c r="AN15" s="31">
        <v>0</v>
      </c>
      <c r="AO15" s="31">
        <v>0</v>
      </c>
      <c r="AP15" s="31">
        <v>0</v>
      </c>
      <c r="AQ15" s="31">
        <v>0</v>
      </c>
      <c r="AR15" s="31">
        <v>0</v>
      </c>
      <c r="AS15" s="31">
        <v>0</v>
      </c>
      <c r="AT15" s="31">
        <v>0</v>
      </c>
      <c r="AU15" s="31">
        <v>0</v>
      </c>
      <c r="AV15" s="31">
        <v>0</v>
      </c>
      <c r="AW15" s="31">
        <v>0</v>
      </c>
      <c r="AX15" s="31">
        <v>0</v>
      </c>
      <c r="AY15" s="31">
        <v>0</v>
      </c>
      <c r="AZ15" s="31">
        <v>0</v>
      </c>
      <c r="BA15" s="31">
        <v>0</v>
      </c>
      <c r="BB15" s="31">
        <v>0</v>
      </c>
      <c r="BC15" s="31">
        <v>0</v>
      </c>
      <c r="BD15" s="31">
        <v>0</v>
      </c>
      <c r="BE15" s="31">
        <v>0</v>
      </c>
      <c r="BF15" s="31">
        <v>0</v>
      </c>
      <c r="BG15" s="31">
        <v>0</v>
      </c>
      <c r="BH15" s="31">
        <v>0</v>
      </c>
      <c r="BI15" s="31">
        <v>2463</v>
      </c>
      <c r="BJ15" s="31">
        <v>16</v>
      </c>
      <c r="BK15" s="31">
        <v>23</v>
      </c>
      <c r="BL15" s="31">
        <v>2502</v>
      </c>
      <c r="BM15" s="31">
        <v>2075</v>
      </c>
      <c r="BN15" s="31">
        <v>283</v>
      </c>
      <c r="BO15" s="31">
        <v>1513</v>
      </c>
      <c r="BP15" s="31">
        <v>0</v>
      </c>
      <c r="BQ15" s="31">
        <v>1796</v>
      </c>
      <c r="BR15" s="31">
        <v>2599</v>
      </c>
      <c r="BS15" s="31">
        <v>3</v>
      </c>
      <c r="BT15" s="31">
        <v>5964</v>
      </c>
      <c r="BU15" s="31">
        <v>0</v>
      </c>
      <c r="BV15" s="31">
        <v>5967</v>
      </c>
      <c r="BW15" s="31">
        <v>9507</v>
      </c>
      <c r="BX15" s="31">
        <v>4</v>
      </c>
      <c r="BY15" s="31">
        <v>0</v>
      </c>
      <c r="BZ15" s="31">
        <v>0</v>
      </c>
      <c r="CA15" s="31">
        <v>4</v>
      </c>
      <c r="CB15" s="31">
        <v>3</v>
      </c>
      <c r="CC15" s="31">
        <v>0</v>
      </c>
      <c r="CD15" s="31">
        <v>0</v>
      </c>
      <c r="CE15" s="31">
        <v>0</v>
      </c>
      <c r="CF15" s="31">
        <v>0</v>
      </c>
      <c r="CG15" s="31">
        <v>0</v>
      </c>
      <c r="CH15" s="31">
        <v>47</v>
      </c>
      <c r="CI15" s="31">
        <v>17</v>
      </c>
      <c r="CJ15" s="31">
        <v>0</v>
      </c>
      <c r="CK15" s="31">
        <v>64</v>
      </c>
      <c r="CL15" s="31">
        <v>95</v>
      </c>
      <c r="CM15" s="31">
        <v>0</v>
      </c>
      <c r="CN15" s="31">
        <v>0</v>
      </c>
      <c r="CO15" s="31">
        <v>0</v>
      </c>
      <c r="CP15" s="31">
        <v>0</v>
      </c>
      <c r="CQ15" s="31">
        <v>0</v>
      </c>
      <c r="CR15" s="31">
        <f t="shared" si="0"/>
        <v>36542</v>
      </c>
      <c r="CS15" s="31">
        <f t="shared" si="1"/>
        <v>265090</v>
      </c>
      <c r="CT15" s="31">
        <f t="shared" si="2"/>
        <v>23</v>
      </c>
      <c r="CU15" s="31">
        <f t="shared" si="3"/>
        <v>301655</v>
      </c>
      <c r="CV15" s="31">
        <f t="shared" si="4"/>
        <v>113230</v>
      </c>
      <c r="CW15" s="53"/>
      <c r="CX15" s="53"/>
      <c r="CY15" s="53"/>
      <c r="CZ15" s="53"/>
      <c r="DA15" s="53"/>
      <c r="DB15" s="53"/>
    </row>
    <row r="16" spans="1:106" ht="24.95" customHeight="1" x14ac:dyDescent="0.2">
      <c r="A16" s="19">
        <v>8</v>
      </c>
      <c r="B16" s="20" t="s">
        <v>35</v>
      </c>
      <c r="C16" s="31">
        <v>42</v>
      </c>
      <c r="D16" s="31">
        <v>0</v>
      </c>
      <c r="E16" s="31">
        <v>0</v>
      </c>
      <c r="F16" s="31">
        <v>42</v>
      </c>
      <c r="G16" s="31">
        <v>3</v>
      </c>
      <c r="H16" s="31">
        <v>1237</v>
      </c>
      <c r="I16" s="31">
        <v>10552</v>
      </c>
      <c r="J16" s="31">
        <v>0</v>
      </c>
      <c r="K16" s="31">
        <v>11789</v>
      </c>
      <c r="L16" s="31">
        <v>11208</v>
      </c>
      <c r="M16" s="31">
        <v>1541</v>
      </c>
      <c r="N16" s="31">
        <v>5455</v>
      </c>
      <c r="O16" s="31">
        <v>24</v>
      </c>
      <c r="P16" s="31">
        <v>7020</v>
      </c>
      <c r="Q16" s="31">
        <v>11627</v>
      </c>
      <c r="R16" s="31">
        <v>0</v>
      </c>
      <c r="S16" s="31">
        <v>0</v>
      </c>
      <c r="T16" s="31">
        <v>0</v>
      </c>
      <c r="U16" s="31">
        <v>0</v>
      </c>
      <c r="V16" s="31">
        <v>0</v>
      </c>
      <c r="W16" s="31">
        <v>0</v>
      </c>
      <c r="X16" s="31">
        <v>0</v>
      </c>
      <c r="Y16" s="31">
        <v>0</v>
      </c>
      <c r="Z16" s="31">
        <v>2734</v>
      </c>
      <c r="AA16" s="31">
        <v>7246</v>
      </c>
      <c r="AB16" s="31">
        <v>78</v>
      </c>
      <c r="AC16" s="31">
        <v>10058</v>
      </c>
      <c r="AD16" s="31">
        <v>15989</v>
      </c>
      <c r="AE16" s="31">
        <v>10531</v>
      </c>
      <c r="AF16" s="31">
        <v>245928</v>
      </c>
      <c r="AG16" s="31">
        <v>78</v>
      </c>
      <c r="AH16" s="31">
        <v>256537</v>
      </c>
      <c r="AI16" s="31">
        <v>70604</v>
      </c>
      <c r="AJ16" s="31">
        <v>0</v>
      </c>
      <c r="AK16" s="31">
        <v>0</v>
      </c>
      <c r="AL16" s="31">
        <v>0</v>
      </c>
      <c r="AM16" s="31">
        <v>0</v>
      </c>
      <c r="AN16" s="31">
        <v>0</v>
      </c>
      <c r="AO16" s="31">
        <v>0</v>
      </c>
      <c r="AP16" s="31">
        <v>0</v>
      </c>
      <c r="AQ16" s="31">
        <v>0</v>
      </c>
      <c r="AR16" s="31">
        <v>0</v>
      </c>
      <c r="AS16" s="31">
        <v>0</v>
      </c>
      <c r="AT16" s="31">
        <v>0</v>
      </c>
      <c r="AU16" s="31">
        <v>0</v>
      </c>
      <c r="AV16" s="31">
        <v>0</v>
      </c>
      <c r="AW16" s="31">
        <v>0</v>
      </c>
      <c r="AX16" s="31">
        <v>0</v>
      </c>
      <c r="AY16" s="31">
        <v>0</v>
      </c>
      <c r="AZ16" s="31">
        <v>0</v>
      </c>
      <c r="BA16" s="31">
        <v>0</v>
      </c>
      <c r="BB16" s="31">
        <v>0</v>
      </c>
      <c r="BC16" s="31">
        <v>0</v>
      </c>
      <c r="BD16" s="31">
        <v>0</v>
      </c>
      <c r="BE16" s="31">
        <v>0</v>
      </c>
      <c r="BF16" s="31">
        <v>0</v>
      </c>
      <c r="BG16" s="31">
        <v>0</v>
      </c>
      <c r="BH16" s="31">
        <v>0</v>
      </c>
      <c r="BI16" s="31">
        <v>1388</v>
      </c>
      <c r="BJ16" s="31">
        <v>1</v>
      </c>
      <c r="BK16" s="31">
        <v>0</v>
      </c>
      <c r="BL16" s="31">
        <v>1389</v>
      </c>
      <c r="BM16" s="31">
        <v>643</v>
      </c>
      <c r="BN16" s="31">
        <v>1412</v>
      </c>
      <c r="BO16" s="31">
        <v>784</v>
      </c>
      <c r="BP16" s="31">
        <v>111</v>
      </c>
      <c r="BQ16" s="31">
        <v>2307</v>
      </c>
      <c r="BR16" s="31">
        <v>2878</v>
      </c>
      <c r="BS16" s="31">
        <v>0</v>
      </c>
      <c r="BT16" s="31">
        <v>0</v>
      </c>
      <c r="BU16" s="31">
        <v>0</v>
      </c>
      <c r="BV16" s="31">
        <v>0</v>
      </c>
      <c r="BW16" s="31">
        <v>0</v>
      </c>
      <c r="BX16" s="31">
        <v>4</v>
      </c>
      <c r="BY16" s="31">
        <v>0</v>
      </c>
      <c r="BZ16" s="31">
        <v>0</v>
      </c>
      <c r="CA16" s="31">
        <v>4</v>
      </c>
      <c r="CB16" s="31">
        <v>3</v>
      </c>
      <c r="CC16" s="31">
        <v>0</v>
      </c>
      <c r="CD16" s="31">
        <v>4977</v>
      </c>
      <c r="CE16" s="31">
        <v>0</v>
      </c>
      <c r="CF16" s="31">
        <v>4977</v>
      </c>
      <c r="CG16" s="31">
        <v>6217</v>
      </c>
      <c r="CH16" s="31">
        <v>124</v>
      </c>
      <c r="CI16" s="31">
        <v>1</v>
      </c>
      <c r="CJ16" s="31">
        <v>0</v>
      </c>
      <c r="CK16" s="31">
        <v>125</v>
      </c>
      <c r="CL16" s="31">
        <v>142</v>
      </c>
      <c r="CM16" s="31">
        <v>0</v>
      </c>
      <c r="CN16" s="31">
        <v>0</v>
      </c>
      <c r="CO16" s="31">
        <v>0</v>
      </c>
      <c r="CP16" s="31">
        <v>0</v>
      </c>
      <c r="CQ16" s="31">
        <v>0</v>
      </c>
      <c r="CR16" s="31">
        <f t="shared" si="0"/>
        <v>19013</v>
      </c>
      <c r="CS16" s="31">
        <f t="shared" si="1"/>
        <v>274944</v>
      </c>
      <c r="CT16" s="31">
        <f t="shared" si="2"/>
        <v>291</v>
      </c>
      <c r="CU16" s="31">
        <f t="shared" si="3"/>
        <v>294248</v>
      </c>
      <c r="CV16" s="31">
        <f t="shared" si="4"/>
        <v>119314</v>
      </c>
      <c r="CW16" s="53"/>
      <c r="CX16" s="53"/>
      <c r="CY16" s="53"/>
      <c r="CZ16" s="53"/>
      <c r="DA16" s="53"/>
      <c r="DB16" s="53"/>
    </row>
    <row r="17" spans="1:106" ht="24.95" customHeight="1" x14ac:dyDescent="0.2">
      <c r="A17" s="19">
        <v>9</v>
      </c>
      <c r="B17" s="20" t="s">
        <v>36</v>
      </c>
      <c r="C17" s="31">
        <v>1755</v>
      </c>
      <c r="D17" s="31">
        <v>209</v>
      </c>
      <c r="E17" s="31">
        <v>574</v>
      </c>
      <c r="F17" s="31">
        <v>2538</v>
      </c>
      <c r="G17" s="31">
        <v>2469</v>
      </c>
      <c r="H17" s="31">
        <v>2662</v>
      </c>
      <c r="I17" s="31">
        <v>1481</v>
      </c>
      <c r="J17" s="31">
        <v>402</v>
      </c>
      <c r="K17" s="31">
        <v>4545</v>
      </c>
      <c r="L17" s="31">
        <v>713</v>
      </c>
      <c r="M17" s="31">
        <v>8220</v>
      </c>
      <c r="N17" s="31">
        <v>1121</v>
      </c>
      <c r="O17" s="31">
        <v>1099</v>
      </c>
      <c r="P17" s="31">
        <v>10440</v>
      </c>
      <c r="Q17" s="31">
        <v>12218</v>
      </c>
      <c r="R17" s="31">
        <v>14514</v>
      </c>
      <c r="S17" s="31">
        <v>1623</v>
      </c>
      <c r="T17" s="31">
        <v>2727</v>
      </c>
      <c r="U17" s="31">
        <v>18864</v>
      </c>
      <c r="V17" s="31">
        <v>17854</v>
      </c>
      <c r="W17" s="31">
        <v>1648</v>
      </c>
      <c r="X17" s="31">
        <v>3666</v>
      </c>
      <c r="Y17" s="31">
        <v>23168</v>
      </c>
      <c r="Z17" s="31">
        <v>1142</v>
      </c>
      <c r="AA17" s="31">
        <v>975</v>
      </c>
      <c r="AB17" s="31">
        <v>240</v>
      </c>
      <c r="AC17" s="31">
        <v>2357</v>
      </c>
      <c r="AD17" s="31">
        <v>3519</v>
      </c>
      <c r="AE17" s="31">
        <v>9403</v>
      </c>
      <c r="AF17" s="31">
        <v>239657</v>
      </c>
      <c r="AG17" s="31">
        <v>240</v>
      </c>
      <c r="AH17" s="31">
        <v>249300</v>
      </c>
      <c r="AI17" s="31">
        <v>58860</v>
      </c>
      <c r="AJ17" s="31">
        <v>0</v>
      </c>
      <c r="AK17" s="31">
        <v>0</v>
      </c>
      <c r="AL17" s="31">
        <v>0</v>
      </c>
      <c r="AM17" s="31">
        <v>0</v>
      </c>
      <c r="AN17" s="31">
        <v>0</v>
      </c>
      <c r="AO17" s="31">
        <v>0</v>
      </c>
      <c r="AP17" s="31">
        <v>0</v>
      </c>
      <c r="AQ17" s="31">
        <v>0</v>
      </c>
      <c r="AR17" s="31">
        <v>0</v>
      </c>
      <c r="AS17" s="31">
        <v>0</v>
      </c>
      <c r="AT17" s="31">
        <v>0</v>
      </c>
      <c r="AU17" s="31">
        <v>0</v>
      </c>
      <c r="AV17" s="31">
        <v>0</v>
      </c>
      <c r="AW17" s="31">
        <v>0</v>
      </c>
      <c r="AX17" s="31">
        <v>0</v>
      </c>
      <c r="AY17" s="31">
        <v>0</v>
      </c>
      <c r="AZ17" s="31">
        <v>1</v>
      </c>
      <c r="BA17" s="31">
        <v>0</v>
      </c>
      <c r="BB17" s="31">
        <v>1</v>
      </c>
      <c r="BC17" s="31">
        <v>1</v>
      </c>
      <c r="BD17" s="31">
        <v>0</v>
      </c>
      <c r="BE17" s="31">
        <v>0</v>
      </c>
      <c r="BF17" s="31">
        <v>0</v>
      </c>
      <c r="BG17" s="31">
        <v>0</v>
      </c>
      <c r="BH17" s="31">
        <v>0</v>
      </c>
      <c r="BI17" s="31">
        <v>202</v>
      </c>
      <c r="BJ17" s="31">
        <v>328</v>
      </c>
      <c r="BK17" s="31">
        <v>1</v>
      </c>
      <c r="BL17" s="31">
        <v>531</v>
      </c>
      <c r="BM17" s="31">
        <v>1081</v>
      </c>
      <c r="BN17" s="31">
        <v>1149</v>
      </c>
      <c r="BO17" s="31">
        <v>287</v>
      </c>
      <c r="BP17" s="31">
        <v>2</v>
      </c>
      <c r="BQ17" s="31">
        <v>1438</v>
      </c>
      <c r="BR17" s="31">
        <v>2129</v>
      </c>
      <c r="BS17" s="31">
        <v>22</v>
      </c>
      <c r="BT17" s="31">
        <v>18</v>
      </c>
      <c r="BU17" s="31">
        <v>0</v>
      </c>
      <c r="BV17" s="31">
        <v>40</v>
      </c>
      <c r="BW17" s="31">
        <v>49</v>
      </c>
      <c r="BX17" s="31">
        <v>0</v>
      </c>
      <c r="BY17" s="31">
        <v>0</v>
      </c>
      <c r="BZ17" s="31">
        <v>0</v>
      </c>
      <c r="CA17" s="31">
        <v>0</v>
      </c>
      <c r="CB17" s="31">
        <v>0</v>
      </c>
      <c r="CC17" s="31">
        <v>0</v>
      </c>
      <c r="CD17" s="31">
        <v>0</v>
      </c>
      <c r="CE17" s="31">
        <v>0</v>
      </c>
      <c r="CF17" s="31">
        <v>0</v>
      </c>
      <c r="CG17" s="31">
        <v>0</v>
      </c>
      <c r="CH17" s="31">
        <v>289</v>
      </c>
      <c r="CI17" s="31">
        <v>120</v>
      </c>
      <c r="CJ17" s="31">
        <v>0</v>
      </c>
      <c r="CK17" s="31">
        <v>409</v>
      </c>
      <c r="CL17" s="31">
        <v>455</v>
      </c>
      <c r="CM17" s="31">
        <v>0</v>
      </c>
      <c r="CN17" s="31">
        <v>0</v>
      </c>
      <c r="CO17" s="31">
        <v>0</v>
      </c>
      <c r="CP17" s="31">
        <v>0</v>
      </c>
      <c r="CQ17" s="31">
        <v>0</v>
      </c>
      <c r="CR17" s="31">
        <f t="shared" si="0"/>
        <v>39358</v>
      </c>
      <c r="CS17" s="31">
        <f t="shared" si="1"/>
        <v>245820</v>
      </c>
      <c r="CT17" s="31">
        <f t="shared" si="2"/>
        <v>5285</v>
      </c>
      <c r="CU17" s="31">
        <f t="shared" si="3"/>
        <v>290463</v>
      </c>
      <c r="CV17" s="31">
        <f t="shared" si="4"/>
        <v>104662</v>
      </c>
      <c r="CW17" s="53"/>
      <c r="CX17" s="53"/>
      <c r="CY17" s="53"/>
      <c r="CZ17" s="53"/>
      <c r="DA17" s="53"/>
      <c r="DB17" s="53"/>
    </row>
    <row r="18" spans="1:106" ht="24.95" customHeight="1" x14ac:dyDescent="0.2">
      <c r="A18" s="19">
        <v>10</v>
      </c>
      <c r="B18" s="20" t="s">
        <v>37</v>
      </c>
      <c r="C18" s="31">
        <v>1</v>
      </c>
      <c r="D18" s="31">
        <v>754</v>
      </c>
      <c r="E18" s="31">
        <v>90</v>
      </c>
      <c r="F18" s="31">
        <v>845</v>
      </c>
      <c r="G18" s="31">
        <v>11111</v>
      </c>
      <c r="H18" s="31">
        <v>288</v>
      </c>
      <c r="I18" s="31">
        <v>14548</v>
      </c>
      <c r="J18" s="31">
        <v>228</v>
      </c>
      <c r="K18" s="31">
        <v>15064</v>
      </c>
      <c r="L18" s="31">
        <v>2833</v>
      </c>
      <c r="M18" s="31">
        <v>256</v>
      </c>
      <c r="N18" s="31">
        <v>365</v>
      </c>
      <c r="O18" s="31">
        <v>719</v>
      </c>
      <c r="P18" s="31">
        <v>1340</v>
      </c>
      <c r="Q18" s="31">
        <v>11161</v>
      </c>
      <c r="R18" s="31">
        <v>3862</v>
      </c>
      <c r="S18" s="31">
        <v>372</v>
      </c>
      <c r="T18" s="31">
        <v>5701</v>
      </c>
      <c r="U18" s="31">
        <v>9935</v>
      </c>
      <c r="V18" s="31">
        <v>22542</v>
      </c>
      <c r="W18" s="31">
        <v>1435</v>
      </c>
      <c r="X18" s="31">
        <v>11345</v>
      </c>
      <c r="Y18" s="31">
        <v>35322</v>
      </c>
      <c r="Z18" s="31">
        <v>552</v>
      </c>
      <c r="AA18" s="31">
        <v>404</v>
      </c>
      <c r="AB18" s="31">
        <v>946</v>
      </c>
      <c r="AC18" s="31">
        <v>1902</v>
      </c>
      <c r="AD18" s="31">
        <v>2390</v>
      </c>
      <c r="AE18" s="31">
        <v>10273</v>
      </c>
      <c r="AF18" s="31">
        <v>239055</v>
      </c>
      <c r="AG18" s="31">
        <v>1729</v>
      </c>
      <c r="AH18" s="31">
        <v>251057</v>
      </c>
      <c r="AI18" s="31">
        <v>58902</v>
      </c>
      <c r="AJ18" s="31">
        <v>0</v>
      </c>
      <c r="AK18" s="31">
        <v>0</v>
      </c>
      <c r="AL18" s="31">
        <v>0</v>
      </c>
      <c r="AM18" s="31">
        <v>0</v>
      </c>
      <c r="AN18" s="31">
        <v>0</v>
      </c>
      <c r="AO18" s="31">
        <v>6</v>
      </c>
      <c r="AP18" s="31">
        <v>0</v>
      </c>
      <c r="AQ18" s="31">
        <v>1</v>
      </c>
      <c r="AR18" s="31">
        <v>7</v>
      </c>
      <c r="AS18" s="31">
        <v>13</v>
      </c>
      <c r="AT18" s="31">
        <v>6</v>
      </c>
      <c r="AU18" s="31">
        <v>0</v>
      </c>
      <c r="AV18" s="31">
        <v>3</v>
      </c>
      <c r="AW18" s="31">
        <v>9</v>
      </c>
      <c r="AX18" s="31">
        <v>16</v>
      </c>
      <c r="AY18" s="31">
        <v>11</v>
      </c>
      <c r="AZ18" s="31">
        <v>0</v>
      </c>
      <c r="BA18" s="31">
        <v>8</v>
      </c>
      <c r="BB18" s="31">
        <v>19</v>
      </c>
      <c r="BC18" s="31">
        <v>28</v>
      </c>
      <c r="BD18" s="31">
        <v>6</v>
      </c>
      <c r="BE18" s="31">
        <v>0</v>
      </c>
      <c r="BF18" s="31">
        <v>0</v>
      </c>
      <c r="BG18" s="31">
        <v>6</v>
      </c>
      <c r="BH18" s="31">
        <v>6</v>
      </c>
      <c r="BI18" s="31">
        <v>210</v>
      </c>
      <c r="BJ18" s="31">
        <v>127</v>
      </c>
      <c r="BK18" s="31">
        <v>3</v>
      </c>
      <c r="BL18" s="31">
        <v>340</v>
      </c>
      <c r="BM18" s="31">
        <v>133</v>
      </c>
      <c r="BN18" s="31">
        <v>612</v>
      </c>
      <c r="BO18" s="31">
        <v>1228</v>
      </c>
      <c r="BP18" s="31">
        <v>41</v>
      </c>
      <c r="BQ18" s="31">
        <v>1881</v>
      </c>
      <c r="BR18" s="31">
        <v>2640</v>
      </c>
      <c r="BS18" s="31">
        <v>20</v>
      </c>
      <c r="BT18" s="31">
        <v>6120</v>
      </c>
      <c r="BU18" s="31">
        <v>0</v>
      </c>
      <c r="BV18" s="31">
        <v>6140</v>
      </c>
      <c r="BW18" s="31">
        <v>9761</v>
      </c>
      <c r="BX18" s="31">
        <v>366</v>
      </c>
      <c r="BY18" s="31">
        <v>0</v>
      </c>
      <c r="BZ18" s="31">
        <v>1</v>
      </c>
      <c r="CA18" s="31">
        <v>367</v>
      </c>
      <c r="CB18" s="31">
        <v>304</v>
      </c>
      <c r="CC18" s="31">
        <v>0</v>
      </c>
      <c r="CD18" s="31">
        <v>0</v>
      </c>
      <c r="CE18" s="31">
        <v>0</v>
      </c>
      <c r="CF18" s="31">
        <v>0</v>
      </c>
      <c r="CG18" s="31">
        <v>0</v>
      </c>
      <c r="CH18" s="31">
        <v>142</v>
      </c>
      <c r="CI18" s="31">
        <v>58</v>
      </c>
      <c r="CJ18" s="31">
        <v>1</v>
      </c>
      <c r="CK18" s="31">
        <v>201</v>
      </c>
      <c r="CL18" s="31">
        <v>334</v>
      </c>
      <c r="CM18" s="31">
        <v>0</v>
      </c>
      <c r="CN18" s="31">
        <v>0</v>
      </c>
      <c r="CO18" s="31">
        <v>0</v>
      </c>
      <c r="CP18" s="31">
        <v>0</v>
      </c>
      <c r="CQ18" s="31">
        <v>0</v>
      </c>
      <c r="CR18" s="31">
        <f t="shared" si="0"/>
        <v>16611</v>
      </c>
      <c r="CS18" s="31">
        <f t="shared" si="1"/>
        <v>263031</v>
      </c>
      <c r="CT18" s="31">
        <f t="shared" si="2"/>
        <v>9471</v>
      </c>
      <c r="CU18" s="31">
        <f t="shared" si="3"/>
        <v>289113</v>
      </c>
      <c r="CV18" s="31">
        <f t="shared" si="4"/>
        <v>134954</v>
      </c>
      <c r="CW18" s="53"/>
      <c r="CX18" s="53"/>
      <c r="CY18" s="53"/>
      <c r="CZ18" s="53"/>
      <c r="DA18" s="53"/>
      <c r="DB18" s="53"/>
    </row>
    <row r="19" spans="1:106" ht="24.95" customHeight="1" x14ac:dyDescent="0.2">
      <c r="A19" s="19">
        <v>11</v>
      </c>
      <c r="B19" s="20" t="s">
        <v>38</v>
      </c>
      <c r="C19" s="31">
        <v>1990</v>
      </c>
      <c r="D19" s="31">
        <v>0</v>
      </c>
      <c r="E19" s="31">
        <v>813</v>
      </c>
      <c r="F19" s="31">
        <v>2803</v>
      </c>
      <c r="G19" s="31">
        <v>3820</v>
      </c>
      <c r="H19" s="31">
        <v>0</v>
      </c>
      <c r="I19" s="31">
        <v>396</v>
      </c>
      <c r="J19" s="31">
        <v>0</v>
      </c>
      <c r="K19" s="31">
        <v>396</v>
      </c>
      <c r="L19" s="31">
        <v>167</v>
      </c>
      <c r="M19" s="31">
        <v>2483</v>
      </c>
      <c r="N19" s="31">
        <v>106</v>
      </c>
      <c r="O19" s="31">
        <v>953</v>
      </c>
      <c r="P19" s="31">
        <v>3542</v>
      </c>
      <c r="Q19" s="31">
        <v>4732</v>
      </c>
      <c r="R19" s="31">
        <v>3296</v>
      </c>
      <c r="S19" s="31">
        <v>37</v>
      </c>
      <c r="T19" s="31">
        <v>3259</v>
      </c>
      <c r="U19" s="31">
        <v>6592</v>
      </c>
      <c r="V19" s="31">
        <v>4585</v>
      </c>
      <c r="W19" s="31">
        <v>37</v>
      </c>
      <c r="X19" s="31">
        <v>2902</v>
      </c>
      <c r="Y19" s="31">
        <v>7524</v>
      </c>
      <c r="Z19" s="31">
        <v>523</v>
      </c>
      <c r="AA19" s="31">
        <v>415</v>
      </c>
      <c r="AB19" s="31">
        <v>140</v>
      </c>
      <c r="AC19" s="31">
        <v>1078</v>
      </c>
      <c r="AD19" s="31">
        <v>1585</v>
      </c>
      <c r="AE19" s="31">
        <v>8878</v>
      </c>
      <c r="AF19" s="31">
        <v>239095</v>
      </c>
      <c r="AG19" s="31">
        <v>140</v>
      </c>
      <c r="AH19" s="31">
        <v>248113</v>
      </c>
      <c r="AI19" s="31">
        <v>57129</v>
      </c>
      <c r="AJ19" s="31">
        <v>0</v>
      </c>
      <c r="AK19" s="31">
        <v>0</v>
      </c>
      <c r="AL19" s="31">
        <v>0</v>
      </c>
      <c r="AM19" s="31">
        <v>0</v>
      </c>
      <c r="AN19" s="31">
        <v>0</v>
      </c>
      <c r="AO19" s="31">
        <v>3</v>
      </c>
      <c r="AP19" s="31">
        <v>0</v>
      </c>
      <c r="AQ19" s="31">
        <v>0</v>
      </c>
      <c r="AR19" s="31">
        <v>3</v>
      </c>
      <c r="AS19" s="31">
        <v>3</v>
      </c>
      <c r="AT19" s="31">
        <v>3</v>
      </c>
      <c r="AU19" s="31">
        <v>0</v>
      </c>
      <c r="AV19" s="31">
        <v>0</v>
      </c>
      <c r="AW19" s="31">
        <v>3</v>
      </c>
      <c r="AX19" s="31">
        <v>3</v>
      </c>
      <c r="AY19" s="31">
        <v>0</v>
      </c>
      <c r="AZ19" s="31">
        <v>0</v>
      </c>
      <c r="BA19" s="31">
        <v>0</v>
      </c>
      <c r="BB19" s="31">
        <v>0</v>
      </c>
      <c r="BC19" s="31">
        <v>0</v>
      </c>
      <c r="BD19" s="31">
        <v>0</v>
      </c>
      <c r="BE19" s="31">
        <v>0</v>
      </c>
      <c r="BF19" s="31">
        <v>0</v>
      </c>
      <c r="BG19" s="31">
        <v>0</v>
      </c>
      <c r="BH19" s="31">
        <v>0</v>
      </c>
      <c r="BI19" s="31">
        <v>104</v>
      </c>
      <c r="BJ19" s="31">
        <v>2</v>
      </c>
      <c r="BK19" s="31">
        <v>0</v>
      </c>
      <c r="BL19" s="31">
        <v>106</v>
      </c>
      <c r="BM19" s="31">
        <v>57</v>
      </c>
      <c r="BN19" s="31">
        <v>12016</v>
      </c>
      <c r="BO19" s="31">
        <v>18</v>
      </c>
      <c r="BP19" s="31">
        <v>2</v>
      </c>
      <c r="BQ19" s="31">
        <v>12036</v>
      </c>
      <c r="BR19" s="31">
        <v>2921</v>
      </c>
      <c r="BS19" s="31">
        <v>0</v>
      </c>
      <c r="BT19" s="31">
        <v>0</v>
      </c>
      <c r="BU19" s="31">
        <v>0</v>
      </c>
      <c r="BV19" s="31">
        <v>0</v>
      </c>
      <c r="BW19" s="31">
        <v>0</v>
      </c>
      <c r="BX19" s="31">
        <v>47</v>
      </c>
      <c r="BY19" s="31">
        <v>1</v>
      </c>
      <c r="BZ19" s="31">
        <v>0</v>
      </c>
      <c r="CA19" s="31">
        <v>48</v>
      </c>
      <c r="CB19" s="31">
        <v>61</v>
      </c>
      <c r="CC19" s="31">
        <v>0</v>
      </c>
      <c r="CD19" s="31">
        <v>0</v>
      </c>
      <c r="CE19" s="31">
        <v>0</v>
      </c>
      <c r="CF19" s="31">
        <v>0</v>
      </c>
      <c r="CG19" s="31">
        <v>0</v>
      </c>
      <c r="CH19" s="31">
        <v>12008</v>
      </c>
      <c r="CI19" s="31">
        <v>25</v>
      </c>
      <c r="CJ19" s="31">
        <v>0</v>
      </c>
      <c r="CK19" s="31">
        <v>12033</v>
      </c>
      <c r="CL19" s="31">
        <v>2877</v>
      </c>
      <c r="CM19" s="31">
        <v>0</v>
      </c>
      <c r="CN19" s="31">
        <v>0</v>
      </c>
      <c r="CO19" s="31">
        <v>0</v>
      </c>
      <c r="CP19" s="31">
        <v>0</v>
      </c>
      <c r="CQ19" s="31">
        <v>0</v>
      </c>
      <c r="CR19" s="31">
        <f t="shared" si="0"/>
        <v>41351</v>
      </c>
      <c r="CS19" s="31">
        <f t="shared" si="1"/>
        <v>240095</v>
      </c>
      <c r="CT19" s="31">
        <f t="shared" si="2"/>
        <v>5307</v>
      </c>
      <c r="CU19" s="31">
        <f t="shared" si="3"/>
        <v>286753</v>
      </c>
      <c r="CV19" s="31">
        <f t="shared" si="4"/>
        <v>80879</v>
      </c>
      <c r="CW19" s="53"/>
      <c r="CX19" s="53"/>
      <c r="CY19" s="53"/>
      <c r="CZ19" s="53"/>
      <c r="DA19" s="53"/>
      <c r="DB19" s="53"/>
    </row>
    <row r="20" spans="1:106" ht="24.95" customHeight="1" x14ac:dyDescent="0.2">
      <c r="A20" s="19">
        <v>12</v>
      </c>
      <c r="B20" s="20" t="s">
        <v>39</v>
      </c>
      <c r="C20" s="31">
        <v>1657</v>
      </c>
      <c r="D20" s="31">
        <v>73</v>
      </c>
      <c r="E20" s="31">
        <v>895</v>
      </c>
      <c r="F20" s="31">
        <v>2625</v>
      </c>
      <c r="G20" s="31">
        <v>3495</v>
      </c>
      <c r="H20" s="31">
        <v>45</v>
      </c>
      <c r="I20" s="31">
        <v>204</v>
      </c>
      <c r="J20" s="31">
        <v>6</v>
      </c>
      <c r="K20" s="31">
        <v>255</v>
      </c>
      <c r="L20" s="31">
        <v>54</v>
      </c>
      <c r="M20" s="31">
        <v>5914</v>
      </c>
      <c r="N20" s="31">
        <v>95</v>
      </c>
      <c r="O20" s="31">
        <v>1534</v>
      </c>
      <c r="P20" s="31">
        <v>7543</v>
      </c>
      <c r="Q20" s="31">
        <v>8114</v>
      </c>
      <c r="R20" s="31">
        <v>10449</v>
      </c>
      <c r="S20" s="31">
        <v>292</v>
      </c>
      <c r="T20" s="31">
        <v>1877</v>
      </c>
      <c r="U20" s="31">
        <v>12618</v>
      </c>
      <c r="V20" s="31">
        <v>10589</v>
      </c>
      <c r="W20" s="31">
        <v>294</v>
      </c>
      <c r="X20" s="31">
        <v>3761</v>
      </c>
      <c r="Y20" s="31">
        <v>14644</v>
      </c>
      <c r="Z20" s="31">
        <v>258</v>
      </c>
      <c r="AA20" s="31">
        <v>40</v>
      </c>
      <c r="AB20" s="31">
        <v>1156</v>
      </c>
      <c r="AC20" s="31">
        <v>1454</v>
      </c>
      <c r="AD20" s="31">
        <v>1797</v>
      </c>
      <c r="AE20" s="31">
        <v>8553</v>
      </c>
      <c r="AF20" s="31">
        <v>238714</v>
      </c>
      <c r="AG20" s="31">
        <v>1156</v>
      </c>
      <c r="AH20" s="31">
        <v>248423</v>
      </c>
      <c r="AI20" s="31">
        <v>57183</v>
      </c>
      <c r="AJ20" s="31">
        <v>0</v>
      </c>
      <c r="AK20" s="31">
        <v>0</v>
      </c>
      <c r="AL20" s="31">
        <v>0</v>
      </c>
      <c r="AM20" s="31">
        <v>0</v>
      </c>
      <c r="AN20" s="31">
        <v>1</v>
      </c>
      <c r="AO20" s="31">
        <v>0</v>
      </c>
      <c r="AP20" s="31">
        <v>0</v>
      </c>
      <c r="AQ20" s="31">
        <v>0</v>
      </c>
      <c r="AR20" s="31">
        <v>0</v>
      </c>
      <c r="AS20" s="31">
        <v>1</v>
      </c>
      <c r="AT20" s="31">
        <v>0</v>
      </c>
      <c r="AU20" s="31">
        <v>0</v>
      </c>
      <c r="AV20" s="31">
        <v>0</v>
      </c>
      <c r="AW20" s="31">
        <v>0</v>
      </c>
      <c r="AX20" s="31">
        <v>1</v>
      </c>
      <c r="AY20" s="31">
        <v>0</v>
      </c>
      <c r="AZ20" s="31">
        <v>0</v>
      </c>
      <c r="BA20" s="31">
        <v>0</v>
      </c>
      <c r="BB20" s="31">
        <v>0</v>
      </c>
      <c r="BC20" s="31">
        <v>0</v>
      </c>
      <c r="BD20" s="31">
        <v>0</v>
      </c>
      <c r="BE20" s="31">
        <v>0</v>
      </c>
      <c r="BF20" s="31">
        <v>0</v>
      </c>
      <c r="BG20" s="31">
        <v>0</v>
      </c>
      <c r="BH20" s="31">
        <v>0</v>
      </c>
      <c r="BI20" s="31">
        <v>61</v>
      </c>
      <c r="BJ20" s="31">
        <v>1</v>
      </c>
      <c r="BK20" s="31">
        <v>0</v>
      </c>
      <c r="BL20" s="31">
        <v>62</v>
      </c>
      <c r="BM20" s="31">
        <v>12</v>
      </c>
      <c r="BN20" s="31">
        <v>62</v>
      </c>
      <c r="BO20" s="31">
        <v>0</v>
      </c>
      <c r="BP20" s="31">
        <v>0</v>
      </c>
      <c r="BQ20" s="31">
        <v>62</v>
      </c>
      <c r="BR20" s="31">
        <v>127</v>
      </c>
      <c r="BS20" s="31">
        <v>6</v>
      </c>
      <c r="BT20" s="31">
        <v>0</v>
      </c>
      <c r="BU20" s="31">
        <v>0</v>
      </c>
      <c r="BV20" s="31">
        <v>6</v>
      </c>
      <c r="BW20" s="31">
        <v>12</v>
      </c>
      <c r="BX20" s="31">
        <v>5</v>
      </c>
      <c r="BY20" s="31">
        <v>0</v>
      </c>
      <c r="BZ20" s="31">
        <v>0</v>
      </c>
      <c r="CA20" s="31">
        <v>5</v>
      </c>
      <c r="CB20" s="31">
        <v>13</v>
      </c>
      <c r="CC20" s="31">
        <v>0</v>
      </c>
      <c r="CD20" s="31">
        <v>0</v>
      </c>
      <c r="CE20" s="31">
        <v>0</v>
      </c>
      <c r="CF20" s="31">
        <v>0</v>
      </c>
      <c r="CG20" s="31">
        <v>0</v>
      </c>
      <c r="CH20" s="31">
        <v>9</v>
      </c>
      <c r="CI20" s="31">
        <v>0</v>
      </c>
      <c r="CJ20" s="31">
        <v>0</v>
      </c>
      <c r="CK20" s="31">
        <v>9</v>
      </c>
      <c r="CL20" s="31">
        <v>12</v>
      </c>
      <c r="CM20" s="31">
        <v>0</v>
      </c>
      <c r="CN20" s="31">
        <v>0</v>
      </c>
      <c r="CO20" s="31">
        <v>0</v>
      </c>
      <c r="CP20" s="31">
        <v>0</v>
      </c>
      <c r="CQ20" s="31">
        <v>0</v>
      </c>
      <c r="CR20" s="31">
        <f t="shared" si="0"/>
        <v>27019</v>
      </c>
      <c r="CS20" s="31">
        <f t="shared" si="1"/>
        <v>239419</v>
      </c>
      <c r="CT20" s="31">
        <f t="shared" si="2"/>
        <v>6624</v>
      </c>
      <c r="CU20" s="31">
        <f t="shared" si="3"/>
        <v>273062</v>
      </c>
      <c r="CV20" s="31">
        <f t="shared" si="4"/>
        <v>85466</v>
      </c>
      <c r="CW20" s="53"/>
      <c r="CX20" s="53"/>
      <c r="CY20" s="53"/>
      <c r="CZ20" s="53"/>
      <c r="DA20" s="53"/>
      <c r="DB20" s="53"/>
    </row>
    <row r="21" spans="1:106" ht="24.95" customHeight="1" x14ac:dyDescent="0.2">
      <c r="A21" s="19">
        <v>13</v>
      </c>
      <c r="B21" s="20" t="s">
        <v>40</v>
      </c>
      <c r="C21" s="31">
        <v>0</v>
      </c>
      <c r="D21" s="31">
        <v>0</v>
      </c>
      <c r="E21" s="31">
        <v>0</v>
      </c>
      <c r="F21" s="31">
        <v>0</v>
      </c>
      <c r="G21" s="31">
        <v>0</v>
      </c>
      <c r="H21" s="31">
        <v>42</v>
      </c>
      <c r="I21" s="31">
        <v>95</v>
      </c>
      <c r="J21" s="31">
        <v>92</v>
      </c>
      <c r="K21" s="31">
        <v>229</v>
      </c>
      <c r="L21" s="31">
        <v>63</v>
      </c>
      <c r="M21" s="31">
        <v>19</v>
      </c>
      <c r="N21" s="31">
        <v>3</v>
      </c>
      <c r="O21" s="31">
        <v>1638</v>
      </c>
      <c r="P21" s="31">
        <v>1660</v>
      </c>
      <c r="Q21" s="31">
        <v>1613</v>
      </c>
      <c r="R21" s="31">
        <v>23</v>
      </c>
      <c r="S21" s="31">
        <v>419</v>
      </c>
      <c r="T21" s="31">
        <v>7791</v>
      </c>
      <c r="U21" s="31">
        <v>8233</v>
      </c>
      <c r="V21" s="31">
        <v>132</v>
      </c>
      <c r="W21" s="31">
        <v>433</v>
      </c>
      <c r="X21" s="31">
        <v>34415</v>
      </c>
      <c r="Y21" s="31">
        <v>34980</v>
      </c>
      <c r="Z21" s="31">
        <v>21</v>
      </c>
      <c r="AA21" s="31">
        <v>17</v>
      </c>
      <c r="AB21" s="31">
        <v>2623</v>
      </c>
      <c r="AC21" s="31">
        <v>2661</v>
      </c>
      <c r="AD21" s="31">
        <v>1682</v>
      </c>
      <c r="AE21" s="31">
        <v>8314</v>
      </c>
      <c r="AF21" s="31">
        <v>238690</v>
      </c>
      <c r="AG21" s="31">
        <v>1703</v>
      </c>
      <c r="AH21" s="31">
        <v>248707</v>
      </c>
      <c r="AI21" s="31">
        <v>57075</v>
      </c>
      <c r="AJ21" s="31">
        <v>0</v>
      </c>
      <c r="AK21" s="31">
        <v>0</v>
      </c>
      <c r="AL21" s="31">
        <v>0</v>
      </c>
      <c r="AM21" s="31">
        <v>0</v>
      </c>
      <c r="AN21" s="31">
        <v>0</v>
      </c>
      <c r="AO21" s="31">
        <v>0</v>
      </c>
      <c r="AP21" s="31">
        <v>0</v>
      </c>
      <c r="AQ21" s="31">
        <v>0</v>
      </c>
      <c r="AR21" s="31">
        <v>0</v>
      </c>
      <c r="AS21" s="31">
        <v>0</v>
      </c>
      <c r="AT21" s="31">
        <v>0</v>
      </c>
      <c r="AU21" s="31">
        <v>0</v>
      </c>
      <c r="AV21" s="31">
        <v>0</v>
      </c>
      <c r="AW21" s="31">
        <v>0</v>
      </c>
      <c r="AX21" s="31">
        <v>0</v>
      </c>
      <c r="AY21" s="31">
        <v>0</v>
      </c>
      <c r="AZ21" s="31">
        <v>0</v>
      </c>
      <c r="BA21" s="31">
        <v>0</v>
      </c>
      <c r="BB21" s="31">
        <v>0</v>
      </c>
      <c r="BC21" s="31">
        <v>0</v>
      </c>
      <c r="BD21" s="31">
        <v>0</v>
      </c>
      <c r="BE21" s="31">
        <v>0</v>
      </c>
      <c r="BF21" s="31">
        <v>0</v>
      </c>
      <c r="BG21" s="31">
        <v>0</v>
      </c>
      <c r="BH21" s="31">
        <v>0</v>
      </c>
      <c r="BI21" s="31">
        <v>12</v>
      </c>
      <c r="BJ21" s="31">
        <v>11</v>
      </c>
      <c r="BK21" s="31">
        <v>0</v>
      </c>
      <c r="BL21" s="31">
        <v>23</v>
      </c>
      <c r="BM21" s="31">
        <v>6</v>
      </c>
      <c r="BN21" s="31">
        <v>8</v>
      </c>
      <c r="BO21" s="31">
        <v>5</v>
      </c>
      <c r="BP21" s="31">
        <v>1</v>
      </c>
      <c r="BQ21" s="31">
        <v>14</v>
      </c>
      <c r="BR21" s="31">
        <v>14</v>
      </c>
      <c r="BS21" s="31">
        <v>0</v>
      </c>
      <c r="BT21" s="31">
        <v>0</v>
      </c>
      <c r="BU21" s="31">
        <v>0</v>
      </c>
      <c r="BV21" s="31">
        <v>0</v>
      </c>
      <c r="BW21" s="31">
        <v>0</v>
      </c>
      <c r="BX21" s="31">
        <v>16</v>
      </c>
      <c r="BY21" s="31">
        <v>0</v>
      </c>
      <c r="BZ21" s="31">
        <v>0</v>
      </c>
      <c r="CA21" s="31">
        <v>16</v>
      </c>
      <c r="CB21" s="31">
        <v>17</v>
      </c>
      <c r="CC21" s="31">
        <v>0</v>
      </c>
      <c r="CD21" s="31">
        <v>0</v>
      </c>
      <c r="CE21" s="31">
        <v>0</v>
      </c>
      <c r="CF21" s="31">
        <v>0</v>
      </c>
      <c r="CG21" s="31">
        <v>0</v>
      </c>
      <c r="CH21" s="31">
        <v>2</v>
      </c>
      <c r="CI21" s="31">
        <v>0</v>
      </c>
      <c r="CJ21" s="31">
        <v>0</v>
      </c>
      <c r="CK21" s="31">
        <v>2</v>
      </c>
      <c r="CL21" s="31">
        <v>2</v>
      </c>
      <c r="CM21" s="31">
        <v>0</v>
      </c>
      <c r="CN21" s="31">
        <v>0</v>
      </c>
      <c r="CO21" s="31">
        <v>0</v>
      </c>
      <c r="CP21" s="31">
        <v>0</v>
      </c>
      <c r="CQ21" s="31">
        <v>0</v>
      </c>
      <c r="CR21" s="31">
        <f t="shared" si="0"/>
        <v>8457</v>
      </c>
      <c r="CS21" s="31">
        <f t="shared" si="1"/>
        <v>239240</v>
      </c>
      <c r="CT21" s="31">
        <f t="shared" si="2"/>
        <v>13848</v>
      </c>
      <c r="CU21" s="31">
        <f t="shared" si="3"/>
        <v>261545</v>
      </c>
      <c r="CV21" s="31">
        <f t="shared" si="4"/>
        <v>95452</v>
      </c>
      <c r="CW21" s="53"/>
      <c r="CX21" s="53"/>
      <c r="CY21" s="53"/>
      <c r="CZ21" s="53"/>
      <c r="DA21" s="53"/>
      <c r="DB21" s="53"/>
    </row>
    <row r="22" spans="1:106" ht="24.95" customHeight="1" x14ac:dyDescent="0.2">
      <c r="A22" s="19">
        <v>14</v>
      </c>
      <c r="B22" s="20" t="s">
        <v>41</v>
      </c>
      <c r="C22" s="31">
        <v>0</v>
      </c>
      <c r="D22" s="31">
        <v>1598</v>
      </c>
      <c r="E22" s="31">
        <v>0</v>
      </c>
      <c r="F22" s="31">
        <v>1598</v>
      </c>
      <c r="G22" s="31">
        <v>194</v>
      </c>
      <c r="H22" s="31">
        <v>0</v>
      </c>
      <c r="I22" s="31">
        <v>0</v>
      </c>
      <c r="J22" s="31">
        <v>0</v>
      </c>
      <c r="K22" s="31">
        <v>0</v>
      </c>
      <c r="L22" s="31">
        <v>0</v>
      </c>
      <c r="M22" s="31">
        <v>445</v>
      </c>
      <c r="N22" s="31">
        <v>0</v>
      </c>
      <c r="O22" s="31">
        <v>0</v>
      </c>
      <c r="P22" s="31">
        <v>445</v>
      </c>
      <c r="Q22" s="31">
        <v>440</v>
      </c>
      <c r="R22" s="31">
        <v>0</v>
      </c>
      <c r="S22" s="31">
        <v>0</v>
      </c>
      <c r="T22" s="31">
        <v>0</v>
      </c>
      <c r="U22" s="31">
        <v>0</v>
      </c>
      <c r="V22" s="31">
        <v>0</v>
      </c>
      <c r="W22" s="31">
        <v>0</v>
      </c>
      <c r="X22" s="31">
        <v>0</v>
      </c>
      <c r="Y22" s="31">
        <v>0</v>
      </c>
      <c r="Z22" s="31">
        <v>2508</v>
      </c>
      <c r="AA22" s="31">
        <v>0</v>
      </c>
      <c r="AB22" s="31">
        <v>10</v>
      </c>
      <c r="AC22" s="31">
        <v>2518</v>
      </c>
      <c r="AD22" s="31">
        <v>2404</v>
      </c>
      <c r="AE22" s="31">
        <v>9050</v>
      </c>
      <c r="AF22" s="31">
        <v>240191</v>
      </c>
      <c r="AG22" s="31">
        <v>0</v>
      </c>
      <c r="AH22" s="31">
        <v>249241</v>
      </c>
      <c r="AI22" s="31">
        <v>57775</v>
      </c>
      <c r="AJ22" s="31">
        <v>0</v>
      </c>
      <c r="AK22" s="31">
        <v>0</v>
      </c>
      <c r="AL22" s="31">
        <v>0</v>
      </c>
      <c r="AM22" s="31">
        <v>0</v>
      </c>
      <c r="AN22" s="31">
        <v>0</v>
      </c>
      <c r="AO22" s="31">
        <v>0</v>
      </c>
      <c r="AP22" s="31">
        <v>0</v>
      </c>
      <c r="AQ22" s="31">
        <v>0</v>
      </c>
      <c r="AR22" s="31">
        <v>0</v>
      </c>
      <c r="AS22" s="31">
        <v>0</v>
      </c>
      <c r="AT22" s="31">
        <v>0</v>
      </c>
      <c r="AU22" s="31">
        <v>0</v>
      </c>
      <c r="AV22" s="31">
        <v>0</v>
      </c>
      <c r="AW22" s="31">
        <v>0</v>
      </c>
      <c r="AX22" s="31">
        <v>0</v>
      </c>
      <c r="AY22" s="31">
        <v>0</v>
      </c>
      <c r="AZ22" s="31">
        <v>0</v>
      </c>
      <c r="BA22" s="31">
        <v>0</v>
      </c>
      <c r="BB22" s="31">
        <v>0</v>
      </c>
      <c r="BC22" s="31">
        <v>0</v>
      </c>
      <c r="BD22" s="31">
        <v>0</v>
      </c>
      <c r="BE22" s="31">
        <v>0</v>
      </c>
      <c r="BF22" s="31">
        <v>0</v>
      </c>
      <c r="BG22" s="31">
        <v>0</v>
      </c>
      <c r="BH22" s="31">
        <v>0</v>
      </c>
      <c r="BI22" s="31">
        <v>0</v>
      </c>
      <c r="BJ22" s="31">
        <v>0</v>
      </c>
      <c r="BK22" s="31">
        <v>0</v>
      </c>
      <c r="BL22" s="31">
        <v>0</v>
      </c>
      <c r="BM22" s="31">
        <v>0</v>
      </c>
      <c r="BN22" s="31">
        <v>0</v>
      </c>
      <c r="BO22" s="31">
        <v>134</v>
      </c>
      <c r="BP22" s="31">
        <v>0</v>
      </c>
      <c r="BQ22" s="31">
        <v>134</v>
      </c>
      <c r="BR22" s="31">
        <v>18</v>
      </c>
      <c r="BS22" s="31">
        <v>0</v>
      </c>
      <c r="BT22" s="31">
        <v>0</v>
      </c>
      <c r="BU22" s="31">
        <v>0</v>
      </c>
      <c r="BV22" s="31">
        <v>0</v>
      </c>
      <c r="BW22" s="31">
        <v>0</v>
      </c>
      <c r="BX22" s="31">
        <v>0</v>
      </c>
      <c r="BY22" s="31">
        <v>0</v>
      </c>
      <c r="BZ22" s="31">
        <v>0</v>
      </c>
      <c r="CA22" s="31">
        <v>0</v>
      </c>
      <c r="CB22" s="31">
        <v>0</v>
      </c>
      <c r="CC22" s="31">
        <v>0</v>
      </c>
      <c r="CD22" s="31">
        <v>460</v>
      </c>
      <c r="CE22" s="31">
        <v>0</v>
      </c>
      <c r="CF22" s="31">
        <v>460</v>
      </c>
      <c r="CG22" s="31">
        <v>63</v>
      </c>
      <c r="CH22" s="31">
        <v>0</v>
      </c>
      <c r="CI22" s="31">
        <v>0</v>
      </c>
      <c r="CJ22" s="31">
        <v>0</v>
      </c>
      <c r="CK22" s="31">
        <v>0</v>
      </c>
      <c r="CL22" s="31">
        <v>0</v>
      </c>
      <c r="CM22" s="31">
        <v>0</v>
      </c>
      <c r="CN22" s="31">
        <v>0</v>
      </c>
      <c r="CO22" s="31">
        <v>0</v>
      </c>
      <c r="CP22" s="31">
        <v>0</v>
      </c>
      <c r="CQ22" s="31">
        <v>0</v>
      </c>
      <c r="CR22" s="31">
        <f t="shared" si="0"/>
        <v>12003</v>
      </c>
      <c r="CS22" s="31">
        <f t="shared" si="1"/>
        <v>242383</v>
      </c>
      <c r="CT22" s="31">
        <f t="shared" si="2"/>
        <v>10</v>
      </c>
      <c r="CU22" s="31">
        <f t="shared" si="3"/>
        <v>254396</v>
      </c>
      <c r="CV22" s="31">
        <f t="shared" si="4"/>
        <v>60894</v>
      </c>
      <c r="CW22" s="53"/>
      <c r="CX22" s="53"/>
      <c r="CY22" s="53"/>
      <c r="CZ22" s="53"/>
      <c r="DA22" s="53"/>
      <c r="DB22" s="53"/>
    </row>
    <row r="23" spans="1:106" ht="24.95" customHeight="1" x14ac:dyDescent="0.2">
      <c r="A23" s="19">
        <v>15</v>
      </c>
      <c r="B23" s="29" t="s">
        <v>42</v>
      </c>
      <c r="C23" s="31">
        <v>0</v>
      </c>
      <c r="D23" s="31">
        <v>0</v>
      </c>
      <c r="E23" s="31">
        <v>0</v>
      </c>
      <c r="F23" s="31">
        <v>0</v>
      </c>
      <c r="G23" s="31">
        <v>0</v>
      </c>
      <c r="H23" s="31">
        <v>0</v>
      </c>
      <c r="I23" s="31">
        <v>211</v>
      </c>
      <c r="J23" s="31">
        <v>0</v>
      </c>
      <c r="K23" s="31">
        <v>211</v>
      </c>
      <c r="L23" s="31">
        <v>18</v>
      </c>
      <c r="M23" s="31">
        <v>0</v>
      </c>
      <c r="N23" s="31">
        <v>1</v>
      </c>
      <c r="O23" s="31">
        <v>0</v>
      </c>
      <c r="P23" s="31">
        <v>1</v>
      </c>
      <c r="Q23" s="31">
        <v>1</v>
      </c>
      <c r="R23" s="31">
        <v>0</v>
      </c>
      <c r="S23" s="31">
        <v>0</v>
      </c>
      <c r="T23" s="31">
        <v>0</v>
      </c>
      <c r="U23" s="31">
        <v>0</v>
      </c>
      <c r="V23" s="31">
        <v>0</v>
      </c>
      <c r="W23" s="31">
        <v>0</v>
      </c>
      <c r="X23" s="31">
        <v>0</v>
      </c>
      <c r="Y23" s="31">
        <v>0</v>
      </c>
      <c r="Z23" s="31">
        <v>116</v>
      </c>
      <c r="AA23" s="31">
        <v>17</v>
      </c>
      <c r="AB23" s="31">
        <v>0</v>
      </c>
      <c r="AC23" s="31">
        <v>133</v>
      </c>
      <c r="AD23" s="31">
        <v>181</v>
      </c>
      <c r="AE23" s="31">
        <v>8314</v>
      </c>
      <c r="AF23" s="31">
        <v>238691</v>
      </c>
      <c r="AG23" s="31">
        <v>0</v>
      </c>
      <c r="AH23" s="31">
        <v>247005</v>
      </c>
      <c r="AI23" s="31">
        <v>55486</v>
      </c>
      <c r="AJ23" s="31">
        <v>0</v>
      </c>
      <c r="AK23" s="31">
        <v>0</v>
      </c>
      <c r="AL23" s="31">
        <v>0</v>
      </c>
      <c r="AM23" s="31">
        <v>0</v>
      </c>
      <c r="AN23" s="31">
        <v>0</v>
      </c>
      <c r="AO23" s="31">
        <v>0</v>
      </c>
      <c r="AP23" s="31">
        <v>0</v>
      </c>
      <c r="AQ23" s="31">
        <v>0</v>
      </c>
      <c r="AR23" s="31">
        <v>0</v>
      </c>
      <c r="AS23" s="31">
        <v>0</v>
      </c>
      <c r="AT23" s="31">
        <v>0</v>
      </c>
      <c r="AU23" s="31">
        <v>0</v>
      </c>
      <c r="AV23" s="31">
        <v>0</v>
      </c>
      <c r="AW23" s="31">
        <v>0</v>
      </c>
      <c r="AX23" s="31">
        <v>0</v>
      </c>
      <c r="AY23" s="31">
        <v>0</v>
      </c>
      <c r="AZ23" s="31">
        <v>0</v>
      </c>
      <c r="BA23" s="31">
        <v>0</v>
      </c>
      <c r="BB23" s="31">
        <v>0</v>
      </c>
      <c r="BC23" s="31">
        <v>0</v>
      </c>
      <c r="BD23" s="31">
        <v>0</v>
      </c>
      <c r="BE23" s="31">
        <v>0</v>
      </c>
      <c r="BF23" s="31">
        <v>0</v>
      </c>
      <c r="BG23" s="31">
        <v>0</v>
      </c>
      <c r="BH23" s="31">
        <v>0</v>
      </c>
      <c r="BI23" s="31">
        <v>0</v>
      </c>
      <c r="BJ23" s="31">
        <v>0</v>
      </c>
      <c r="BK23" s="31">
        <v>0</v>
      </c>
      <c r="BL23" s="31">
        <v>0</v>
      </c>
      <c r="BM23" s="31">
        <v>0</v>
      </c>
      <c r="BN23" s="31">
        <v>0</v>
      </c>
      <c r="BO23" s="31">
        <v>0</v>
      </c>
      <c r="BP23" s="31">
        <v>1</v>
      </c>
      <c r="BQ23" s="31">
        <v>1</v>
      </c>
      <c r="BR23" s="31">
        <v>2</v>
      </c>
      <c r="BS23" s="31">
        <v>0</v>
      </c>
      <c r="BT23" s="31">
        <v>0</v>
      </c>
      <c r="BU23" s="31">
        <v>0</v>
      </c>
      <c r="BV23" s="31">
        <v>0</v>
      </c>
      <c r="BW23" s="31">
        <v>0</v>
      </c>
      <c r="BX23" s="31">
        <v>747</v>
      </c>
      <c r="BY23" s="31">
        <v>0</v>
      </c>
      <c r="BZ23" s="31">
        <v>0</v>
      </c>
      <c r="CA23" s="31">
        <v>747</v>
      </c>
      <c r="CB23" s="31">
        <v>162</v>
      </c>
      <c r="CC23" s="31">
        <v>0</v>
      </c>
      <c r="CD23" s="31">
        <v>0</v>
      </c>
      <c r="CE23" s="31">
        <v>0</v>
      </c>
      <c r="CF23" s="31">
        <v>0</v>
      </c>
      <c r="CG23" s="31">
        <v>0</v>
      </c>
      <c r="CH23" s="31">
        <v>0</v>
      </c>
      <c r="CI23" s="31">
        <v>0</v>
      </c>
      <c r="CJ23" s="31">
        <v>0</v>
      </c>
      <c r="CK23" s="31">
        <v>0</v>
      </c>
      <c r="CL23" s="31">
        <v>4</v>
      </c>
      <c r="CM23" s="31">
        <v>0</v>
      </c>
      <c r="CN23" s="31">
        <v>0</v>
      </c>
      <c r="CO23" s="31">
        <v>0</v>
      </c>
      <c r="CP23" s="31">
        <v>0</v>
      </c>
      <c r="CQ23" s="31">
        <v>0</v>
      </c>
      <c r="CR23" s="31">
        <f t="shared" si="0"/>
        <v>9177</v>
      </c>
      <c r="CS23" s="31">
        <f t="shared" si="1"/>
        <v>238920</v>
      </c>
      <c r="CT23" s="31">
        <f t="shared" si="2"/>
        <v>1</v>
      </c>
      <c r="CU23" s="31">
        <f t="shared" si="3"/>
        <v>248098</v>
      </c>
      <c r="CV23" s="31">
        <f t="shared" si="4"/>
        <v>55854</v>
      </c>
      <c r="CW23" s="53"/>
      <c r="CX23" s="53"/>
      <c r="CY23" s="53"/>
      <c r="CZ23" s="53"/>
      <c r="DA23" s="53"/>
      <c r="DB23" s="53"/>
    </row>
    <row r="24" spans="1:106" ht="24.95" customHeight="1" x14ac:dyDescent="0.2">
      <c r="A24" s="19">
        <v>16</v>
      </c>
      <c r="B24" s="29" t="s">
        <v>43</v>
      </c>
      <c r="C24" s="31">
        <v>103</v>
      </c>
      <c r="D24" s="31">
        <v>1</v>
      </c>
      <c r="E24" s="31">
        <v>0</v>
      </c>
      <c r="F24" s="31">
        <v>104</v>
      </c>
      <c r="G24" s="31">
        <v>375</v>
      </c>
      <c r="H24" s="31">
        <v>138</v>
      </c>
      <c r="I24" s="31">
        <v>28</v>
      </c>
      <c r="J24" s="31">
        <v>0</v>
      </c>
      <c r="K24" s="31">
        <v>166</v>
      </c>
      <c r="L24" s="31">
        <v>102</v>
      </c>
      <c r="M24" s="31">
        <v>137</v>
      </c>
      <c r="N24" s="31">
        <v>3</v>
      </c>
      <c r="O24" s="31">
        <v>0</v>
      </c>
      <c r="P24" s="31">
        <v>140</v>
      </c>
      <c r="Q24" s="31">
        <v>412</v>
      </c>
      <c r="R24" s="31">
        <v>1453</v>
      </c>
      <c r="S24" s="31">
        <v>1184</v>
      </c>
      <c r="T24" s="31">
        <v>0</v>
      </c>
      <c r="U24" s="31">
        <v>2637</v>
      </c>
      <c r="V24" s="31">
        <v>2835</v>
      </c>
      <c r="W24" s="31">
        <v>1588</v>
      </c>
      <c r="X24" s="31">
        <v>0</v>
      </c>
      <c r="Y24" s="31">
        <v>4423</v>
      </c>
      <c r="Z24" s="31">
        <v>103</v>
      </c>
      <c r="AA24" s="31">
        <v>17</v>
      </c>
      <c r="AB24" s="31">
        <v>0</v>
      </c>
      <c r="AC24" s="31">
        <v>120</v>
      </c>
      <c r="AD24" s="31">
        <v>302</v>
      </c>
      <c r="AE24" s="31">
        <v>7195</v>
      </c>
      <c r="AF24" s="31">
        <v>168184</v>
      </c>
      <c r="AG24" s="31">
        <v>0</v>
      </c>
      <c r="AH24" s="31">
        <v>175379</v>
      </c>
      <c r="AI24" s="31">
        <v>12481</v>
      </c>
      <c r="AJ24" s="31">
        <v>0</v>
      </c>
      <c r="AK24" s="31">
        <v>0</v>
      </c>
      <c r="AL24" s="31">
        <v>0</v>
      </c>
      <c r="AM24" s="31">
        <v>0</v>
      </c>
      <c r="AN24" s="31">
        <v>0</v>
      </c>
      <c r="AO24" s="31">
        <v>3</v>
      </c>
      <c r="AP24" s="31">
        <v>0</v>
      </c>
      <c r="AQ24" s="31">
        <v>0</v>
      </c>
      <c r="AR24" s="31">
        <v>3</v>
      </c>
      <c r="AS24" s="31">
        <v>10</v>
      </c>
      <c r="AT24" s="31">
        <v>7</v>
      </c>
      <c r="AU24" s="31">
        <v>0</v>
      </c>
      <c r="AV24" s="31">
        <v>0</v>
      </c>
      <c r="AW24" s="31">
        <v>7</v>
      </c>
      <c r="AX24" s="31">
        <v>17</v>
      </c>
      <c r="AY24" s="31">
        <v>0</v>
      </c>
      <c r="AZ24" s="31">
        <v>0</v>
      </c>
      <c r="BA24" s="31">
        <v>0</v>
      </c>
      <c r="BB24" s="31">
        <v>0</v>
      </c>
      <c r="BC24" s="31">
        <v>0</v>
      </c>
      <c r="BD24" s="31">
        <v>0</v>
      </c>
      <c r="BE24" s="31">
        <v>0</v>
      </c>
      <c r="BF24" s="31">
        <v>0</v>
      </c>
      <c r="BG24" s="31">
        <v>0</v>
      </c>
      <c r="BH24" s="31">
        <v>0</v>
      </c>
      <c r="BI24" s="31">
        <v>286</v>
      </c>
      <c r="BJ24" s="31">
        <v>0</v>
      </c>
      <c r="BK24" s="31">
        <v>4</v>
      </c>
      <c r="BL24" s="31">
        <v>290</v>
      </c>
      <c r="BM24" s="31">
        <v>100</v>
      </c>
      <c r="BN24" s="31">
        <v>44</v>
      </c>
      <c r="BO24" s="31">
        <v>0</v>
      </c>
      <c r="BP24" s="31">
        <v>2</v>
      </c>
      <c r="BQ24" s="31">
        <v>46</v>
      </c>
      <c r="BR24" s="31">
        <v>126</v>
      </c>
      <c r="BS24" s="31">
        <v>0</v>
      </c>
      <c r="BT24" s="31">
        <v>0</v>
      </c>
      <c r="BU24" s="31">
        <v>0</v>
      </c>
      <c r="BV24" s="31">
        <v>0</v>
      </c>
      <c r="BW24" s="31">
        <v>0</v>
      </c>
      <c r="BX24" s="31">
        <v>0</v>
      </c>
      <c r="BY24" s="31">
        <v>0</v>
      </c>
      <c r="BZ24" s="31">
        <v>0</v>
      </c>
      <c r="CA24" s="31">
        <v>0</v>
      </c>
      <c r="CB24" s="31">
        <v>0</v>
      </c>
      <c r="CC24" s="31">
        <v>0</v>
      </c>
      <c r="CD24" s="31">
        <v>0</v>
      </c>
      <c r="CE24" s="31">
        <v>0</v>
      </c>
      <c r="CF24" s="31">
        <v>0</v>
      </c>
      <c r="CG24" s="31">
        <v>0</v>
      </c>
      <c r="CH24" s="31">
        <v>3</v>
      </c>
      <c r="CI24" s="31">
        <v>2</v>
      </c>
      <c r="CJ24" s="31">
        <v>1</v>
      </c>
      <c r="CK24" s="31">
        <v>6</v>
      </c>
      <c r="CL24" s="31">
        <v>7</v>
      </c>
      <c r="CM24" s="31">
        <v>0</v>
      </c>
      <c r="CN24" s="31">
        <v>0</v>
      </c>
      <c r="CO24" s="31">
        <v>0</v>
      </c>
      <c r="CP24" s="31">
        <v>0</v>
      </c>
      <c r="CQ24" s="31">
        <v>0</v>
      </c>
      <c r="CR24" s="31">
        <f t="shared" si="0"/>
        <v>9472</v>
      </c>
      <c r="CS24" s="31">
        <f t="shared" si="1"/>
        <v>169419</v>
      </c>
      <c r="CT24" s="31">
        <f t="shared" si="2"/>
        <v>7</v>
      </c>
      <c r="CU24" s="31">
        <f t="shared" si="3"/>
        <v>178898</v>
      </c>
      <c r="CV24" s="31">
        <f t="shared" si="4"/>
        <v>18355</v>
      </c>
      <c r="CW24" s="53"/>
      <c r="CX24" s="53"/>
      <c r="CY24" s="53"/>
      <c r="CZ24" s="53"/>
      <c r="DA24" s="53"/>
      <c r="DB24" s="53"/>
    </row>
    <row r="25" spans="1:106" ht="24.95" customHeight="1" x14ac:dyDescent="0.2">
      <c r="A25" s="19">
        <v>17</v>
      </c>
      <c r="B25" s="29" t="s">
        <v>44</v>
      </c>
      <c r="C25" s="31">
        <v>0</v>
      </c>
      <c r="D25" s="31">
        <v>0</v>
      </c>
      <c r="E25" s="31">
        <v>0</v>
      </c>
      <c r="F25" s="31">
        <v>0</v>
      </c>
      <c r="G25" s="31">
        <v>0</v>
      </c>
      <c r="H25" s="31">
        <v>0</v>
      </c>
      <c r="I25" s="31">
        <v>0</v>
      </c>
      <c r="J25" s="31">
        <v>0</v>
      </c>
      <c r="K25" s="31">
        <v>0</v>
      </c>
      <c r="L25" s="31">
        <v>0</v>
      </c>
      <c r="M25" s="31">
        <v>5</v>
      </c>
      <c r="N25" s="31">
        <v>5</v>
      </c>
      <c r="O25" s="31">
        <v>0</v>
      </c>
      <c r="P25" s="31">
        <v>10</v>
      </c>
      <c r="Q25" s="31">
        <v>10</v>
      </c>
      <c r="R25" s="31">
        <v>0</v>
      </c>
      <c r="S25" s="31">
        <v>0</v>
      </c>
      <c r="T25" s="31">
        <v>0</v>
      </c>
      <c r="U25" s="31">
        <v>0</v>
      </c>
      <c r="V25" s="31">
        <v>0</v>
      </c>
      <c r="W25" s="31">
        <v>0</v>
      </c>
      <c r="X25" s="31">
        <v>0</v>
      </c>
      <c r="Y25" s="31">
        <v>0</v>
      </c>
      <c r="Z25" s="31">
        <v>13</v>
      </c>
      <c r="AA25" s="31">
        <v>20</v>
      </c>
      <c r="AB25" s="31">
        <v>0</v>
      </c>
      <c r="AC25" s="31">
        <v>33</v>
      </c>
      <c r="AD25" s="31">
        <v>28</v>
      </c>
      <c r="AE25" s="31">
        <v>7116</v>
      </c>
      <c r="AF25" s="31">
        <v>168187</v>
      </c>
      <c r="AG25" s="31">
        <v>0</v>
      </c>
      <c r="AH25" s="31">
        <v>175303</v>
      </c>
      <c r="AI25" s="31">
        <v>12233</v>
      </c>
      <c r="AJ25" s="31">
        <v>0</v>
      </c>
      <c r="AK25" s="31">
        <v>0</v>
      </c>
      <c r="AL25" s="31">
        <v>0</v>
      </c>
      <c r="AM25" s="31">
        <v>0</v>
      </c>
      <c r="AN25" s="31">
        <v>0</v>
      </c>
      <c r="AO25" s="31">
        <v>0</v>
      </c>
      <c r="AP25" s="31">
        <v>0</v>
      </c>
      <c r="AQ25" s="31">
        <v>0</v>
      </c>
      <c r="AR25" s="31">
        <v>0</v>
      </c>
      <c r="AS25" s="31">
        <v>0</v>
      </c>
      <c r="AT25" s="31">
        <v>0</v>
      </c>
      <c r="AU25" s="31">
        <v>0</v>
      </c>
      <c r="AV25" s="31">
        <v>0</v>
      </c>
      <c r="AW25" s="31">
        <v>0</v>
      </c>
      <c r="AX25" s="31">
        <v>0</v>
      </c>
      <c r="AY25" s="31">
        <v>0</v>
      </c>
      <c r="AZ25" s="31">
        <v>0</v>
      </c>
      <c r="BA25" s="31">
        <v>0</v>
      </c>
      <c r="BB25" s="31">
        <v>0</v>
      </c>
      <c r="BC25" s="31">
        <v>0</v>
      </c>
      <c r="BD25" s="31">
        <v>0</v>
      </c>
      <c r="BE25" s="31">
        <v>0</v>
      </c>
      <c r="BF25" s="31">
        <v>0</v>
      </c>
      <c r="BG25" s="31">
        <v>0</v>
      </c>
      <c r="BH25" s="31">
        <v>0</v>
      </c>
      <c r="BI25" s="31">
        <v>0</v>
      </c>
      <c r="BJ25" s="31">
        <v>0</v>
      </c>
      <c r="BK25" s="31">
        <v>0</v>
      </c>
      <c r="BL25" s="31">
        <v>0</v>
      </c>
      <c r="BM25" s="31">
        <v>0</v>
      </c>
      <c r="BN25" s="31">
        <v>1</v>
      </c>
      <c r="BO25" s="31">
        <v>0</v>
      </c>
      <c r="BP25" s="31">
        <v>0</v>
      </c>
      <c r="BQ25" s="31">
        <v>1</v>
      </c>
      <c r="BR25" s="31">
        <v>1</v>
      </c>
      <c r="BS25" s="31">
        <v>1</v>
      </c>
      <c r="BT25" s="31">
        <v>0</v>
      </c>
      <c r="BU25" s="31">
        <v>0</v>
      </c>
      <c r="BV25" s="31">
        <v>1</v>
      </c>
      <c r="BW25" s="31">
        <v>1</v>
      </c>
      <c r="BX25" s="31">
        <v>0</v>
      </c>
      <c r="BY25" s="31">
        <v>0</v>
      </c>
      <c r="BZ25" s="31">
        <v>0</v>
      </c>
      <c r="CA25" s="31">
        <v>0</v>
      </c>
      <c r="CB25" s="31">
        <v>0</v>
      </c>
      <c r="CC25" s="31">
        <v>0</v>
      </c>
      <c r="CD25" s="31">
        <v>0</v>
      </c>
      <c r="CE25" s="31">
        <v>0</v>
      </c>
      <c r="CF25" s="31">
        <v>0</v>
      </c>
      <c r="CG25" s="31">
        <v>0</v>
      </c>
      <c r="CH25" s="31">
        <v>3</v>
      </c>
      <c r="CI25" s="31">
        <v>0</v>
      </c>
      <c r="CJ25" s="31">
        <v>0</v>
      </c>
      <c r="CK25" s="31">
        <v>3</v>
      </c>
      <c r="CL25" s="31">
        <v>3</v>
      </c>
      <c r="CM25" s="31">
        <v>0</v>
      </c>
      <c r="CN25" s="31">
        <v>0</v>
      </c>
      <c r="CO25" s="31">
        <v>0</v>
      </c>
      <c r="CP25" s="31">
        <v>0</v>
      </c>
      <c r="CQ25" s="31">
        <v>0</v>
      </c>
      <c r="CR25" s="31">
        <f t="shared" si="0"/>
        <v>7139</v>
      </c>
      <c r="CS25" s="31">
        <f t="shared" si="1"/>
        <v>168212</v>
      </c>
      <c r="CT25" s="31">
        <f t="shared" si="2"/>
        <v>0</v>
      </c>
      <c r="CU25" s="31">
        <f t="shared" si="3"/>
        <v>175351</v>
      </c>
      <c r="CV25" s="31">
        <f t="shared" si="4"/>
        <v>12276</v>
      </c>
      <c r="CW25" s="53"/>
      <c r="CX25" s="53"/>
      <c r="CY25" s="53"/>
      <c r="CZ25" s="53"/>
      <c r="DA25" s="53"/>
      <c r="DB25" s="53"/>
    </row>
    <row r="26" spans="1:106" x14ac:dyDescent="0.2">
      <c r="A26" s="21"/>
      <c r="B26" s="22" t="s">
        <v>22</v>
      </c>
      <c r="C26" s="34">
        <f t="shared" ref="C26:AG26" si="5">SUM(C9:C25)</f>
        <v>70167</v>
      </c>
      <c r="D26" s="34">
        <f t="shared" si="5"/>
        <v>417496</v>
      </c>
      <c r="E26" s="34">
        <f t="shared" si="5"/>
        <v>167830</v>
      </c>
      <c r="F26" s="34">
        <f t="shared" si="5"/>
        <v>655493</v>
      </c>
      <c r="G26" s="34">
        <f t="shared" si="5"/>
        <v>1034932</v>
      </c>
      <c r="H26" s="34">
        <f t="shared" si="5"/>
        <v>67217</v>
      </c>
      <c r="I26" s="34">
        <f t="shared" si="5"/>
        <v>140332</v>
      </c>
      <c r="J26" s="34">
        <f t="shared" si="5"/>
        <v>60424</v>
      </c>
      <c r="K26" s="34">
        <f t="shared" si="5"/>
        <v>267973</v>
      </c>
      <c r="L26" s="34">
        <f t="shared" si="5"/>
        <v>130805</v>
      </c>
      <c r="M26" s="34">
        <f t="shared" si="5"/>
        <v>90915</v>
      </c>
      <c r="N26" s="34">
        <f t="shared" si="5"/>
        <v>15731</v>
      </c>
      <c r="O26" s="34">
        <f t="shared" si="5"/>
        <v>20823</v>
      </c>
      <c r="P26" s="34">
        <f t="shared" si="5"/>
        <v>127469</v>
      </c>
      <c r="Q26" s="34">
        <f t="shared" si="5"/>
        <v>174660</v>
      </c>
      <c r="R26" s="34">
        <f t="shared" si="5"/>
        <v>200385</v>
      </c>
      <c r="S26" s="34">
        <f t="shared" si="5"/>
        <v>16848</v>
      </c>
      <c r="T26" s="34">
        <f t="shared" si="5"/>
        <v>246268</v>
      </c>
      <c r="U26" s="34">
        <f t="shared" si="5"/>
        <v>463501</v>
      </c>
      <c r="V26" s="34">
        <f t="shared" si="5"/>
        <v>285525</v>
      </c>
      <c r="W26" s="34">
        <f t="shared" si="5"/>
        <v>28107</v>
      </c>
      <c r="X26" s="34">
        <f t="shared" si="5"/>
        <v>240706</v>
      </c>
      <c r="Y26" s="34">
        <f t="shared" si="5"/>
        <v>554338</v>
      </c>
      <c r="Z26" s="34">
        <f t="shared" si="5"/>
        <v>18254</v>
      </c>
      <c r="AA26" s="34">
        <f t="shared" si="5"/>
        <v>22797</v>
      </c>
      <c r="AB26" s="34">
        <f t="shared" si="5"/>
        <v>26767</v>
      </c>
      <c r="AC26" s="34">
        <f t="shared" si="5"/>
        <v>67818</v>
      </c>
      <c r="AD26" s="34">
        <f t="shared" si="5"/>
        <v>76207</v>
      </c>
      <c r="AE26" s="34">
        <f>SUM(AE9:AE25)-8294*14-7111*2</f>
        <v>25184</v>
      </c>
      <c r="AF26" s="34">
        <f>SUM(AF9:AF25)-238674*14-168167*2</f>
        <v>265943</v>
      </c>
      <c r="AG26" s="34">
        <f t="shared" si="5"/>
        <v>16706</v>
      </c>
      <c r="AH26" s="34">
        <f>SUM(AH9:AH25)-246968*14-175278*2</f>
        <v>307833</v>
      </c>
      <c r="AI26" s="34">
        <f>SUM(AI9:AI25)-55398*14-1208*2</f>
        <v>158460</v>
      </c>
      <c r="AJ26" s="34">
        <f t="shared" ref="AJ26:BN26" si="6">SUM(AJ9:AJ25)</f>
        <v>1</v>
      </c>
      <c r="AK26" s="34">
        <f t="shared" si="6"/>
        <v>0</v>
      </c>
      <c r="AL26" s="34">
        <f t="shared" si="6"/>
        <v>0</v>
      </c>
      <c r="AM26" s="34">
        <f t="shared" si="6"/>
        <v>1</v>
      </c>
      <c r="AN26" s="34">
        <f t="shared" si="6"/>
        <v>3</v>
      </c>
      <c r="AO26" s="34">
        <f t="shared" si="6"/>
        <v>21</v>
      </c>
      <c r="AP26" s="34">
        <f t="shared" si="6"/>
        <v>0</v>
      </c>
      <c r="AQ26" s="34">
        <f t="shared" si="6"/>
        <v>2</v>
      </c>
      <c r="AR26" s="34">
        <f t="shared" si="6"/>
        <v>23</v>
      </c>
      <c r="AS26" s="34">
        <f t="shared" si="6"/>
        <v>36</v>
      </c>
      <c r="AT26" s="34">
        <f t="shared" si="6"/>
        <v>23</v>
      </c>
      <c r="AU26" s="34">
        <f t="shared" si="6"/>
        <v>0</v>
      </c>
      <c r="AV26" s="34">
        <f t="shared" si="6"/>
        <v>3</v>
      </c>
      <c r="AW26" s="34">
        <f t="shared" si="6"/>
        <v>26</v>
      </c>
      <c r="AX26" s="34">
        <f t="shared" si="6"/>
        <v>42</v>
      </c>
      <c r="AY26" s="34">
        <f t="shared" si="6"/>
        <v>15</v>
      </c>
      <c r="AZ26" s="34">
        <f t="shared" si="6"/>
        <v>1</v>
      </c>
      <c r="BA26" s="34">
        <f t="shared" si="6"/>
        <v>8</v>
      </c>
      <c r="BB26" s="34">
        <f t="shared" si="6"/>
        <v>24</v>
      </c>
      <c r="BC26" s="34">
        <f t="shared" si="6"/>
        <v>35</v>
      </c>
      <c r="BD26" s="34">
        <f t="shared" si="6"/>
        <v>6</v>
      </c>
      <c r="BE26" s="34">
        <f t="shared" si="6"/>
        <v>0</v>
      </c>
      <c r="BF26" s="34">
        <f t="shared" si="6"/>
        <v>0</v>
      </c>
      <c r="BG26" s="34">
        <f t="shared" si="6"/>
        <v>6</v>
      </c>
      <c r="BH26" s="34">
        <f t="shared" si="6"/>
        <v>6</v>
      </c>
      <c r="BI26" s="34">
        <f t="shared" si="6"/>
        <v>11104</v>
      </c>
      <c r="BJ26" s="34">
        <f t="shared" si="6"/>
        <v>709</v>
      </c>
      <c r="BK26" s="34">
        <f t="shared" si="6"/>
        <v>34</v>
      </c>
      <c r="BL26" s="34">
        <f t="shared" si="6"/>
        <v>11847</v>
      </c>
      <c r="BM26" s="34">
        <f t="shared" si="6"/>
        <v>6402</v>
      </c>
      <c r="BN26" s="34">
        <f t="shared" si="6"/>
        <v>25374</v>
      </c>
      <c r="BO26" s="34">
        <f t="shared" ref="BO26:CQ26" si="7">SUM(BO9:BO25)</f>
        <v>79383</v>
      </c>
      <c r="BP26" s="34">
        <f t="shared" si="7"/>
        <v>188</v>
      </c>
      <c r="BQ26" s="34">
        <f t="shared" si="7"/>
        <v>104945</v>
      </c>
      <c r="BR26" s="34">
        <f t="shared" si="7"/>
        <v>154119</v>
      </c>
      <c r="BS26" s="34">
        <f t="shared" si="7"/>
        <v>734</v>
      </c>
      <c r="BT26" s="34">
        <f t="shared" si="7"/>
        <v>12775</v>
      </c>
      <c r="BU26" s="34">
        <f t="shared" si="7"/>
        <v>12</v>
      </c>
      <c r="BV26" s="34">
        <f t="shared" si="7"/>
        <v>13521</v>
      </c>
      <c r="BW26" s="34">
        <f t="shared" si="7"/>
        <v>21820</v>
      </c>
      <c r="BX26" s="34">
        <f t="shared" si="7"/>
        <v>8335</v>
      </c>
      <c r="BY26" s="34">
        <f t="shared" si="7"/>
        <v>21</v>
      </c>
      <c r="BZ26" s="34">
        <f t="shared" si="7"/>
        <v>5</v>
      </c>
      <c r="CA26" s="34">
        <f t="shared" si="7"/>
        <v>8361</v>
      </c>
      <c r="CB26" s="34">
        <f t="shared" si="7"/>
        <v>4470</v>
      </c>
      <c r="CC26" s="34">
        <f t="shared" si="7"/>
        <v>0</v>
      </c>
      <c r="CD26" s="34">
        <f t="shared" si="7"/>
        <v>5437</v>
      </c>
      <c r="CE26" s="34">
        <f t="shared" si="7"/>
        <v>0</v>
      </c>
      <c r="CF26" s="34">
        <f t="shared" si="7"/>
        <v>5437</v>
      </c>
      <c r="CG26" s="34">
        <f t="shared" si="7"/>
        <v>6280</v>
      </c>
      <c r="CH26" s="34">
        <f t="shared" si="7"/>
        <v>16734</v>
      </c>
      <c r="CI26" s="34">
        <f t="shared" si="7"/>
        <v>28268</v>
      </c>
      <c r="CJ26" s="34">
        <f t="shared" si="7"/>
        <v>15</v>
      </c>
      <c r="CK26" s="34">
        <f t="shared" si="7"/>
        <v>45017</v>
      </c>
      <c r="CL26" s="34">
        <f t="shared" si="7"/>
        <v>37403</v>
      </c>
      <c r="CM26" s="34">
        <f t="shared" si="7"/>
        <v>0</v>
      </c>
      <c r="CN26" s="34">
        <f t="shared" si="7"/>
        <v>0</v>
      </c>
      <c r="CO26" s="34">
        <f t="shared" si="7"/>
        <v>0</v>
      </c>
      <c r="CP26" s="34">
        <f t="shared" si="7"/>
        <v>0</v>
      </c>
      <c r="CQ26" s="34">
        <f t="shared" si="7"/>
        <v>0</v>
      </c>
      <c r="CR26" s="34">
        <f>SUM(CR9:CR25)-8294*14-7111*2</f>
        <v>534469</v>
      </c>
      <c r="CS26" s="34">
        <f>SUM(CS9:CS25)-238674*14-168167*2</f>
        <v>1005741</v>
      </c>
      <c r="CT26" s="34">
        <f t="shared" ref="CT26" si="8">SUM(CT9:CT25)</f>
        <v>539085</v>
      </c>
      <c r="CU26" s="34">
        <f>SUM(CU9:CU25)-246968*14-175278*2</f>
        <v>2079295</v>
      </c>
      <c r="CV26" s="34">
        <f>SUM(CV9:CV25)-55398*14-1208*2</f>
        <v>2360018</v>
      </c>
      <c r="CW26" s="53"/>
      <c r="CX26" s="53"/>
      <c r="CY26" s="53"/>
      <c r="CZ26" s="53"/>
      <c r="DA26" s="53"/>
      <c r="DB26" s="53"/>
    </row>
    <row r="27" spans="1:106" x14ac:dyDescent="0.2">
      <c r="A27" s="40"/>
      <c r="B27" s="41"/>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row>
    <row r="28" spans="1:106" s="13" customFormat="1" ht="12.75" customHeight="1" x14ac:dyDescent="0.2"/>
    <row r="29" spans="1:106" ht="15" x14ac:dyDescent="0.3">
      <c r="B29" s="28"/>
      <c r="AI29" s="54"/>
    </row>
    <row r="30" spans="1:106" ht="15" x14ac:dyDescent="0.3">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row>
  </sheetData>
  <sortState ref="B9:CV23">
    <sortCondition descending="1" ref="CU7:CU23"/>
  </sortState>
  <mergeCells count="41">
    <mergeCell ref="CM7:CP7"/>
    <mergeCell ref="CR6:CV6"/>
    <mergeCell ref="CR7:CU7"/>
    <mergeCell ref="CC6:CG6"/>
    <mergeCell ref="CC7:CF7"/>
    <mergeCell ref="CH6:CL6"/>
    <mergeCell ref="CH7:CK7"/>
    <mergeCell ref="CM6:CQ6"/>
    <mergeCell ref="BS6:BW6"/>
    <mergeCell ref="BS7:BV7"/>
    <mergeCell ref="BX6:CB6"/>
    <mergeCell ref="BX7:CA7"/>
    <mergeCell ref="BI6:BM6"/>
    <mergeCell ref="BI7:BL7"/>
    <mergeCell ref="BN6:BR6"/>
    <mergeCell ref="BN7:BQ7"/>
    <mergeCell ref="Z6:AD6"/>
    <mergeCell ref="Z7:AC7"/>
    <mergeCell ref="AY6:BC6"/>
    <mergeCell ref="AY7:BB7"/>
    <mergeCell ref="BD6:BH6"/>
    <mergeCell ref="BD7:BG7"/>
    <mergeCell ref="AE6:AI6"/>
    <mergeCell ref="AE7:AH7"/>
    <mergeCell ref="AT6:AX6"/>
    <mergeCell ref="AT7:AW7"/>
    <mergeCell ref="AJ6:AN6"/>
    <mergeCell ref="AJ7:AM7"/>
    <mergeCell ref="AO6:AS6"/>
    <mergeCell ref="AO7:AR7"/>
    <mergeCell ref="A6:A8"/>
    <mergeCell ref="B6:B8"/>
    <mergeCell ref="M6:Q6"/>
    <mergeCell ref="M7:P7"/>
    <mergeCell ref="R6:Y6"/>
    <mergeCell ref="C7:F7"/>
    <mergeCell ref="C6:G6"/>
    <mergeCell ref="H6:L6"/>
    <mergeCell ref="H7:K7"/>
    <mergeCell ref="R7:U7"/>
    <mergeCell ref="V7:Y7"/>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4"/>
  <sheetViews>
    <sheetView zoomScale="90" zoomScaleNormal="90" workbookViewId="0">
      <pane xSplit="2" ySplit="8" topLeftCell="C9" activePane="bottomRight" state="frozen"/>
      <selection pane="topRight" activeCell="C1" sqref="C1"/>
      <selection pane="bottomLeft" activeCell="A6" sqref="A6"/>
      <selection pane="bottomRight" activeCell="B9" sqref="B9"/>
    </sheetView>
  </sheetViews>
  <sheetFormatPr defaultRowHeight="12.75" x14ac:dyDescent="0.2"/>
  <cols>
    <col min="1" max="1" width="5.85546875" style="11" customWidth="1"/>
    <col min="2" max="2" width="49.5703125" style="11" customWidth="1"/>
    <col min="3" max="3" width="15.140625" style="11" customWidth="1"/>
    <col min="4" max="4" width="12.7109375" style="11" customWidth="1"/>
    <col min="5" max="5" width="15.140625" style="11" customWidth="1"/>
    <col min="6" max="6" width="12.7109375" style="11" customWidth="1"/>
    <col min="7" max="7" width="15.140625" style="11" customWidth="1"/>
    <col min="8" max="8" width="12.7109375" style="11" customWidth="1"/>
    <col min="9" max="9" width="15.140625" style="11" customWidth="1"/>
    <col min="10" max="10" width="12.7109375" style="11" customWidth="1"/>
    <col min="11" max="11" width="15.140625" style="11" customWidth="1"/>
    <col min="12" max="12" width="12.7109375" style="11" customWidth="1"/>
    <col min="13" max="13" width="15.140625" style="11" customWidth="1"/>
    <col min="14" max="14" width="12.7109375" style="11" customWidth="1"/>
    <col min="15" max="15" width="15.140625" style="11" customWidth="1"/>
    <col min="16" max="16" width="12.7109375" style="11" customWidth="1"/>
    <col min="17" max="17" width="15.140625" style="11" customWidth="1"/>
    <col min="18" max="18" width="12.7109375" style="11" customWidth="1"/>
    <col min="19" max="19" width="15.140625" style="11" customWidth="1"/>
    <col min="20" max="20" width="12.7109375" style="11" customWidth="1"/>
    <col min="21" max="21" width="15.140625" style="11" customWidth="1"/>
    <col min="22" max="22" width="12.7109375" style="11" customWidth="1"/>
    <col min="23" max="23" width="15.140625" style="11" customWidth="1"/>
    <col min="24" max="24" width="12.7109375" style="11" customWidth="1"/>
    <col min="25" max="25" width="15.140625" style="11" customWidth="1"/>
    <col min="26" max="26" width="12.7109375" style="11" customWidth="1"/>
    <col min="27" max="27" width="15.140625" style="11" customWidth="1"/>
    <col min="28" max="28" width="12.7109375" style="11" customWidth="1"/>
    <col min="29" max="29" width="15.140625" style="11" customWidth="1"/>
    <col min="30" max="30" width="12.7109375" style="11" customWidth="1"/>
    <col min="31" max="31" width="15.140625" style="11" customWidth="1"/>
    <col min="32" max="32" width="12.7109375" style="11" customWidth="1"/>
    <col min="33" max="33" width="15.140625" style="11" customWidth="1"/>
    <col min="34" max="34" width="12.7109375" style="11" customWidth="1"/>
    <col min="35" max="35" width="15.140625" style="11" customWidth="1"/>
    <col min="36" max="36" width="12.7109375" style="11" customWidth="1"/>
    <col min="37" max="37" width="15.140625" style="11" customWidth="1"/>
    <col min="38" max="38" width="12.7109375" style="11" customWidth="1"/>
    <col min="39" max="39" width="15.140625" style="11" customWidth="1"/>
    <col min="40" max="40" width="12.7109375" style="11" customWidth="1"/>
    <col min="41" max="16384" width="9.140625" style="11"/>
  </cols>
  <sheetData>
    <row r="1" spans="1:40" s="71" customFormat="1" ht="27.75" customHeight="1" x14ac:dyDescent="0.2">
      <c r="A1" s="72" t="s">
        <v>82</v>
      </c>
      <c r="B1" s="72"/>
      <c r="C1" s="72"/>
      <c r="D1" s="72"/>
      <c r="E1" s="72"/>
    </row>
    <row r="2" spans="1:40" s="71" customFormat="1" ht="27.75" customHeight="1" x14ac:dyDescent="0.2">
      <c r="A2" s="72" t="str">
        <f>'Accept. Re Prem. &amp; Retrocession'!A2</f>
        <v>Reporting period: 1 January 2018 - 30 June 2018</v>
      </c>
      <c r="B2" s="72"/>
      <c r="C2" s="72"/>
      <c r="D2" s="72"/>
      <c r="E2" s="72"/>
    </row>
    <row r="3" spans="1:40" s="71" customFormat="1" ht="18.75" customHeight="1" x14ac:dyDescent="0.2">
      <c r="A3" s="72"/>
      <c r="B3" s="72"/>
      <c r="C3" s="72"/>
      <c r="D3" s="72"/>
      <c r="E3" s="72"/>
    </row>
    <row r="4" spans="1:40" s="96" customFormat="1" ht="17.25" customHeight="1" x14ac:dyDescent="0.25">
      <c r="A4" s="58" t="str">
        <f>'Accept. Re Prem. &amp; Retrocession'!A4</f>
        <v>*Some adjustments in data provided below may take place due to possible corrections from Reinsurers.</v>
      </c>
    </row>
    <row r="5" spans="1:40" s="96" customFormat="1" ht="21.75" customHeight="1" x14ac:dyDescent="0.25">
      <c r="A5" s="60"/>
    </row>
    <row r="6" spans="1:40" s="58" customFormat="1" ht="60" customHeight="1" x14ac:dyDescent="0.2">
      <c r="A6" s="105" t="s">
        <v>0</v>
      </c>
      <c r="B6" s="105" t="s">
        <v>3</v>
      </c>
      <c r="C6" s="119" t="str">
        <f>'[1]Number of Policies'!$C$6:$G$6</f>
        <v>Life</v>
      </c>
      <c r="D6" s="119"/>
      <c r="E6" s="115" t="str">
        <f>'[1]Number of Policies'!$H$6</f>
        <v>Travel</v>
      </c>
      <c r="F6" s="116"/>
      <c r="G6" s="115" t="str">
        <f>'[1]Number of Policies'!$M$6</f>
        <v>Personal Accident</v>
      </c>
      <c r="H6" s="116"/>
      <c r="I6" s="115" t="str">
        <f>'[1]Number of Policies'!$R$6</f>
        <v>Medical (Health)</v>
      </c>
      <c r="J6" s="116"/>
      <c r="K6" s="115" t="str">
        <f>'[1]Number of Policies'!$Z$6</f>
        <v>Road Transport Means (Casco)</v>
      </c>
      <c r="L6" s="116"/>
      <c r="M6" s="115" t="str">
        <f>'[1]Number of Policies'!$AE$6</f>
        <v>Motor Third Party Liability</v>
      </c>
      <c r="N6" s="116"/>
      <c r="O6" s="115" t="str">
        <f>'[1]Number of Policies'!$AJ$6</f>
        <v>Railway Transport Means</v>
      </c>
      <c r="P6" s="116"/>
      <c r="Q6" s="115" t="str">
        <f>'[1]Number of Policies'!$AO$6</f>
        <v>Aviation Transport Means (Hull)</v>
      </c>
      <c r="R6" s="116"/>
      <c r="S6" s="115" t="str">
        <f>'[1]Number of Policies'!$AT$6</f>
        <v>Aviation Third Party Liability</v>
      </c>
      <c r="T6" s="116"/>
      <c r="U6" s="115" t="str">
        <f>'[1]Number of Policies'!$AY$6</f>
        <v>Marine Transport Means (Hull)</v>
      </c>
      <c r="V6" s="116"/>
      <c r="W6" s="115" t="str">
        <f>'[1]Number of Policies'!$BD$6</f>
        <v>Marine Third Party Liability</v>
      </c>
      <c r="X6" s="116"/>
      <c r="Y6" s="115" t="str">
        <f>'[1]Number of Policies'!$BI$6</f>
        <v>Cargo</v>
      </c>
      <c r="Z6" s="116"/>
      <c r="AA6" s="115" t="str">
        <f>'[1]Number of Policies'!$BN$6</f>
        <v>Property</v>
      </c>
      <c r="AB6" s="116"/>
      <c r="AC6" s="115" t="str">
        <f>'[1]Number of Policies'!$BS$6</f>
        <v>Miscellaneous Financial Loss</v>
      </c>
      <c r="AD6" s="116"/>
      <c r="AE6" s="108" t="str">
        <f>'[1]Number of Policies'!$BX$6</f>
        <v>Suretyships</v>
      </c>
      <c r="AF6" s="110"/>
      <c r="AG6" s="108" t="str">
        <f>'[1]Number of Policies'!$CC$6</f>
        <v>Credit</v>
      </c>
      <c r="AH6" s="110"/>
      <c r="AI6" s="120" t="str">
        <f>'[1]Number of Policies'!$CH$6</f>
        <v>Third Party Liability</v>
      </c>
      <c r="AJ6" s="121"/>
      <c r="AK6" s="120" t="str">
        <f>'[1]Number of Policies'!$CM$6</f>
        <v>Legal Expenses</v>
      </c>
      <c r="AL6" s="121"/>
      <c r="AM6" s="120" t="str">
        <f>'[1]Number of Policies'!$CR$6</f>
        <v>Total</v>
      </c>
      <c r="AN6" s="121"/>
    </row>
    <row r="7" spans="1:40" s="58" customFormat="1" ht="62.25" customHeight="1" x14ac:dyDescent="0.2">
      <c r="A7" s="106"/>
      <c r="B7" s="106"/>
      <c r="C7" s="70" t="s">
        <v>83</v>
      </c>
      <c r="D7" s="70" t="s">
        <v>52</v>
      </c>
      <c r="E7" s="70" t="str">
        <f>C7</f>
        <v>Accepted Reinsurance Premium (Gross)</v>
      </c>
      <c r="F7" s="70" t="str">
        <f>D7</f>
        <v>Reinsurance Premium</v>
      </c>
      <c r="G7" s="70" t="str">
        <f t="shared" ref="G7:AN7" si="0">E7</f>
        <v>Accepted Reinsurance Premium (Gross)</v>
      </c>
      <c r="H7" s="70" t="str">
        <f t="shared" si="0"/>
        <v>Reinsurance Premium</v>
      </c>
      <c r="I7" s="70" t="str">
        <f t="shared" si="0"/>
        <v>Accepted Reinsurance Premium (Gross)</v>
      </c>
      <c r="J7" s="70" t="str">
        <f t="shared" si="0"/>
        <v>Reinsurance Premium</v>
      </c>
      <c r="K7" s="70" t="str">
        <f t="shared" si="0"/>
        <v>Accepted Reinsurance Premium (Gross)</v>
      </c>
      <c r="L7" s="70" t="str">
        <f t="shared" si="0"/>
        <v>Reinsurance Premium</v>
      </c>
      <c r="M7" s="70" t="str">
        <f t="shared" si="0"/>
        <v>Accepted Reinsurance Premium (Gross)</v>
      </c>
      <c r="N7" s="70" t="str">
        <f t="shared" si="0"/>
        <v>Reinsurance Premium</v>
      </c>
      <c r="O7" s="70" t="str">
        <f t="shared" si="0"/>
        <v>Accepted Reinsurance Premium (Gross)</v>
      </c>
      <c r="P7" s="70" t="str">
        <f t="shared" si="0"/>
        <v>Reinsurance Premium</v>
      </c>
      <c r="Q7" s="70" t="str">
        <f t="shared" si="0"/>
        <v>Accepted Reinsurance Premium (Gross)</v>
      </c>
      <c r="R7" s="70" t="str">
        <f t="shared" si="0"/>
        <v>Reinsurance Premium</v>
      </c>
      <c r="S7" s="70" t="str">
        <f t="shared" si="0"/>
        <v>Accepted Reinsurance Premium (Gross)</v>
      </c>
      <c r="T7" s="70" t="str">
        <f t="shared" si="0"/>
        <v>Reinsurance Premium</v>
      </c>
      <c r="U7" s="70" t="str">
        <f t="shared" si="0"/>
        <v>Accepted Reinsurance Premium (Gross)</v>
      </c>
      <c r="V7" s="70" t="str">
        <f t="shared" si="0"/>
        <v>Reinsurance Premium</v>
      </c>
      <c r="W7" s="70" t="str">
        <f t="shared" si="0"/>
        <v>Accepted Reinsurance Premium (Gross)</v>
      </c>
      <c r="X7" s="70" t="str">
        <f t="shared" si="0"/>
        <v>Reinsurance Premium</v>
      </c>
      <c r="Y7" s="70" t="str">
        <f t="shared" si="0"/>
        <v>Accepted Reinsurance Premium (Gross)</v>
      </c>
      <c r="Z7" s="70" t="str">
        <f t="shared" si="0"/>
        <v>Reinsurance Premium</v>
      </c>
      <c r="AA7" s="70" t="str">
        <f t="shared" si="0"/>
        <v>Accepted Reinsurance Premium (Gross)</v>
      </c>
      <c r="AB7" s="70" t="str">
        <f t="shared" si="0"/>
        <v>Reinsurance Premium</v>
      </c>
      <c r="AC7" s="70" t="str">
        <f t="shared" si="0"/>
        <v>Accepted Reinsurance Premium (Gross)</v>
      </c>
      <c r="AD7" s="70" t="str">
        <f t="shared" si="0"/>
        <v>Reinsurance Premium</v>
      </c>
      <c r="AE7" s="70" t="str">
        <f t="shared" si="0"/>
        <v>Accepted Reinsurance Premium (Gross)</v>
      </c>
      <c r="AF7" s="70" t="str">
        <f t="shared" si="0"/>
        <v>Reinsurance Premium</v>
      </c>
      <c r="AG7" s="70" t="str">
        <f t="shared" si="0"/>
        <v>Accepted Reinsurance Premium (Gross)</v>
      </c>
      <c r="AH7" s="70" t="str">
        <f t="shared" si="0"/>
        <v>Reinsurance Premium</v>
      </c>
      <c r="AI7" s="70" t="str">
        <f t="shared" si="0"/>
        <v>Accepted Reinsurance Premium (Gross)</v>
      </c>
      <c r="AJ7" s="70" t="str">
        <f t="shared" si="0"/>
        <v>Reinsurance Premium</v>
      </c>
      <c r="AK7" s="70" t="str">
        <f t="shared" si="0"/>
        <v>Accepted Reinsurance Premium (Gross)</v>
      </c>
      <c r="AL7" s="70" t="str">
        <f t="shared" si="0"/>
        <v>Reinsurance Premium</v>
      </c>
      <c r="AM7" s="70" t="str">
        <f t="shared" si="0"/>
        <v>Accepted Reinsurance Premium (Gross)</v>
      </c>
      <c r="AN7" s="70" t="str">
        <f t="shared" si="0"/>
        <v>Reinsurance Premium</v>
      </c>
    </row>
    <row r="8" spans="1:40" s="58" customFormat="1" ht="51.75" customHeight="1" x14ac:dyDescent="0.2">
      <c r="A8" s="107"/>
      <c r="B8" s="107"/>
      <c r="C8" s="62" t="s">
        <v>22</v>
      </c>
      <c r="D8" s="62" t="s">
        <v>22</v>
      </c>
      <c r="E8" s="62" t="s">
        <v>22</v>
      </c>
      <c r="F8" s="62" t="s">
        <v>22</v>
      </c>
      <c r="G8" s="62" t="s">
        <v>22</v>
      </c>
      <c r="H8" s="62" t="s">
        <v>22</v>
      </c>
      <c r="I8" s="62" t="s">
        <v>22</v>
      </c>
      <c r="J8" s="62" t="s">
        <v>22</v>
      </c>
      <c r="K8" s="62" t="s">
        <v>22</v>
      </c>
      <c r="L8" s="62" t="s">
        <v>22</v>
      </c>
      <c r="M8" s="62" t="s">
        <v>22</v>
      </c>
      <c r="N8" s="62" t="s">
        <v>22</v>
      </c>
      <c r="O8" s="62" t="s">
        <v>22</v>
      </c>
      <c r="P8" s="62" t="s">
        <v>22</v>
      </c>
      <c r="Q8" s="62" t="s">
        <v>22</v>
      </c>
      <c r="R8" s="62" t="s">
        <v>22</v>
      </c>
      <c r="S8" s="62" t="s">
        <v>22</v>
      </c>
      <c r="T8" s="62" t="s">
        <v>22</v>
      </c>
      <c r="U8" s="62" t="s">
        <v>22</v>
      </c>
      <c r="V8" s="62" t="s">
        <v>22</v>
      </c>
      <c r="W8" s="62" t="s">
        <v>22</v>
      </c>
      <c r="X8" s="62" t="s">
        <v>22</v>
      </c>
      <c r="Y8" s="62" t="s">
        <v>22</v>
      </c>
      <c r="Z8" s="62" t="s">
        <v>22</v>
      </c>
      <c r="AA8" s="62" t="s">
        <v>22</v>
      </c>
      <c r="AB8" s="62" t="s">
        <v>22</v>
      </c>
      <c r="AC8" s="62" t="s">
        <v>22</v>
      </c>
      <c r="AD8" s="62" t="s">
        <v>22</v>
      </c>
      <c r="AE8" s="62" t="s">
        <v>22</v>
      </c>
      <c r="AF8" s="62" t="s">
        <v>22</v>
      </c>
      <c r="AG8" s="62" t="s">
        <v>22</v>
      </c>
      <c r="AH8" s="62" t="s">
        <v>22</v>
      </c>
      <c r="AI8" s="62" t="s">
        <v>22</v>
      </c>
      <c r="AJ8" s="62" t="s">
        <v>22</v>
      </c>
      <c r="AK8" s="62" t="s">
        <v>22</v>
      </c>
      <c r="AL8" s="62" t="s">
        <v>22</v>
      </c>
      <c r="AM8" s="62" t="s">
        <v>22</v>
      </c>
      <c r="AN8" s="62" t="s">
        <v>22</v>
      </c>
    </row>
    <row r="9" spans="1:40" s="9" customFormat="1" ht="24.95" customHeight="1" x14ac:dyDescent="0.2">
      <c r="A9" s="19">
        <v>1</v>
      </c>
      <c r="B9" s="30" t="s">
        <v>39</v>
      </c>
      <c r="C9" s="31">
        <v>206814.87893599499</v>
      </c>
      <c r="D9" s="31">
        <v>8852.2906759199996</v>
      </c>
      <c r="E9" s="31">
        <v>0</v>
      </c>
      <c r="F9" s="31">
        <v>0</v>
      </c>
      <c r="G9" s="31">
        <v>0</v>
      </c>
      <c r="H9" s="31">
        <v>0</v>
      </c>
      <c r="I9" s="31">
        <v>2807853.12968536</v>
      </c>
      <c r="J9" s="31">
        <v>1752489.3932563199</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0</v>
      </c>
      <c r="AF9" s="31">
        <v>0</v>
      </c>
      <c r="AG9" s="31">
        <v>0</v>
      </c>
      <c r="AH9" s="31">
        <v>0</v>
      </c>
      <c r="AI9" s="31">
        <v>0</v>
      </c>
      <c r="AJ9" s="31">
        <v>0</v>
      </c>
      <c r="AK9" s="31">
        <v>0</v>
      </c>
      <c r="AL9" s="31">
        <v>0</v>
      </c>
      <c r="AM9" s="31">
        <f t="shared" ref="AM9:AM25" si="1">C9+E9+G9+I9+K9+M9+O9+Q9+S9+U9+W9+Y9+AA9+AC9+AE9+AG9+AI9+AK9</f>
        <v>3014668.0086213551</v>
      </c>
      <c r="AN9" s="31">
        <f t="shared" ref="AN9:AN25" si="2">D9+F9+H9+J9+L9+N9+P9+R9+T9+V9+X9+Z9+AB9+AD9+AF9+AH9+AJ9+AL9</f>
        <v>1761341.6839322399</v>
      </c>
    </row>
    <row r="10" spans="1:40" s="10" customFormat="1" ht="24.95" customHeight="1" x14ac:dyDescent="0.2">
      <c r="A10" s="19">
        <v>2</v>
      </c>
      <c r="B10" s="30" t="s">
        <v>28</v>
      </c>
      <c r="C10" s="31">
        <v>0</v>
      </c>
      <c r="D10" s="31">
        <v>0</v>
      </c>
      <c r="E10" s="31">
        <v>0</v>
      </c>
      <c r="F10" s="31">
        <v>0</v>
      </c>
      <c r="G10" s="31">
        <v>0</v>
      </c>
      <c r="H10" s="31">
        <v>0</v>
      </c>
      <c r="I10" s="31">
        <v>0</v>
      </c>
      <c r="J10" s="31">
        <v>0</v>
      </c>
      <c r="K10" s="31">
        <v>0</v>
      </c>
      <c r="L10" s="31">
        <v>0</v>
      </c>
      <c r="M10" s="31">
        <v>738259.67058823525</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c r="AE10" s="31">
        <v>0</v>
      </c>
      <c r="AF10" s="31">
        <v>0</v>
      </c>
      <c r="AG10" s="31">
        <v>0</v>
      </c>
      <c r="AH10" s="31">
        <v>0</v>
      </c>
      <c r="AI10" s="31">
        <v>0</v>
      </c>
      <c r="AJ10" s="31">
        <v>0</v>
      </c>
      <c r="AK10" s="31">
        <v>0</v>
      </c>
      <c r="AL10" s="31">
        <v>0</v>
      </c>
      <c r="AM10" s="31">
        <f t="shared" si="1"/>
        <v>738259.67058823525</v>
      </c>
      <c r="AN10" s="31">
        <f t="shared" si="2"/>
        <v>0</v>
      </c>
    </row>
    <row r="11" spans="1:40" ht="24.95" customHeight="1" x14ac:dyDescent="0.2">
      <c r="A11" s="19">
        <v>3</v>
      </c>
      <c r="B11" s="30" t="s">
        <v>36</v>
      </c>
      <c r="C11" s="31">
        <v>0</v>
      </c>
      <c r="D11" s="31">
        <v>0</v>
      </c>
      <c r="E11" s="31">
        <v>0</v>
      </c>
      <c r="F11" s="31">
        <v>0</v>
      </c>
      <c r="G11" s="31">
        <v>0</v>
      </c>
      <c r="H11" s="31">
        <v>0</v>
      </c>
      <c r="I11" s="31">
        <v>0</v>
      </c>
      <c r="J11" s="31">
        <v>0</v>
      </c>
      <c r="K11" s="31">
        <v>-3835.5427650000001</v>
      </c>
      <c r="L11" s="31">
        <v>-1827.5769330000001</v>
      </c>
      <c r="M11" s="31">
        <v>0</v>
      </c>
      <c r="N11" s="31">
        <v>0</v>
      </c>
      <c r="O11" s="31">
        <v>0</v>
      </c>
      <c r="P11" s="31">
        <v>0</v>
      </c>
      <c r="Q11" s="31">
        <v>0</v>
      </c>
      <c r="R11" s="31">
        <v>0</v>
      </c>
      <c r="S11" s="31">
        <v>0</v>
      </c>
      <c r="T11" s="31">
        <v>0</v>
      </c>
      <c r="U11" s="31">
        <v>0</v>
      </c>
      <c r="V11" s="31">
        <v>0</v>
      </c>
      <c r="W11" s="31">
        <v>0</v>
      </c>
      <c r="X11" s="31">
        <v>0</v>
      </c>
      <c r="Y11" s="31">
        <v>0</v>
      </c>
      <c r="Z11" s="31">
        <v>0</v>
      </c>
      <c r="AA11" s="31">
        <v>103605.38939900001</v>
      </c>
      <c r="AB11" s="31">
        <v>100510.65319662209</v>
      </c>
      <c r="AC11" s="31">
        <v>1984.90112</v>
      </c>
      <c r="AD11" s="31">
        <v>1626.6145583360001</v>
      </c>
      <c r="AE11" s="31">
        <v>0</v>
      </c>
      <c r="AF11" s="31">
        <v>0</v>
      </c>
      <c r="AG11" s="31">
        <v>0</v>
      </c>
      <c r="AH11" s="31">
        <v>0</v>
      </c>
      <c r="AI11" s="31">
        <v>13086.03038</v>
      </c>
      <c r="AJ11" s="31">
        <v>5511.8644480000003</v>
      </c>
      <c r="AK11" s="31">
        <v>0</v>
      </c>
      <c r="AL11" s="31">
        <v>0</v>
      </c>
      <c r="AM11" s="31">
        <f t="shared" si="1"/>
        <v>114840.77813399999</v>
      </c>
      <c r="AN11" s="31">
        <f t="shared" si="2"/>
        <v>105821.5552699581</v>
      </c>
    </row>
    <row r="12" spans="1:40" ht="24.95" customHeight="1" x14ac:dyDescent="0.2">
      <c r="A12" s="19">
        <v>4</v>
      </c>
      <c r="B12" s="30" t="s">
        <v>37</v>
      </c>
      <c r="C12" s="31">
        <v>0</v>
      </c>
      <c r="D12" s="31">
        <v>0</v>
      </c>
      <c r="E12" s="31">
        <v>0</v>
      </c>
      <c r="F12" s="31">
        <v>0</v>
      </c>
      <c r="G12" s="31">
        <v>0</v>
      </c>
      <c r="H12" s="31">
        <v>0</v>
      </c>
      <c r="I12" s="31">
        <v>0</v>
      </c>
      <c r="J12" s="31">
        <v>0</v>
      </c>
      <c r="K12" s="31">
        <v>0</v>
      </c>
      <c r="L12" s="31">
        <v>0</v>
      </c>
      <c r="M12" s="31">
        <v>0</v>
      </c>
      <c r="N12" s="31">
        <v>0</v>
      </c>
      <c r="O12" s="31">
        <v>0</v>
      </c>
      <c r="P12" s="31">
        <v>0</v>
      </c>
      <c r="Q12" s="31">
        <v>0</v>
      </c>
      <c r="R12" s="31">
        <v>0</v>
      </c>
      <c r="S12" s="31">
        <v>0</v>
      </c>
      <c r="T12" s="31">
        <v>0</v>
      </c>
      <c r="U12" s="31">
        <v>23462</v>
      </c>
      <c r="V12" s="31">
        <v>11731.0875</v>
      </c>
      <c r="W12" s="31">
        <v>0</v>
      </c>
      <c r="X12" s="31">
        <v>0</v>
      </c>
      <c r="Y12" s="31">
        <v>0</v>
      </c>
      <c r="Z12" s="31">
        <v>0</v>
      </c>
      <c r="AA12" s="31">
        <v>0</v>
      </c>
      <c r="AB12" s="31">
        <v>0</v>
      </c>
      <c r="AC12" s="31">
        <v>0</v>
      </c>
      <c r="AD12" s="31">
        <v>0</v>
      </c>
      <c r="AE12" s="31">
        <v>0</v>
      </c>
      <c r="AF12" s="31">
        <v>0</v>
      </c>
      <c r="AG12" s="31">
        <v>0</v>
      </c>
      <c r="AH12" s="31">
        <v>0</v>
      </c>
      <c r="AI12" s="31">
        <v>0</v>
      </c>
      <c r="AJ12" s="31">
        <v>0</v>
      </c>
      <c r="AK12" s="31">
        <v>0</v>
      </c>
      <c r="AL12" s="31">
        <v>0</v>
      </c>
      <c r="AM12" s="31">
        <f t="shared" si="1"/>
        <v>23462</v>
      </c>
      <c r="AN12" s="31">
        <f t="shared" si="2"/>
        <v>11731.0875</v>
      </c>
    </row>
    <row r="13" spans="1:40" ht="24.95" customHeight="1" x14ac:dyDescent="0.2">
      <c r="A13" s="19">
        <v>5</v>
      </c>
      <c r="B13" s="30" t="s">
        <v>29</v>
      </c>
      <c r="C13" s="31">
        <v>0</v>
      </c>
      <c r="D13" s="31">
        <v>0</v>
      </c>
      <c r="E13" s="31">
        <v>0</v>
      </c>
      <c r="F13" s="31">
        <v>0</v>
      </c>
      <c r="G13" s="31">
        <v>0</v>
      </c>
      <c r="H13" s="31">
        <v>0</v>
      </c>
      <c r="I13" s="31">
        <v>0</v>
      </c>
      <c r="J13" s="31">
        <v>0</v>
      </c>
      <c r="K13" s="31">
        <v>0</v>
      </c>
      <c r="L13" s="31">
        <v>0</v>
      </c>
      <c r="M13" s="31">
        <v>14954.029699999999</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0</v>
      </c>
      <c r="AE13" s="31">
        <v>0</v>
      </c>
      <c r="AF13" s="31">
        <v>0</v>
      </c>
      <c r="AG13" s="31">
        <v>0</v>
      </c>
      <c r="AH13" s="31">
        <v>0</v>
      </c>
      <c r="AI13" s="31">
        <v>0</v>
      </c>
      <c r="AJ13" s="31">
        <v>0</v>
      </c>
      <c r="AK13" s="31">
        <v>0</v>
      </c>
      <c r="AL13" s="31">
        <v>0</v>
      </c>
      <c r="AM13" s="31">
        <f t="shared" si="1"/>
        <v>14954.029699999999</v>
      </c>
      <c r="AN13" s="31">
        <f t="shared" si="2"/>
        <v>0</v>
      </c>
    </row>
    <row r="14" spans="1:40" ht="24.95" customHeight="1" x14ac:dyDescent="0.2">
      <c r="A14" s="19">
        <v>6</v>
      </c>
      <c r="B14" s="30" t="s">
        <v>34</v>
      </c>
      <c r="C14" s="31">
        <v>0</v>
      </c>
      <c r="D14" s="31">
        <v>0</v>
      </c>
      <c r="E14" s="31">
        <v>0</v>
      </c>
      <c r="F14" s="31">
        <v>0</v>
      </c>
      <c r="G14" s="31">
        <v>0</v>
      </c>
      <c r="H14" s="31">
        <v>0</v>
      </c>
      <c r="I14" s="31">
        <v>0</v>
      </c>
      <c r="J14" s="31">
        <v>0</v>
      </c>
      <c r="K14" s="31">
        <v>0</v>
      </c>
      <c r="L14" s="31">
        <v>0</v>
      </c>
      <c r="M14" s="31">
        <v>0</v>
      </c>
      <c r="N14" s="31">
        <v>0</v>
      </c>
      <c r="O14" s="31">
        <v>0</v>
      </c>
      <c r="P14" s="31">
        <v>0</v>
      </c>
      <c r="Q14" s="31">
        <v>0</v>
      </c>
      <c r="R14" s="31">
        <v>0</v>
      </c>
      <c r="S14" s="31">
        <v>0</v>
      </c>
      <c r="T14" s="31">
        <v>0</v>
      </c>
      <c r="U14" s="31">
        <v>0</v>
      </c>
      <c r="V14" s="31">
        <v>0</v>
      </c>
      <c r="W14" s="31">
        <v>0</v>
      </c>
      <c r="X14" s="31">
        <v>0</v>
      </c>
      <c r="Y14" s="31">
        <v>0</v>
      </c>
      <c r="Z14" s="31">
        <v>0</v>
      </c>
      <c r="AA14" s="31">
        <v>0</v>
      </c>
      <c r="AB14" s="31">
        <v>0</v>
      </c>
      <c r="AC14" s="31">
        <v>0</v>
      </c>
      <c r="AD14" s="31">
        <v>0</v>
      </c>
      <c r="AE14" s="31">
        <v>0</v>
      </c>
      <c r="AF14" s="31">
        <v>0</v>
      </c>
      <c r="AG14" s="31">
        <v>0</v>
      </c>
      <c r="AH14" s="31">
        <v>0</v>
      </c>
      <c r="AI14" s="31">
        <v>0</v>
      </c>
      <c r="AJ14" s="31">
        <v>0</v>
      </c>
      <c r="AK14" s="31">
        <v>0</v>
      </c>
      <c r="AL14" s="31">
        <v>0</v>
      </c>
      <c r="AM14" s="31">
        <f t="shared" si="1"/>
        <v>0</v>
      </c>
      <c r="AN14" s="31">
        <f t="shared" si="2"/>
        <v>0</v>
      </c>
    </row>
    <row r="15" spans="1:40" ht="24.95" customHeight="1" x14ac:dyDescent="0.2">
      <c r="A15" s="19">
        <v>7</v>
      </c>
      <c r="B15" s="30" t="s">
        <v>33</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c r="AE15" s="31">
        <v>0</v>
      </c>
      <c r="AF15" s="31">
        <v>0</v>
      </c>
      <c r="AG15" s="31">
        <v>0</v>
      </c>
      <c r="AH15" s="31">
        <v>0</v>
      </c>
      <c r="AI15" s="31">
        <v>0</v>
      </c>
      <c r="AJ15" s="31">
        <v>0</v>
      </c>
      <c r="AK15" s="31">
        <v>0</v>
      </c>
      <c r="AL15" s="31">
        <v>0</v>
      </c>
      <c r="AM15" s="31">
        <f t="shared" si="1"/>
        <v>0</v>
      </c>
      <c r="AN15" s="31">
        <f t="shared" si="2"/>
        <v>0</v>
      </c>
    </row>
    <row r="16" spans="1:40" ht="24.95" customHeight="1" x14ac:dyDescent="0.2">
      <c r="A16" s="19">
        <v>8</v>
      </c>
      <c r="B16" s="30" t="s">
        <v>32</v>
      </c>
      <c r="C16" s="31">
        <v>0</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c r="AE16" s="31">
        <v>0</v>
      </c>
      <c r="AF16" s="31">
        <v>0</v>
      </c>
      <c r="AG16" s="31">
        <v>0</v>
      </c>
      <c r="AH16" s="31">
        <v>0</v>
      </c>
      <c r="AI16" s="31">
        <v>0</v>
      </c>
      <c r="AJ16" s="31">
        <v>0</v>
      </c>
      <c r="AK16" s="31">
        <v>0</v>
      </c>
      <c r="AL16" s="31">
        <v>0</v>
      </c>
      <c r="AM16" s="31">
        <f t="shared" si="1"/>
        <v>0</v>
      </c>
      <c r="AN16" s="31">
        <f t="shared" si="2"/>
        <v>0</v>
      </c>
    </row>
    <row r="17" spans="1:40" ht="24.95" customHeight="1" x14ac:dyDescent="0.2">
      <c r="A17" s="19">
        <v>9</v>
      </c>
      <c r="B17" s="30" t="s">
        <v>31</v>
      </c>
      <c r="C17" s="31">
        <v>0</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c r="AE17" s="31">
        <v>0</v>
      </c>
      <c r="AF17" s="31">
        <v>0</v>
      </c>
      <c r="AG17" s="31">
        <v>0</v>
      </c>
      <c r="AH17" s="31">
        <v>0</v>
      </c>
      <c r="AI17" s="31">
        <v>0</v>
      </c>
      <c r="AJ17" s="31">
        <v>0</v>
      </c>
      <c r="AK17" s="31">
        <v>0</v>
      </c>
      <c r="AL17" s="31">
        <v>0</v>
      </c>
      <c r="AM17" s="31">
        <f t="shared" si="1"/>
        <v>0</v>
      </c>
      <c r="AN17" s="31">
        <f t="shared" si="2"/>
        <v>0</v>
      </c>
    </row>
    <row r="18" spans="1:40" ht="24.95" customHeight="1" x14ac:dyDescent="0.2">
      <c r="A18" s="19">
        <v>10</v>
      </c>
      <c r="B18" s="30" t="s">
        <v>43</v>
      </c>
      <c r="C18" s="31">
        <v>0</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c r="AE18" s="31">
        <v>0</v>
      </c>
      <c r="AF18" s="31">
        <v>0</v>
      </c>
      <c r="AG18" s="31">
        <v>0</v>
      </c>
      <c r="AH18" s="31">
        <v>0</v>
      </c>
      <c r="AI18" s="31">
        <v>0</v>
      </c>
      <c r="AJ18" s="31">
        <v>0</v>
      </c>
      <c r="AK18" s="31">
        <v>0</v>
      </c>
      <c r="AL18" s="31">
        <v>0</v>
      </c>
      <c r="AM18" s="31">
        <f t="shared" si="1"/>
        <v>0</v>
      </c>
      <c r="AN18" s="31">
        <f t="shared" si="2"/>
        <v>0</v>
      </c>
    </row>
    <row r="19" spans="1:40" ht="24.95" customHeight="1" x14ac:dyDescent="0.2">
      <c r="A19" s="19">
        <v>11</v>
      </c>
      <c r="B19" s="30" t="s">
        <v>41</v>
      </c>
      <c r="C19" s="31">
        <v>0</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1">
        <v>0</v>
      </c>
      <c r="AF19" s="31">
        <v>0</v>
      </c>
      <c r="AG19" s="31">
        <v>0</v>
      </c>
      <c r="AH19" s="31">
        <v>0</v>
      </c>
      <c r="AI19" s="31">
        <v>0</v>
      </c>
      <c r="AJ19" s="31">
        <v>0</v>
      </c>
      <c r="AK19" s="31">
        <v>0</v>
      </c>
      <c r="AL19" s="31">
        <v>0</v>
      </c>
      <c r="AM19" s="31">
        <f t="shared" si="1"/>
        <v>0</v>
      </c>
      <c r="AN19" s="31">
        <f t="shared" si="2"/>
        <v>0</v>
      </c>
    </row>
    <row r="20" spans="1:40" ht="24.95" customHeight="1" x14ac:dyDescent="0.2">
      <c r="A20" s="19">
        <v>12</v>
      </c>
      <c r="B20" s="30" t="s">
        <v>38</v>
      </c>
      <c r="C20" s="31">
        <v>0</v>
      </c>
      <c r="D20" s="31">
        <v>0</v>
      </c>
      <c r="E20" s="31">
        <v>0</v>
      </c>
      <c r="F20" s="31">
        <v>0</v>
      </c>
      <c r="G20" s="31">
        <v>0</v>
      </c>
      <c r="H20" s="31">
        <v>0</v>
      </c>
      <c r="I20" s="31">
        <v>0</v>
      </c>
      <c r="J20" s="31">
        <v>0</v>
      </c>
      <c r="K20" s="31">
        <v>0</v>
      </c>
      <c r="L20" s="31">
        <v>0</v>
      </c>
      <c r="M20" s="31">
        <v>0</v>
      </c>
      <c r="N20" s="31">
        <v>0</v>
      </c>
      <c r="O20" s="31">
        <v>0</v>
      </c>
      <c r="P20" s="31">
        <v>0</v>
      </c>
      <c r="Q20" s="31">
        <v>0</v>
      </c>
      <c r="R20" s="31">
        <v>0</v>
      </c>
      <c r="S20" s="31">
        <v>0</v>
      </c>
      <c r="T20" s="31">
        <v>0</v>
      </c>
      <c r="U20" s="31">
        <v>0</v>
      </c>
      <c r="V20" s="31">
        <v>0</v>
      </c>
      <c r="W20" s="31">
        <v>0</v>
      </c>
      <c r="X20" s="31">
        <v>0</v>
      </c>
      <c r="Y20" s="31">
        <v>0</v>
      </c>
      <c r="Z20" s="31">
        <v>0</v>
      </c>
      <c r="AA20" s="31">
        <v>0</v>
      </c>
      <c r="AB20" s="31">
        <v>0</v>
      </c>
      <c r="AC20" s="31">
        <v>0</v>
      </c>
      <c r="AD20" s="31">
        <v>0</v>
      </c>
      <c r="AE20" s="31">
        <v>0</v>
      </c>
      <c r="AF20" s="31">
        <v>0</v>
      </c>
      <c r="AG20" s="31">
        <v>0</v>
      </c>
      <c r="AH20" s="31">
        <v>0</v>
      </c>
      <c r="AI20" s="31">
        <v>0</v>
      </c>
      <c r="AJ20" s="31">
        <v>0</v>
      </c>
      <c r="AK20" s="31">
        <v>0</v>
      </c>
      <c r="AL20" s="31">
        <v>0</v>
      </c>
      <c r="AM20" s="31">
        <f t="shared" si="1"/>
        <v>0</v>
      </c>
      <c r="AN20" s="31">
        <f t="shared" si="2"/>
        <v>0</v>
      </c>
    </row>
    <row r="21" spans="1:40" ht="24.95" customHeight="1" x14ac:dyDescent="0.2">
      <c r="A21" s="19">
        <v>13</v>
      </c>
      <c r="B21" s="30" t="s">
        <v>42</v>
      </c>
      <c r="C21" s="31">
        <v>0</v>
      </c>
      <c r="D21" s="31">
        <v>0</v>
      </c>
      <c r="E21" s="31">
        <v>0</v>
      </c>
      <c r="F21" s="31">
        <v>0</v>
      </c>
      <c r="G21" s="31">
        <v>0</v>
      </c>
      <c r="H21" s="31">
        <v>0</v>
      </c>
      <c r="I21" s="31">
        <v>0</v>
      </c>
      <c r="J21" s="31">
        <v>0</v>
      </c>
      <c r="K21" s="31">
        <v>0</v>
      </c>
      <c r="L21" s="31">
        <v>0</v>
      </c>
      <c r="M21" s="31">
        <v>0</v>
      </c>
      <c r="N21" s="31">
        <v>0</v>
      </c>
      <c r="O21" s="31">
        <v>0</v>
      </c>
      <c r="P21" s="31">
        <v>0</v>
      </c>
      <c r="Q21" s="31">
        <v>0</v>
      </c>
      <c r="R21" s="31">
        <v>0</v>
      </c>
      <c r="S21" s="31">
        <v>0</v>
      </c>
      <c r="T21" s="31">
        <v>0</v>
      </c>
      <c r="U21" s="31">
        <v>0</v>
      </c>
      <c r="V21" s="31">
        <v>0</v>
      </c>
      <c r="W21" s="31">
        <v>0</v>
      </c>
      <c r="X21" s="31">
        <v>0</v>
      </c>
      <c r="Y21" s="31">
        <v>0</v>
      </c>
      <c r="Z21" s="31">
        <v>0</v>
      </c>
      <c r="AA21" s="31">
        <v>0</v>
      </c>
      <c r="AB21" s="31">
        <v>0</v>
      </c>
      <c r="AC21" s="31">
        <v>0</v>
      </c>
      <c r="AD21" s="31">
        <v>0</v>
      </c>
      <c r="AE21" s="31">
        <v>0</v>
      </c>
      <c r="AF21" s="31">
        <v>0</v>
      </c>
      <c r="AG21" s="31">
        <v>0</v>
      </c>
      <c r="AH21" s="31">
        <v>0</v>
      </c>
      <c r="AI21" s="31">
        <v>0</v>
      </c>
      <c r="AJ21" s="31">
        <v>0</v>
      </c>
      <c r="AK21" s="31">
        <v>0</v>
      </c>
      <c r="AL21" s="31">
        <v>0</v>
      </c>
      <c r="AM21" s="31">
        <f t="shared" si="1"/>
        <v>0</v>
      </c>
      <c r="AN21" s="31">
        <f t="shared" si="2"/>
        <v>0</v>
      </c>
    </row>
    <row r="22" spans="1:40" ht="24.95" customHeight="1" x14ac:dyDescent="0.2">
      <c r="A22" s="19">
        <v>14</v>
      </c>
      <c r="B22" s="30" t="s">
        <v>30</v>
      </c>
      <c r="C22" s="31">
        <v>0</v>
      </c>
      <c r="D22" s="31">
        <v>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c r="AD22" s="31">
        <v>0</v>
      </c>
      <c r="AE22" s="31">
        <v>0</v>
      </c>
      <c r="AF22" s="31">
        <v>0</v>
      </c>
      <c r="AG22" s="31">
        <v>0</v>
      </c>
      <c r="AH22" s="31">
        <v>0</v>
      </c>
      <c r="AI22" s="31">
        <v>0</v>
      </c>
      <c r="AJ22" s="31">
        <v>0</v>
      </c>
      <c r="AK22" s="31">
        <v>0</v>
      </c>
      <c r="AL22" s="31">
        <v>0</v>
      </c>
      <c r="AM22" s="31">
        <f t="shared" si="1"/>
        <v>0</v>
      </c>
      <c r="AN22" s="31">
        <f t="shared" si="2"/>
        <v>0</v>
      </c>
    </row>
    <row r="23" spans="1:40" ht="24.95" customHeight="1" x14ac:dyDescent="0.2">
      <c r="A23" s="19">
        <v>15</v>
      </c>
      <c r="B23" s="32" t="s">
        <v>35</v>
      </c>
      <c r="C23" s="31">
        <v>0</v>
      </c>
      <c r="D23" s="31">
        <v>0</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c r="AD23" s="31">
        <v>0</v>
      </c>
      <c r="AE23" s="31">
        <v>0</v>
      </c>
      <c r="AF23" s="31">
        <v>0</v>
      </c>
      <c r="AG23" s="31">
        <v>0</v>
      </c>
      <c r="AH23" s="31">
        <v>0</v>
      </c>
      <c r="AI23" s="31">
        <v>0</v>
      </c>
      <c r="AJ23" s="31">
        <v>0</v>
      </c>
      <c r="AK23" s="31">
        <v>0</v>
      </c>
      <c r="AL23" s="31">
        <v>0</v>
      </c>
      <c r="AM23" s="31">
        <f t="shared" si="1"/>
        <v>0</v>
      </c>
      <c r="AN23" s="31">
        <f t="shared" si="2"/>
        <v>0</v>
      </c>
    </row>
    <row r="24" spans="1:40" ht="24.95" customHeight="1" x14ac:dyDescent="0.2">
      <c r="A24" s="19">
        <v>16</v>
      </c>
      <c r="B24" s="32" t="s">
        <v>40</v>
      </c>
      <c r="C24" s="31">
        <v>0</v>
      </c>
      <c r="D24" s="31">
        <v>0</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c r="AD24" s="31">
        <v>0</v>
      </c>
      <c r="AE24" s="31">
        <v>0</v>
      </c>
      <c r="AF24" s="31">
        <v>0</v>
      </c>
      <c r="AG24" s="31">
        <v>0</v>
      </c>
      <c r="AH24" s="31">
        <v>0</v>
      </c>
      <c r="AI24" s="31">
        <v>0</v>
      </c>
      <c r="AJ24" s="31">
        <v>0</v>
      </c>
      <c r="AK24" s="31">
        <v>0</v>
      </c>
      <c r="AL24" s="31">
        <v>0</v>
      </c>
      <c r="AM24" s="31">
        <f t="shared" si="1"/>
        <v>0</v>
      </c>
      <c r="AN24" s="31">
        <f t="shared" si="2"/>
        <v>0</v>
      </c>
    </row>
    <row r="25" spans="1:40" ht="24.95" customHeight="1" x14ac:dyDescent="0.2">
      <c r="A25" s="19">
        <v>17</v>
      </c>
      <c r="B25" s="32" t="s">
        <v>44</v>
      </c>
      <c r="C25" s="31">
        <v>0</v>
      </c>
      <c r="D25" s="31">
        <v>0</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c r="AE25" s="31">
        <v>0</v>
      </c>
      <c r="AF25" s="31">
        <v>0</v>
      </c>
      <c r="AG25" s="31">
        <v>0</v>
      </c>
      <c r="AH25" s="31">
        <v>0</v>
      </c>
      <c r="AI25" s="31">
        <v>0</v>
      </c>
      <c r="AJ25" s="31">
        <v>0</v>
      </c>
      <c r="AK25" s="31">
        <v>0</v>
      </c>
      <c r="AL25" s="31">
        <v>0</v>
      </c>
      <c r="AM25" s="31">
        <f t="shared" si="1"/>
        <v>0</v>
      </c>
      <c r="AN25" s="31">
        <f t="shared" si="2"/>
        <v>0</v>
      </c>
    </row>
    <row r="26" spans="1:40" x14ac:dyDescent="0.2">
      <c r="A26" s="21"/>
      <c r="B26" s="22" t="s">
        <v>22</v>
      </c>
      <c r="C26" s="34">
        <f t="shared" ref="C26:AL26" si="3">SUM(C9:C25)</f>
        <v>206814.87893599499</v>
      </c>
      <c r="D26" s="34">
        <f t="shared" si="3"/>
        <v>8852.2906759199996</v>
      </c>
      <c r="E26" s="34">
        <f t="shared" si="3"/>
        <v>0</v>
      </c>
      <c r="F26" s="34">
        <f t="shared" si="3"/>
        <v>0</v>
      </c>
      <c r="G26" s="34">
        <f t="shared" si="3"/>
        <v>0</v>
      </c>
      <c r="H26" s="34">
        <f t="shared" si="3"/>
        <v>0</v>
      </c>
      <c r="I26" s="34">
        <f t="shared" si="3"/>
        <v>2807853.12968536</v>
      </c>
      <c r="J26" s="34">
        <f t="shared" si="3"/>
        <v>1752489.3932563199</v>
      </c>
      <c r="K26" s="34">
        <f t="shared" si="3"/>
        <v>-3835.5427650000001</v>
      </c>
      <c r="L26" s="34">
        <f t="shared" si="3"/>
        <v>-1827.5769330000001</v>
      </c>
      <c r="M26" s="34">
        <f t="shared" si="3"/>
        <v>753213.70028823521</v>
      </c>
      <c r="N26" s="34">
        <f t="shared" si="3"/>
        <v>0</v>
      </c>
      <c r="O26" s="34">
        <f t="shared" si="3"/>
        <v>0</v>
      </c>
      <c r="P26" s="34">
        <f t="shared" si="3"/>
        <v>0</v>
      </c>
      <c r="Q26" s="34">
        <f t="shared" si="3"/>
        <v>0</v>
      </c>
      <c r="R26" s="34">
        <f t="shared" si="3"/>
        <v>0</v>
      </c>
      <c r="S26" s="34">
        <f t="shared" si="3"/>
        <v>0</v>
      </c>
      <c r="T26" s="34">
        <f t="shared" si="3"/>
        <v>0</v>
      </c>
      <c r="U26" s="34">
        <f t="shared" si="3"/>
        <v>23462</v>
      </c>
      <c r="V26" s="34">
        <f t="shared" si="3"/>
        <v>11731.0875</v>
      </c>
      <c r="W26" s="34">
        <f t="shared" si="3"/>
        <v>0</v>
      </c>
      <c r="X26" s="34">
        <f t="shared" si="3"/>
        <v>0</v>
      </c>
      <c r="Y26" s="34">
        <f t="shared" si="3"/>
        <v>0</v>
      </c>
      <c r="Z26" s="34">
        <f t="shared" si="3"/>
        <v>0</v>
      </c>
      <c r="AA26" s="34">
        <f t="shared" si="3"/>
        <v>103605.38939900001</v>
      </c>
      <c r="AB26" s="34">
        <f t="shared" si="3"/>
        <v>100510.65319662209</v>
      </c>
      <c r="AC26" s="34">
        <f t="shared" si="3"/>
        <v>1984.90112</v>
      </c>
      <c r="AD26" s="34">
        <f t="shared" si="3"/>
        <v>1626.6145583360001</v>
      </c>
      <c r="AE26" s="34">
        <f t="shared" si="3"/>
        <v>0</v>
      </c>
      <c r="AF26" s="34">
        <f t="shared" si="3"/>
        <v>0</v>
      </c>
      <c r="AG26" s="34">
        <f t="shared" si="3"/>
        <v>0</v>
      </c>
      <c r="AH26" s="34">
        <f t="shared" si="3"/>
        <v>0</v>
      </c>
      <c r="AI26" s="34">
        <f t="shared" si="3"/>
        <v>13086.03038</v>
      </c>
      <c r="AJ26" s="34">
        <f t="shared" si="3"/>
        <v>5511.8644480000003</v>
      </c>
      <c r="AK26" s="34">
        <f t="shared" si="3"/>
        <v>0</v>
      </c>
      <c r="AL26" s="34">
        <f t="shared" si="3"/>
        <v>0</v>
      </c>
      <c r="AM26" s="34">
        <f>SUM(AM9:AM25)</f>
        <v>3906184.4870435903</v>
      </c>
      <c r="AN26" s="34">
        <f>SUM(AN9:AN25)</f>
        <v>1878894.326702198</v>
      </c>
    </row>
    <row r="27" spans="1:40" customFormat="1" ht="15" customHeight="1" x14ac:dyDescent="0.2"/>
    <row r="28" spans="1:40" customFormat="1" ht="15" customHeight="1" x14ac:dyDescent="0.2"/>
    <row r="29" spans="1:40" s="94" customFormat="1" ht="15" customHeight="1" x14ac:dyDescent="0.2"/>
    <row r="30" spans="1:40" s="71" customFormat="1" ht="15" x14ac:dyDescent="0.2">
      <c r="B30" s="72" t="s">
        <v>53</v>
      </c>
    </row>
    <row r="31" spans="1:40" s="71" customFormat="1" ht="20.25" customHeight="1" x14ac:dyDescent="0.2">
      <c r="B31" s="114" t="s">
        <v>84</v>
      </c>
      <c r="C31" s="114"/>
      <c r="D31" s="114"/>
      <c r="E31" s="114"/>
      <c r="F31" s="114"/>
      <c r="G31" s="114"/>
      <c r="H31" s="114"/>
      <c r="I31" s="114"/>
      <c r="J31" s="114"/>
      <c r="K31" s="114"/>
      <c r="L31" s="114"/>
      <c r="M31" s="114"/>
      <c r="N31" s="114"/>
    </row>
    <row r="32" spans="1:40" s="71" customFormat="1" ht="15" customHeight="1" x14ac:dyDescent="0.2">
      <c r="B32" s="114"/>
      <c r="C32" s="114"/>
      <c r="D32" s="114"/>
      <c r="E32" s="114"/>
      <c r="F32" s="114"/>
      <c r="G32" s="114"/>
      <c r="H32" s="114"/>
      <c r="I32" s="114"/>
      <c r="J32" s="114"/>
      <c r="K32" s="114"/>
      <c r="L32" s="114"/>
      <c r="M32" s="114"/>
      <c r="N32" s="114"/>
    </row>
    <row r="33" spans="3:11" s="99" customFormat="1" ht="15" x14ac:dyDescent="0.25"/>
    <row r="34" spans="3:11" customFormat="1" x14ac:dyDescent="0.2">
      <c r="C34" s="4"/>
      <c r="D34" s="4"/>
      <c r="E34" s="4"/>
      <c r="F34" s="4"/>
      <c r="G34" s="4"/>
      <c r="H34" s="4"/>
      <c r="I34" s="4"/>
      <c r="J34" s="4"/>
      <c r="K34" s="4"/>
    </row>
  </sheetData>
  <sortState ref="B9:AN23">
    <sortCondition descending="1" ref="AM7:AM23"/>
  </sortState>
  <mergeCells count="22">
    <mergeCell ref="B31:N32"/>
    <mergeCell ref="A6:A8"/>
    <mergeCell ref="B6:B8"/>
    <mergeCell ref="C6:D6"/>
    <mergeCell ref="E6:F6"/>
    <mergeCell ref="G6:H6"/>
    <mergeCell ref="S6:T6"/>
    <mergeCell ref="U6:V6"/>
    <mergeCell ref="AI6:AJ6"/>
    <mergeCell ref="AK6:AL6"/>
    <mergeCell ref="I6:J6"/>
    <mergeCell ref="K6:L6"/>
    <mergeCell ref="M6:N6"/>
    <mergeCell ref="O6:P6"/>
    <mergeCell ref="Q6:R6"/>
    <mergeCell ref="AM6:AN6"/>
    <mergeCell ref="W6:X6"/>
    <mergeCell ref="Y6:Z6"/>
    <mergeCell ref="AA6:AB6"/>
    <mergeCell ref="AC6:AD6"/>
    <mergeCell ref="AE6:AF6"/>
    <mergeCell ref="AG6:AH6"/>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33"/>
  <sheetViews>
    <sheetView zoomScale="90" zoomScaleNormal="90" workbookViewId="0">
      <pane xSplit="2" ySplit="7" topLeftCell="C8" activePane="bottomRight" state="frozen"/>
      <selection pane="topRight"/>
      <selection pane="bottomLeft"/>
      <selection pane="bottomRight" activeCell="A28" sqref="A28:XFD33"/>
    </sheetView>
  </sheetViews>
  <sheetFormatPr defaultRowHeight="12.75" x14ac:dyDescent="0.2"/>
  <cols>
    <col min="1" max="1" width="4" style="11" customWidth="1"/>
    <col min="2" max="2" width="47.42578125" style="11" customWidth="1"/>
    <col min="3" max="6" width="9.7109375" style="11" customWidth="1"/>
    <col min="7" max="7" width="12" style="11" customWidth="1"/>
    <col min="8" max="8" width="11.85546875" style="11" customWidth="1"/>
    <col min="9" max="10" width="10.140625" style="11" bestFit="1" customWidth="1"/>
    <col min="11" max="20" width="9.7109375" style="11" customWidth="1"/>
    <col min="21" max="21" width="11" style="11" customWidth="1"/>
    <col min="22" max="26" width="9.7109375" style="11" customWidth="1"/>
    <col min="27" max="27" width="11" style="11" customWidth="1"/>
    <col min="28" max="28" width="10.42578125" style="11" customWidth="1"/>
    <col min="29" max="38" width="9.7109375" style="11" customWidth="1"/>
    <col min="39" max="39" width="12.7109375" style="11" customWidth="1"/>
    <col min="40" max="40" width="11.85546875" style="11" customWidth="1"/>
    <col min="41" max="16384" width="9.140625" style="11"/>
  </cols>
  <sheetData>
    <row r="1" spans="1:40" s="71" customFormat="1" ht="16.5" customHeight="1" x14ac:dyDescent="0.2">
      <c r="A1" s="118" t="s">
        <v>85</v>
      </c>
      <c r="B1" s="118"/>
      <c r="C1" s="118"/>
      <c r="D1" s="118"/>
      <c r="E1" s="118"/>
      <c r="F1" s="118"/>
      <c r="G1" s="118"/>
      <c r="H1" s="118"/>
      <c r="I1" s="118"/>
      <c r="J1" s="118"/>
      <c r="K1" s="118"/>
      <c r="L1" s="118"/>
      <c r="M1" s="118"/>
      <c r="N1" s="118"/>
      <c r="W1" s="73"/>
    </row>
    <row r="2" spans="1:40" s="71" customFormat="1" ht="16.5" customHeight="1" x14ac:dyDescent="0.2">
      <c r="A2" s="87" t="str">
        <f>'Fin. Accept Re Prem. &amp; Retroces'!A2</f>
        <v>Reporting period: 1 January 2018 - 30 June 2018</v>
      </c>
      <c r="B2" s="87"/>
      <c r="C2" s="87"/>
      <c r="D2" s="87"/>
      <c r="E2" s="87"/>
      <c r="F2" s="87"/>
      <c r="G2" s="87"/>
      <c r="H2" s="87"/>
      <c r="I2" s="87"/>
      <c r="J2" s="87"/>
      <c r="K2" s="87"/>
      <c r="L2" s="87"/>
      <c r="M2" s="87"/>
      <c r="N2" s="87"/>
      <c r="W2" s="73"/>
    </row>
    <row r="3" spans="1:40" s="71" customFormat="1" ht="16.5" customHeight="1" x14ac:dyDescent="0.2">
      <c r="A3" s="87"/>
      <c r="B3" s="87"/>
      <c r="C3" s="87"/>
      <c r="D3" s="87"/>
      <c r="E3" s="87"/>
      <c r="F3" s="87"/>
      <c r="G3" s="87"/>
      <c r="H3" s="87"/>
      <c r="I3" s="87"/>
      <c r="J3" s="87"/>
      <c r="K3" s="87"/>
      <c r="L3" s="87"/>
      <c r="M3" s="87"/>
      <c r="N3" s="87"/>
      <c r="W3" s="73"/>
    </row>
    <row r="4" spans="1:40" s="71" customFormat="1" ht="18.75" customHeight="1" x14ac:dyDescent="0.2">
      <c r="A4" s="58" t="str">
        <f>'Fin. Accept Re Prem. &amp; Retroces'!A4</f>
        <v>*Some adjustments in data provided below may take place due to possible corrections from Reinsurers.</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row>
    <row r="5" spans="1:40" s="71" customFormat="1" ht="18.75" customHeight="1" x14ac:dyDescent="0.2">
      <c r="A5" s="60"/>
      <c r="B5" s="102"/>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row>
    <row r="6" spans="1:40" s="71" customFormat="1" ht="94.5" customHeight="1" x14ac:dyDescent="0.2">
      <c r="A6" s="105" t="s">
        <v>0</v>
      </c>
      <c r="B6" s="105" t="s">
        <v>3</v>
      </c>
      <c r="C6" s="119" t="str">
        <f>'[1]Number of Policies'!$C$6:$G$6</f>
        <v>Life</v>
      </c>
      <c r="D6" s="119"/>
      <c r="E6" s="115" t="str">
        <f>'[1]Number of Policies'!$H$6</f>
        <v>Travel</v>
      </c>
      <c r="F6" s="116"/>
      <c r="G6" s="115" t="str">
        <f>'[1]Number of Policies'!$M$6</f>
        <v>Personal Accident</v>
      </c>
      <c r="H6" s="116"/>
      <c r="I6" s="115" t="str">
        <f>'[1]Number of Policies'!$R$6</f>
        <v>Medical (Health)</v>
      </c>
      <c r="J6" s="116"/>
      <c r="K6" s="115" t="str">
        <f>'[1]Number of Policies'!$Z$6</f>
        <v>Road Transport Means (Casco)</v>
      </c>
      <c r="L6" s="116"/>
      <c r="M6" s="115" t="str">
        <f>'[1]Number of Policies'!$AE$6</f>
        <v>Motor Third Party Liability</v>
      </c>
      <c r="N6" s="116"/>
      <c r="O6" s="115" t="str">
        <f>'[1]Number of Policies'!$AJ$6</f>
        <v>Railway Transport Means</v>
      </c>
      <c r="P6" s="116"/>
      <c r="Q6" s="115" t="str">
        <f>'[1]Number of Policies'!$AO$6</f>
        <v>Aviation Transport Means (Hull)</v>
      </c>
      <c r="R6" s="116"/>
      <c r="S6" s="115" t="str">
        <f>'[1]Number of Policies'!$AT$6</f>
        <v>Aviation Third Party Liability</v>
      </c>
      <c r="T6" s="116"/>
      <c r="U6" s="115" t="str">
        <f>'[1]Number of Policies'!$AY$6</f>
        <v>Marine Transport Means (Hull)</v>
      </c>
      <c r="V6" s="116"/>
      <c r="W6" s="115" t="str">
        <f>'[1]Number of Policies'!$BD$6</f>
        <v>Marine Third Party Liability</v>
      </c>
      <c r="X6" s="116"/>
      <c r="Y6" s="115" t="str">
        <f>'[1]Number of Policies'!$BI$6</f>
        <v>Cargo</v>
      </c>
      <c r="Z6" s="116"/>
      <c r="AA6" s="115" t="str">
        <f>'[1]Number of Policies'!$BN$6</f>
        <v>Property</v>
      </c>
      <c r="AB6" s="116"/>
      <c r="AC6" s="115" t="str">
        <f>'[1]Number of Policies'!$BS$6</f>
        <v>Miscellaneous Financial Loss</v>
      </c>
      <c r="AD6" s="116"/>
      <c r="AE6" s="108" t="str">
        <f>'[1]Number of Policies'!$BX$6</f>
        <v>Suretyships</v>
      </c>
      <c r="AF6" s="110"/>
      <c r="AG6" s="108" t="str">
        <f>'[1]Number of Policies'!$CC$6</f>
        <v>Credit</v>
      </c>
      <c r="AH6" s="110"/>
      <c r="AI6" s="120" t="str">
        <f>'[1]Number of Policies'!$CH$6</f>
        <v>Third Party Liability</v>
      </c>
      <c r="AJ6" s="121"/>
      <c r="AK6" s="120" t="str">
        <f>'[1]Number of Policies'!$CM$6</f>
        <v>Legal Expenses</v>
      </c>
      <c r="AL6" s="121"/>
      <c r="AM6" s="120" t="str">
        <f>'[1]Number of Policies'!$CR$6</f>
        <v>Total</v>
      </c>
      <c r="AN6" s="121"/>
    </row>
    <row r="7" spans="1:40" s="71" customFormat="1" ht="55.5" customHeight="1" x14ac:dyDescent="0.2">
      <c r="A7" s="107"/>
      <c r="B7" s="107"/>
      <c r="C7" s="79" t="s">
        <v>58</v>
      </c>
      <c r="D7" s="79" t="s">
        <v>59</v>
      </c>
      <c r="E7" s="79" t="str">
        <f>C7</f>
        <v>Earned Premiums (gross)*</v>
      </c>
      <c r="F7" s="79" t="str">
        <f>D7</f>
        <v>Earned Premiums (net)**</v>
      </c>
      <c r="G7" s="79" t="str">
        <f>E7</f>
        <v>Earned Premiums (gross)*</v>
      </c>
      <c r="H7" s="79" t="str">
        <f>F7</f>
        <v>Earned Premiums (net)**</v>
      </c>
      <c r="I7" s="79" t="str">
        <f t="shared" ref="I7:P7" si="0">G7</f>
        <v>Earned Premiums (gross)*</v>
      </c>
      <c r="J7" s="79" t="str">
        <f t="shared" si="0"/>
        <v>Earned Premiums (net)**</v>
      </c>
      <c r="K7" s="79" t="str">
        <f t="shared" si="0"/>
        <v>Earned Premiums (gross)*</v>
      </c>
      <c r="L7" s="79" t="str">
        <f t="shared" si="0"/>
        <v>Earned Premiums (net)**</v>
      </c>
      <c r="M7" s="79" t="str">
        <f t="shared" si="0"/>
        <v>Earned Premiums (gross)*</v>
      </c>
      <c r="N7" s="79" t="str">
        <f t="shared" si="0"/>
        <v>Earned Premiums (net)**</v>
      </c>
      <c r="O7" s="79" t="str">
        <f t="shared" si="0"/>
        <v>Earned Premiums (gross)*</v>
      </c>
      <c r="P7" s="79" t="str">
        <f t="shared" si="0"/>
        <v>Earned Premiums (net)**</v>
      </c>
      <c r="Q7" s="79" t="str">
        <f>O7</f>
        <v>Earned Premiums (gross)*</v>
      </c>
      <c r="R7" s="79" t="str">
        <f>P7</f>
        <v>Earned Premiums (net)**</v>
      </c>
      <c r="S7" s="79" t="str">
        <f>Q7</f>
        <v>Earned Premiums (gross)*</v>
      </c>
      <c r="T7" s="79" t="str">
        <f>R7</f>
        <v>Earned Premiums (net)**</v>
      </c>
      <c r="U7" s="79" t="str">
        <f t="shared" ref="U7:AN7" si="1">S7</f>
        <v>Earned Premiums (gross)*</v>
      </c>
      <c r="V7" s="79" t="str">
        <f t="shared" si="1"/>
        <v>Earned Premiums (net)**</v>
      </c>
      <c r="W7" s="79" t="str">
        <f t="shared" si="1"/>
        <v>Earned Premiums (gross)*</v>
      </c>
      <c r="X7" s="79" t="str">
        <f t="shared" si="1"/>
        <v>Earned Premiums (net)**</v>
      </c>
      <c r="Y7" s="79" t="str">
        <f t="shared" si="1"/>
        <v>Earned Premiums (gross)*</v>
      </c>
      <c r="Z7" s="79" t="str">
        <f t="shared" si="1"/>
        <v>Earned Premiums (net)**</v>
      </c>
      <c r="AA7" s="79" t="str">
        <f t="shared" si="1"/>
        <v>Earned Premiums (gross)*</v>
      </c>
      <c r="AB7" s="79" t="str">
        <f t="shared" si="1"/>
        <v>Earned Premiums (net)**</v>
      </c>
      <c r="AC7" s="79" t="str">
        <f t="shared" si="1"/>
        <v>Earned Premiums (gross)*</v>
      </c>
      <c r="AD7" s="79" t="str">
        <f t="shared" si="1"/>
        <v>Earned Premiums (net)**</v>
      </c>
      <c r="AE7" s="79" t="str">
        <f t="shared" si="1"/>
        <v>Earned Premiums (gross)*</v>
      </c>
      <c r="AF7" s="79" t="str">
        <f t="shared" si="1"/>
        <v>Earned Premiums (net)**</v>
      </c>
      <c r="AG7" s="79" t="str">
        <f t="shared" si="1"/>
        <v>Earned Premiums (gross)*</v>
      </c>
      <c r="AH7" s="79" t="str">
        <f t="shared" si="1"/>
        <v>Earned Premiums (net)**</v>
      </c>
      <c r="AI7" s="79" t="str">
        <f t="shared" si="1"/>
        <v>Earned Premiums (gross)*</v>
      </c>
      <c r="AJ7" s="79" t="str">
        <f t="shared" si="1"/>
        <v>Earned Premiums (net)**</v>
      </c>
      <c r="AK7" s="79" t="str">
        <f t="shared" si="1"/>
        <v>Earned Premiums (gross)*</v>
      </c>
      <c r="AL7" s="79" t="str">
        <f t="shared" si="1"/>
        <v>Earned Premiums (net)**</v>
      </c>
      <c r="AM7" s="79" t="str">
        <f t="shared" si="1"/>
        <v>Earned Premiums (gross)*</v>
      </c>
      <c r="AN7" s="79" t="str">
        <f t="shared" si="1"/>
        <v>Earned Premiums (net)**</v>
      </c>
    </row>
    <row r="8" spans="1:40" customFormat="1" ht="24.95" customHeight="1" x14ac:dyDescent="0.2">
      <c r="A8" s="19">
        <v>1</v>
      </c>
      <c r="B8" s="30" t="s">
        <v>37</v>
      </c>
      <c r="C8" s="36">
        <v>0</v>
      </c>
      <c r="D8" s="36">
        <v>0</v>
      </c>
      <c r="E8" s="36">
        <v>0</v>
      </c>
      <c r="F8" s="36">
        <v>0</v>
      </c>
      <c r="G8" s="36">
        <v>0</v>
      </c>
      <c r="H8" s="36">
        <v>0</v>
      </c>
      <c r="I8" s="36">
        <v>0</v>
      </c>
      <c r="J8" s="36">
        <v>0</v>
      </c>
      <c r="K8" s="36">
        <v>0</v>
      </c>
      <c r="L8" s="36">
        <v>0</v>
      </c>
      <c r="M8" s="36">
        <v>0</v>
      </c>
      <c r="N8" s="36">
        <v>0</v>
      </c>
      <c r="O8" s="36">
        <v>0</v>
      </c>
      <c r="P8" s="36">
        <v>0</v>
      </c>
      <c r="Q8" s="36">
        <v>0</v>
      </c>
      <c r="R8" s="36">
        <v>0</v>
      </c>
      <c r="S8" s="36">
        <v>0</v>
      </c>
      <c r="T8" s="36">
        <v>0</v>
      </c>
      <c r="U8" s="36">
        <v>128.55986301369862</v>
      </c>
      <c r="V8" s="36">
        <v>64.279931506849309</v>
      </c>
      <c r="W8" s="36">
        <v>0</v>
      </c>
      <c r="X8" s="36">
        <v>0</v>
      </c>
      <c r="Y8" s="36">
        <v>0</v>
      </c>
      <c r="Z8" s="36">
        <v>0</v>
      </c>
      <c r="AA8" s="36">
        <v>2703394</v>
      </c>
      <c r="AB8" s="36">
        <v>0</v>
      </c>
      <c r="AC8" s="36">
        <v>0</v>
      </c>
      <c r="AD8" s="36">
        <v>0</v>
      </c>
      <c r="AE8" s="36">
        <v>0</v>
      </c>
      <c r="AF8" s="36">
        <v>0</v>
      </c>
      <c r="AG8" s="36">
        <v>0</v>
      </c>
      <c r="AH8" s="36">
        <v>0</v>
      </c>
      <c r="AI8" s="36">
        <v>0</v>
      </c>
      <c r="AJ8" s="36">
        <v>0</v>
      </c>
      <c r="AK8" s="36">
        <v>0</v>
      </c>
      <c r="AL8" s="36">
        <v>0</v>
      </c>
      <c r="AM8" s="33">
        <f t="shared" ref="AM8:AM24" si="2">C8+E8+G8+I8+K8+M8+O8+Q8+S8+U8+W8+Y8+AA8+AC8+AE8+AG8+AI8+AK8</f>
        <v>2703522.5598630137</v>
      </c>
      <c r="AN8" s="33">
        <f t="shared" ref="AN8:AN24" si="3">D8+F8+H8+J8+L8+N8+P8+R8+T8+V8+X8+Z8+AB8+AD8+AF8+AH8+AJ8+AL8</f>
        <v>64.279931506849309</v>
      </c>
    </row>
    <row r="9" spans="1:40" customFormat="1" ht="24.95" customHeight="1" x14ac:dyDescent="0.2">
      <c r="A9" s="19">
        <v>2</v>
      </c>
      <c r="B9" s="30" t="s">
        <v>39</v>
      </c>
      <c r="C9" s="36">
        <v>104737.28832311423</v>
      </c>
      <c r="D9" s="36">
        <v>98765.109984689814</v>
      </c>
      <c r="E9" s="36">
        <v>0</v>
      </c>
      <c r="F9" s="36">
        <v>0</v>
      </c>
      <c r="G9" s="36">
        <v>3969.0834950141707</v>
      </c>
      <c r="H9" s="36">
        <v>1152.4307163566359</v>
      </c>
      <c r="I9" s="36">
        <v>1397998.9775057046</v>
      </c>
      <c r="J9" s="36">
        <v>524613.77093164343</v>
      </c>
      <c r="K9" s="36">
        <v>0</v>
      </c>
      <c r="L9" s="36">
        <v>0</v>
      </c>
      <c r="M9" s="36">
        <v>0</v>
      </c>
      <c r="N9" s="36">
        <v>0</v>
      </c>
      <c r="O9" s="36">
        <v>0</v>
      </c>
      <c r="P9" s="3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3">
        <f t="shared" si="2"/>
        <v>1506705.3493238331</v>
      </c>
      <c r="AN9" s="33">
        <f t="shared" si="3"/>
        <v>624531.3116326899</v>
      </c>
    </row>
    <row r="10" spans="1:40" customFormat="1" ht="24.95" customHeight="1" x14ac:dyDescent="0.2">
      <c r="A10" s="19">
        <v>3</v>
      </c>
      <c r="B10" s="30" t="s">
        <v>28</v>
      </c>
      <c r="C10" s="36">
        <v>0</v>
      </c>
      <c r="D10" s="36">
        <v>0</v>
      </c>
      <c r="E10" s="36">
        <v>0</v>
      </c>
      <c r="F10" s="36">
        <v>0</v>
      </c>
      <c r="G10" s="36">
        <v>0</v>
      </c>
      <c r="H10" s="36">
        <v>0</v>
      </c>
      <c r="I10" s="36">
        <v>0</v>
      </c>
      <c r="J10" s="36">
        <v>0</v>
      </c>
      <c r="K10" s="36">
        <v>0</v>
      </c>
      <c r="L10" s="36">
        <v>0</v>
      </c>
      <c r="M10" s="36">
        <v>543530.52381412825</v>
      </c>
      <c r="N10" s="36">
        <v>543530.52381412825</v>
      </c>
      <c r="O10" s="36">
        <v>0</v>
      </c>
      <c r="P10" s="36">
        <v>0</v>
      </c>
      <c r="Q10" s="36">
        <v>0</v>
      </c>
      <c r="R10" s="36">
        <v>0</v>
      </c>
      <c r="S10" s="36">
        <v>0</v>
      </c>
      <c r="T10" s="36">
        <v>0</v>
      </c>
      <c r="U10" s="36">
        <v>0</v>
      </c>
      <c r="V10" s="36">
        <v>0</v>
      </c>
      <c r="W10" s="36">
        <v>0</v>
      </c>
      <c r="X10" s="36">
        <v>0</v>
      </c>
      <c r="Y10" s="36">
        <v>0</v>
      </c>
      <c r="Z10" s="36">
        <v>0</v>
      </c>
      <c r="AA10" s="36">
        <v>0</v>
      </c>
      <c r="AB10" s="36">
        <v>0</v>
      </c>
      <c r="AC10" s="36">
        <v>0</v>
      </c>
      <c r="AD10" s="36">
        <v>0</v>
      </c>
      <c r="AE10" s="36">
        <v>0</v>
      </c>
      <c r="AF10" s="36">
        <v>0</v>
      </c>
      <c r="AG10" s="36">
        <v>0</v>
      </c>
      <c r="AH10" s="36">
        <v>0</v>
      </c>
      <c r="AI10" s="36">
        <v>0</v>
      </c>
      <c r="AJ10" s="36">
        <v>0</v>
      </c>
      <c r="AK10" s="36">
        <v>0</v>
      </c>
      <c r="AL10" s="36">
        <v>0</v>
      </c>
      <c r="AM10" s="33">
        <f t="shared" si="2"/>
        <v>543530.52381412825</v>
      </c>
      <c r="AN10" s="33">
        <f t="shared" si="3"/>
        <v>543530.52381412825</v>
      </c>
    </row>
    <row r="11" spans="1:40" customFormat="1" ht="24.95" customHeight="1" x14ac:dyDescent="0.2">
      <c r="A11" s="19">
        <v>4</v>
      </c>
      <c r="B11" s="30" t="s">
        <v>36</v>
      </c>
      <c r="C11" s="36">
        <v>0</v>
      </c>
      <c r="D11" s="36">
        <v>0</v>
      </c>
      <c r="E11" s="36">
        <v>0</v>
      </c>
      <c r="F11" s="36">
        <v>0</v>
      </c>
      <c r="G11" s="36">
        <v>0</v>
      </c>
      <c r="H11" s="36">
        <v>0</v>
      </c>
      <c r="I11" s="36">
        <v>0</v>
      </c>
      <c r="J11" s="36">
        <v>0</v>
      </c>
      <c r="K11" s="36">
        <v>18443.474786554507</v>
      </c>
      <c r="L11" s="36">
        <v>15747.23</v>
      </c>
      <c r="M11" s="36">
        <v>0</v>
      </c>
      <c r="N11" s="36">
        <v>0</v>
      </c>
      <c r="O11" s="36">
        <v>0</v>
      </c>
      <c r="P11" s="36">
        <v>0</v>
      </c>
      <c r="Q11" s="36">
        <v>0</v>
      </c>
      <c r="R11" s="36">
        <v>0</v>
      </c>
      <c r="S11" s="36">
        <v>0</v>
      </c>
      <c r="T11" s="36">
        <v>0</v>
      </c>
      <c r="U11" s="36">
        <v>0</v>
      </c>
      <c r="V11" s="36">
        <v>0</v>
      </c>
      <c r="W11" s="36">
        <v>0</v>
      </c>
      <c r="X11" s="36">
        <v>0</v>
      </c>
      <c r="Y11" s="36">
        <v>0</v>
      </c>
      <c r="Z11" s="36">
        <v>0</v>
      </c>
      <c r="AA11" s="36">
        <v>57872.462210618149</v>
      </c>
      <c r="AB11" s="36">
        <v>1529.36</v>
      </c>
      <c r="AC11" s="36">
        <v>1124.0177467170524</v>
      </c>
      <c r="AD11" s="36">
        <v>180.36</v>
      </c>
      <c r="AE11" s="36">
        <v>0</v>
      </c>
      <c r="AF11" s="36">
        <v>0</v>
      </c>
      <c r="AG11" s="36">
        <v>0</v>
      </c>
      <c r="AH11" s="36">
        <v>0</v>
      </c>
      <c r="AI11" s="36">
        <v>2907.5514682269259</v>
      </c>
      <c r="AJ11" s="36">
        <v>1380.66</v>
      </c>
      <c r="AK11" s="36">
        <v>0</v>
      </c>
      <c r="AL11" s="36">
        <v>0</v>
      </c>
      <c r="AM11" s="33">
        <f t="shared" si="2"/>
        <v>80347.506212116641</v>
      </c>
      <c r="AN11" s="33">
        <f t="shared" si="3"/>
        <v>18837.61</v>
      </c>
    </row>
    <row r="12" spans="1:40" customFormat="1" ht="24.95" customHeight="1" x14ac:dyDescent="0.2">
      <c r="A12" s="19">
        <v>5</v>
      </c>
      <c r="B12" s="30" t="s">
        <v>29</v>
      </c>
      <c r="C12" s="36">
        <v>0</v>
      </c>
      <c r="D12" s="36">
        <v>0</v>
      </c>
      <c r="E12" s="36">
        <v>0</v>
      </c>
      <c r="F12" s="36">
        <v>0</v>
      </c>
      <c r="G12" s="36">
        <v>0</v>
      </c>
      <c r="H12" s="36">
        <v>0</v>
      </c>
      <c r="I12" s="36">
        <v>0</v>
      </c>
      <c r="J12" s="36">
        <v>0</v>
      </c>
      <c r="K12" s="36">
        <v>0</v>
      </c>
      <c r="L12" s="36">
        <v>0</v>
      </c>
      <c r="M12" s="36">
        <v>16475.202178879954</v>
      </c>
      <c r="N12" s="36">
        <v>15799.112481077756</v>
      </c>
      <c r="O12" s="36">
        <v>0</v>
      </c>
      <c r="P12" s="36">
        <v>0</v>
      </c>
      <c r="Q12" s="36">
        <v>0</v>
      </c>
      <c r="R12" s="36">
        <v>0</v>
      </c>
      <c r="S12" s="36">
        <v>0</v>
      </c>
      <c r="T12" s="36">
        <v>0</v>
      </c>
      <c r="U12" s="36">
        <v>0</v>
      </c>
      <c r="V12" s="36">
        <v>0</v>
      </c>
      <c r="W12" s="36">
        <v>0</v>
      </c>
      <c r="X12" s="36">
        <v>0</v>
      </c>
      <c r="Y12" s="36">
        <v>0</v>
      </c>
      <c r="Z12" s="36">
        <v>0</v>
      </c>
      <c r="AA12" s="36">
        <v>20079.865078356168</v>
      </c>
      <c r="AB12" s="36">
        <v>1442.4973474989529</v>
      </c>
      <c r="AC12" s="36">
        <v>0</v>
      </c>
      <c r="AD12" s="36">
        <v>0</v>
      </c>
      <c r="AE12" s="36">
        <v>0</v>
      </c>
      <c r="AF12" s="36">
        <v>0</v>
      </c>
      <c r="AG12" s="36">
        <v>0</v>
      </c>
      <c r="AH12" s="36">
        <v>0</v>
      </c>
      <c r="AI12" s="36">
        <v>0</v>
      </c>
      <c r="AJ12" s="36">
        <v>0</v>
      </c>
      <c r="AK12" s="36">
        <v>0</v>
      </c>
      <c r="AL12" s="36">
        <v>0</v>
      </c>
      <c r="AM12" s="33">
        <f t="shared" si="2"/>
        <v>36555.067257236122</v>
      </c>
      <c r="AN12" s="33">
        <f t="shared" si="3"/>
        <v>17241.609828576708</v>
      </c>
    </row>
    <row r="13" spans="1:40" customFormat="1" ht="24.95" customHeight="1" x14ac:dyDescent="0.2">
      <c r="A13" s="19">
        <v>6</v>
      </c>
      <c r="B13" s="30" t="s">
        <v>34</v>
      </c>
      <c r="C13" s="36">
        <v>0</v>
      </c>
      <c r="D13" s="36">
        <v>0</v>
      </c>
      <c r="E13" s="36">
        <v>0</v>
      </c>
      <c r="F13" s="36">
        <v>0</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1021.4951326530611</v>
      </c>
      <c r="AD13" s="36">
        <v>453.99783673469301</v>
      </c>
      <c r="AE13" s="36">
        <v>0</v>
      </c>
      <c r="AF13" s="36">
        <v>0</v>
      </c>
      <c r="AG13" s="36">
        <v>0</v>
      </c>
      <c r="AH13" s="36">
        <v>0</v>
      </c>
      <c r="AI13" s="36">
        <v>6128.970795918367</v>
      </c>
      <c r="AJ13" s="36">
        <v>907.99567346938602</v>
      </c>
      <c r="AK13" s="36">
        <v>0</v>
      </c>
      <c r="AL13" s="36">
        <v>0</v>
      </c>
      <c r="AM13" s="33">
        <f t="shared" si="2"/>
        <v>7150.4659285714279</v>
      </c>
      <c r="AN13" s="33">
        <f t="shared" si="3"/>
        <v>1361.993510204079</v>
      </c>
    </row>
    <row r="14" spans="1:40" customFormat="1" ht="24.95" customHeight="1" x14ac:dyDescent="0.2">
      <c r="A14" s="19">
        <v>7</v>
      </c>
      <c r="B14" s="30" t="s">
        <v>38</v>
      </c>
      <c r="C14" s="36">
        <v>0</v>
      </c>
      <c r="D14" s="36">
        <v>0</v>
      </c>
      <c r="E14" s="36">
        <v>0</v>
      </c>
      <c r="F14" s="36">
        <v>0</v>
      </c>
      <c r="G14" s="36">
        <v>0</v>
      </c>
      <c r="H14" s="36">
        <v>0</v>
      </c>
      <c r="I14" s="36">
        <v>0</v>
      </c>
      <c r="J14" s="36">
        <v>0</v>
      </c>
      <c r="K14" s="36">
        <v>0</v>
      </c>
      <c r="L14" s="36">
        <v>0</v>
      </c>
      <c r="M14" s="36">
        <v>205.84</v>
      </c>
      <c r="N14" s="36">
        <v>167.71</v>
      </c>
      <c r="O14" s="36">
        <v>0</v>
      </c>
      <c r="P14" s="36">
        <v>0</v>
      </c>
      <c r="Q14" s="36">
        <v>0</v>
      </c>
      <c r="R14" s="36">
        <v>0</v>
      </c>
      <c r="S14" s="36">
        <v>0</v>
      </c>
      <c r="T14" s="36">
        <v>0</v>
      </c>
      <c r="U14" s="36">
        <v>0</v>
      </c>
      <c r="V14" s="36">
        <v>0</v>
      </c>
      <c r="W14" s="36">
        <v>0</v>
      </c>
      <c r="X14" s="36">
        <v>0</v>
      </c>
      <c r="Y14" s="36">
        <v>0</v>
      </c>
      <c r="Z14" s="36">
        <v>0</v>
      </c>
      <c r="AA14" s="36">
        <v>276.56800000000004</v>
      </c>
      <c r="AB14" s="36">
        <v>63.531000000000034</v>
      </c>
      <c r="AC14" s="36">
        <v>0</v>
      </c>
      <c r="AD14" s="36">
        <v>0</v>
      </c>
      <c r="AE14" s="36">
        <v>0</v>
      </c>
      <c r="AF14" s="36">
        <v>0</v>
      </c>
      <c r="AG14" s="36">
        <v>0</v>
      </c>
      <c r="AH14" s="36">
        <v>0</v>
      </c>
      <c r="AI14" s="36">
        <v>0</v>
      </c>
      <c r="AJ14" s="36">
        <v>0</v>
      </c>
      <c r="AK14" s="36">
        <v>0</v>
      </c>
      <c r="AL14" s="36">
        <v>0</v>
      </c>
      <c r="AM14" s="33">
        <f t="shared" si="2"/>
        <v>482.40800000000002</v>
      </c>
      <c r="AN14" s="33">
        <f t="shared" si="3"/>
        <v>231.24100000000004</v>
      </c>
    </row>
    <row r="15" spans="1:40" customFormat="1" ht="24.95" customHeight="1" x14ac:dyDescent="0.2">
      <c r="A15" s="19">
        <v>8</v>
      </c>
      <c r="B15" s="30" t="s">
        <v>33</v>
      </c>
      <c r="C15" s="36">
        <v>0</v>
      </c>
      <c r="D15" s="36">
        <v>0</v>
      </c>
      <c r="E15" s="36">
        <v>0</v>
      </c>
      <c r="F15" s="36">
        <v>0</v>
      </c>
      <c r="G15" s="36">
        <v>0</v>
      </c>
      <c r="H15" s="36">
        <v>0</v>
      </c>
      <c r="I15" s="36">
        <v>0</v>
      </c>
      <c r="J15" s="36">
        <v>0</v>
      </c>
      <c r="K15" s="36">
        <v>0</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3">
        <f t="shared" si="2"/>
        <v>0</v>
      </c>
      <c r="AN15" s="33">
        <f t="shared" si="3"/>
        <v>0</v>
      </c>
    </row>
    <row r="16" spans="1:40" customFormat="1" ht="24.95" customHeight="1" x14ac:dyDescent="0.2">
      <c r="A16" s="19">
        <v>9</v>
      </c>
      <c r="B16" s="30" t="s">
        <v>32</v>
      </c>
      <c r="C16" s="36">
        <v>0</v>
      </c>
      <c r="D16" s="36">
        <v>0</v>
      </c>
      <c r="E16" s="36">
        <v>0</v>
      </c>
      <c r="F16" s="36">
        <v>0</v>
      </c>
      <c r="G16" s="36">
        <v>0</v>
      </c>
      <c r="H16" s="36">
        <v>0</v>
      </c>
      <c r="I16" s="36">
        <v>0</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3">
        <f t="shared" si="2"/>
        <v>0</v>
      </c>
      <c r="AN16" s="33">
        <f t="shared" si="3"/>
        <v>0</v>
      </c>
    </row>
    <row r="17" spans="1:40" customFormat="1" ht="24.95" customHeight="1" x14ac:dyDescent="0.2">
      <c r="A17" s="19">
        <v>10</v>
      </c>
      <c r="B17" s="30" t="s">
        <v>31</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3">
        <f t="shared" si="2"/>
        <v>0</v>
      </c>
      <c r="AN17" s="33">
        <f t="shared" si="3"/>
        <v>0</v>
      </c>
    </row>
    <row r="18" spans="1:40" customFormat="1" ht="24.95" customHeight="1" x14ac:dyDescent="0.2">
      <c r="A18" s="19">
        <v>11</v>
      </c>
      <c r="B18" s="30" t="s">
        <v>43</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3">
        <f t="shared" si="2"/>
        <v>0</v>
      </c>
      <c r="AN18" s="33">
        <f t="shared" si="3"/>
        <v>0</v>
      </c>
    </row>
    <row r="19" spans="1:40" customFormat="1" ht="24.95" customHeight="1" x14ac:dyDescent="0.2">
      <c r="A19" s="19">
        <v>12</v>
      </c>
      <c r="B19" s="30" t="s">
        <v>41</v>
      </c>
      <c r="C19" s="36">
        <v>0</v>
      </c>
      <c r="D19" s="36">
        <v>0</v>
      </c>
      <c r="E19" s="36">
        <v>0</v>
      </c>
      <c r="F19" s="36">
        <v>0</v>
      </c>
      <c r="G19" s="36">
        <v>0</v>
      </c>
      <c r="H19" s="36">
        <v>0</v>
      </c>
      <c r="I19" s="36">
        <v>0</v>
      </c>
      <c r="J19" s="36">
        <v>0</v>
      </c>
      <c r="K19" s="36">
        <v>0</v>
      </c>
      <c r="L19" s="36">
        <v>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3">
        <f t="shared" si="2"/>
        <v>0</v>
      </c>
      <c r="AN19" s="33">
        <f t="shared" si="3"/>
        <v>0</v>
      </c>
    </row>
    <row r="20" spans="1:40" customFormat="1" ht="24.95" customHeight="1" x14ac:dyDescent="0.2">
      <c r="A20" s="19">
        <v>13</v>
      </c>
      <c r="B20" s="30" t="s">
        <v>42</v>
      </c>
      <c r="C20" s="36">
        <v>0</v>
      </c>
      <c r="D20" s="36">
        <v>0</v>
      </c>
      <c r="E20" s="36">
        <v>0</v>
      </c>
      <c r="F20" s="36">
        <v>0</v>
      </c>
      <c r="G20" s="36">
        <v>0</v>
      </c>
      <c r="H20" s="36">
        <v>0</v>
      </c>
      <c r="I20" s="36">
        <v>0</v>
      </c>
      <c r="J20" s="36">
        <v>0</v>
      </c>
      <c r="K20" s="36">
        <v>0</v>
      </c>
      <c r="L20" s="36">
        <v>0</v>
      </c>
      <c r="M20" s="36">
        <v>0</v>
      </c>
      <c r="N20" s="36">
        <v>0</v>
      </c>
      <c r="O20" s="36">
        <v>0</v>
      </c>
      <c r="P20" s="36">
        <v>0</v>
      </c>
      <c r="Q20" s="36">
        <v>0</v>
      </c>
      <c r="R20" s="36">
        <v>0</v>
      </c>
      <c r="S20" s="36">
        <v>0</v>
      </c>
      <c r="T20" s="36">
        <v>0</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3">
        <f t="shared" si="2"/>
        <v>0</v>
      </c>
      <c r="AN20" s="33">
        <f t="shared" si="3"/>
        <v>0</v>
      </c>
    </row>
    <row r="21" spans="1:40" customFormat="1" ht="24.95" customHeight="1" x14ac:dyDescent="0.2">
      <c r="A21" s="19">
        <v>14</v>
      </c>
      <c r="B21" s="30" t="s">
        <v>30</v>
      </c>
      <c r="C21" s="36">
        <v>0</v>
      </c>
      <c r="D21" s="36">
        <v>0</v>
      </c>
      <c r="E21" s="36">
        <v>0</v>
      </c>
      <c r="F21" s="36">
        <v>0</v>
      </c>
      <c r="G21" s="36">
        <v>0</v>
      </c>
      <c r="H21" s="36">
        <v>0</v>
      </c>
      <c r="I21" s="36">
        <v>0</v>
      </c>
      <c r="J21" s="36">
        <v>0</v>
      </c>
      <c r="K21" s="36">
        <v>0</v>
      </c>
      <c r="L21" s="36">
        <v>0</v>
      </c>
      <c r="M21" s="36">
        <v>0</v>
      </c>
      <c r="N21" s="36">
        <v>0</v>
      </c>
      <c r="O21" s="36">
        <v>0</v>
      </c>
      <c r="P21" s="36">
        <v>0</v>
      </c>
      <c r="Q21" s="36">
        <v>0</v>
      </c>
      <c r="R21" s="36">
        <v>0</v>
      </c>
      <c r="S21" s="36">
        <v>0</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3">
        <f t="shared" si="2"/>
        <v>0</v>
      </c>
      <c r="AN21" s="33">
        <f t="shared" si="3"/>
        <v>0</v>
      </c>
    </row>
    <row r="22" spans="1:40" customFormat="1" ht="24.95" customHeight="1" x14ac:dyDescent="0.2">
      <c r="A22" s="19">
        <v>15</v>
      </c>
      <c r="B22" s="32" t="s">
        <v>35</v>
      </c>
      <c r="C22" s="36">
        <v>0</v>
      </c>
      <c r="D22" s="36">
        <v>0</v>
      </c>
      <c r="E22" s="36">
        <v>0</v>
      </c>
      <c r="F22" s="36">
        <v>0</v>
      </c>
      <c r="G22" s="36">
        <v>0</v>
      </c>
      <c r="H22" s="36">
        <v>0</v>
      </c>
      <c r="I22" s="36">
        <v>0</v>
      </c>
      <c r="J22" s="36">
        <v>0</v>
      </c>
      <c r="K22" s="36">
        <v>0</v>
      </c>
      <c r="L22" s="36">
        <v>0</v>
      </c>
      <c r="M22" s="36">
        <v>0</v>
      </c>
      <c r="N22" s="36">
        <v>0</v>
      </c>
      <c r="O22" s="36">
        <v>0</v>
      </c>
      <c r="P22" s="36">
        <v>0</v>
      </c>
      <c r="Q22" s="36">
        <v>0</v>
      </c>
      <c r="R22" s="36">
        <v>0</v>
      </c>
      <c r="S22" s="36">
        <v>0</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3">
        <f t="shared" si="2"/>
        <v>0</v>
      </c>
      <c r="AN22" s="33">
        <f t="shared" si="3"/>
        <v>0</v>
      </c>
    </row>
    <row r="23" spans="1:40" customFormat="1" ht="24.95" customHeight="1" x14ac:dyDescent="0.2">
      <c r="A23" s="19">
        <v>16</v>
      </c>
      <c r="B23" s="32" t="s">
        <v>44</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3">
        <f t="shared" si="2"/>
        <v>0</v>
      </c>
      <c r="AN23" s="33">
        <f t="shared" si="3"/>
        <v>0</v>
      </c>
    </row>
    <row r="24" spans="1:40" customFormat="1" ht="24.95" customHeight="1" x14ac:dyDescent="0.2">
      <c r="A24" s="19">
        <v>17</v>
      </c>
      <c r="B24" s="32" t="s">
        <v>40</v>
      </c>
      <c r="C24" s="36">
        <v>0</v>
      </c>
      <c r="D24" s="36">
        <v>0</v>
      </c>
      <c r="E24" s="36">
        <v>0</v>
      </c>
      <c r="F24" s="36">
        <v>0</v>
      </c>
      <c r="G24" s="36">
        <v>0</v>
      </c>
      <c r="H24" s="36">
        <v>0</v>
      </c>
      <c r="I24" s="36">
        <v>0</v>
      </c>
      <c r="J24" s="36">
        <v>0</v>
      </c>
      <c r="K24" s="36">
        <v>0</v>
      </c>
      <c r="L24" s="36">
        <v>0</v>
      </c>
      <c r="M24" s="36">
        <v>0</v>
      </c>
      <c r="N24" s="36">
        <v>0</v>
      </c>
      <c r="O24" s="36">
        <v>0</v>
      </c>
      <c r="P24" s="36">
        <v>0</v>
      </c>
      <c r="Q24" s="36">
        <v>0</v>
      </c>
      <c r="R24" s="36">
        <v>0</v>
      </c>
      <c r="S24" s="36">
        <v>0</v>
      </c>
      <c r="T24" s="36">
        <v>0</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3">
        <f t="shared" si="2"/>
        <v>0</v>
      </c>
      <c r="AN24" s="33">
        <f t="shared" si="3"/>
        <v>0</v>
      </c>
    </row>
    <row r="25" spans="1:40" ht="15" x14ac:dyDescent="0.2">
      <c r="A25" s="12"/>
      <c r="B25" s="6" t="s">
        <v>22</v>
      </c>
      <c r="C25" s="34">
        <f t="shared" ref="C25:AN25" si="4">SUM(C8:C24)</f>
        <v>104737.28832311423</v>
      </c>
      <c r="D25" s="34">
        <f t="shared" si="4"/>
        <v>98765.109984689814</v>
      </c>
      <c r="E25" s="34">
        <f t="shared" si="4"/>
        <v>0</v>
      </c>
      <c r="F25" s="34">
        <f t="shared" si="4"/>
        <v>0</v>
      </c>
      <c r="G25" s="34">
        <f t="shared" si="4"/>
        <v>3969.0834950141707</v>
      </c>
      <c r="H25" s="34">
        <f t="shared" si="4"/>
        <v>1152.4307163566359</v>
      </c>
      <c r="I25" s="34">
        <f t="shared" si="4"/>
        <v>1397998.9775057046</v>
      </c>
      <c r="J25" s="34">
        <f t="shared" si="4"/>
        <v>524613.77093164343</v>
      </c>
      <c r="K25" s="34">
        <f t="shared" si="4"/>
        <v>18443.474786554507</v>
      </c>
      <c r="L25" s="34">
        <f t="shared" si="4"/>
        <v>15747.23</v>
      </c>
      <c r="M25" s="34">
        <f t="shared" si="4"/>
        <v>560211.5659930082</v>
      </c>
      <c r="N25" s="34">
        <f t="shared" si="4"/>
        <v>559497.34629520599</v>
      </c>
      <c r="O25" s="34">
        <f t="shared" si="4"/>
        <v>0</v>
      </c>
      <c r="P25" s="34">
        <f t="shared" si="4"/>
        <v>0</v>
      </c>
      <c r="Q25" s="34">
        <f t="shared" si="4"/>
        <v>0</v>
      </c>
      <c r="R25" s="34">
        <f t="shared" si="4"/>
        <v>0</v>
      </c>
      <c r="S25" s="34">
        <f t="shared" si="4"/>
        <v>0</v>
      </c>
      <c r="T25" s="34">
        <f t="shared" si="4"/>
        <v>0</v>
      </c>
      <c r="U25" s="34">
        <f t="shared" si="4"/>
        <v>128.55986301369862</v>
      </c>
      <c r="V25" s="34">
        <f t="shared" si="4"/>
        <v>64.279931506849309</v>
      </c>
      <c r="W25" s="34">
        <f t="shared" si="4"/>
        <v>0</v>
      </c>
      <c r="X25" s="34">
        <f t="shared" si="4"/>
        <v>0</v>
      </c>
      <c r="Y25" s="34">
        <f t="shared" si="4"/>
        <v>0</v>
      </c>
      <c r="Z25" s="34">
        <f t="shared" si="4"/>
        <v>0</v>
      </c>
      <c r="AA25" s="34">
        <f t="shared" si="4"/>
        <v>2781622.895288974</v>
      </c>
      <c r="AB25" s="34">
        <f t="shared" si="4"/>
        <v>3035.3883474989525</v>
      </c>
      <c r="AC25" s="34">
        <f t="shared" si="4"/>
        <v>2145.5128793701133</v>
      </c>
      <c r="AD25" s="34">
        <f t="shared" si="4"/>
        <v>634.35783673469302</v>
      </c>
      <c r="AE25" s="34">
        <f t="shared" si="4"/>
        <v>0</v>
      </c>
      <c r="AF25" s="34">
        <f t="shared" si="4"/>
        <v>0</v>
      </c>
      <c r="AG25" s="34">
        <f t="shared" si="4"/>
        <v>0</v>
      </c>
      <c r="AH25" s="34">
        <f t="shared" si="4"/>
        <v>0</v>
      </c>
      <c r="AI25" s="34">
        <f t="shared" si="4"/>
        <v>9036.5222641452929</v>
      </c>
      <c r="AJ25" s="34">
        <f t="shared" si="4"/>
        <v>2288.6556734693859</v>
      </c>
      <c r="AK25" s="34">
        <f t="shared" si="4"/>
        <v>0</v>
      </c>
      <c r="AL25" s="34">
        <f t="shared" si="4"/>
        <v>0</v>
      </c>
      <c r="AM25" s="34">
        <f t="shared" si="4"/>
        <v>4878293.8803988975</v>
      </c>
      <c r="AN25" s="34">
        <f t="shared" si="4"/>
        <v>1205798.5697171057</v>
      </c>
    </row>
    <row r="26" spans="1:40" ht="15" x14ac:dyDescent="0.2">
      <c r="A26" s="44"/>
      <c r="B26" s="45"/>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row>
    <row r="28" spans="1:40" s="71" customFormat="1" ht="15" x14ac:dyDescent="0.2">
      <c r="B28" s="72" t="s">
        <v>53</v>
      </c>
      <c r="AM28" s="73"/>
      <c r="AN28" s="73"/>
    </row>
    <row r="29" spans="1:40" s="71" customFormat="1" ht="12.75" customHeight="1" x14ac:dyDescent="0.2">
      <c r="B29" s="123" t="s">
        <v>86</v>
      </c>
      <c r="C29" s="123"/>
      <c r="D29" s="123"/>
      <c r="E29" s="123"/>
      <c r="F29" s="123"/>
      <c r="G29" s="123"/>
      <c r="H29" s="123"/>
      <c r="I29" s="123"/>
      <c r="J29" s="123"/>
      <c r="K29" s="123"/>
      <c r="L29" s="123"/>
      <c r="M29" s="123"/>
      <c r="N29" s="123"/>
      <c r="O29" s="123"/>
      <c r="P29" s="123"/>
      <c r="Q29" s="123"/>
      <c r="R29" s="123"/>
    </row>
    <row r="30" spans="1:40" s="71" customFormat="1" ht="15" x14ac:dyDescent="0.2">
      <c r="B30" s="57"/>
      <c r="C30" s="57"/>
      <c r="D30" s="57"/>
      <c r="E30" s="57"/>
      <c r="F30" s="57"/>
      <c r="G30" s="57"/>
      <c r="H30" s="57"/>
      <c r="I30" s="57"/>
      <c r="J30" s="57"/>
      <c r="K30" s="57"/>
      <c r="L30" s="57"/>
      <c r="M30" s="57"/>
      <c r="N30" s="57"/>
      <c r="AM30" s="73"/>
      <c r="AN30" s="73"/>
    </row>
    <row r="31" spans="1:40" s="71" customFormat="1" ht="15" x14ac:dyDescent="0.25">
      <c r="B31" s="80" t="s">
        <v>87</v>
      </c>
    </row>
    <row r="32" spans="1:40" s="71" customFormat="1" ht="15" x14ac:dyDescent="0.25">
      <c r="B32" s="80" t="s">
        <v>62</v>
      </c>
    </row>
    <row r="33" s="71" customFormat="1" ht="15" x14ac:dyDescent="0.2"/>
  </sheetData>
  <sortState ref="B7:AN22">
    <sortCondition descending="1" ref="AM6:AM22"/>
  </sortState>
  <mergeCells count="23">
    <mergeCell ref="M6:N6"/>
    <mergeCell ref="A1:N1"/>
    <mergeCell ref="A6:A7"/>
    <mergeCell ref="B6:B7"/>
    <mergeCell ref="C6:D6"/>
    <mergeCell ref="E6:F6"/>
    <mergeCell ref="G6:H6"/>
    <mergeCell ref="B29:R29"/>
    <mergeCell ref="Y6:Z6"/>
    <mergeCell ref="AM6:AN6"/>
    <mergeCell ref="AA6:AB6"/>
    <mergeCell ref="AC6:AD6"/>
    <mergeCell ref="AE6:AF6"/>
    <mergeCell ref="AG6:AH6"/>
    <mergeCell ref="AI6:AJ6"/>
    <mergeCell ref="S6:T6"/>
    <mergeCell ref="U6:V6"/>
    <mergeCell ref="W6:X6"/>
    <mergeCell ref="AK6:AL6"/>
    <mergeCell ref="O6:P6"/>
    <mergeCell ref="Q6:R6"/>
    <mergeCell ref="I6:J6"/>
    <mergeCell ref="K6:L6"/>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41"/>
  <sheetViews>
    <sheetView zoomScale="90" zoomScaleNormal="90" workbookViewId="0">
      <pane xSplit="2" ySplit="8" topLeftCell="C9" activePane="bottomRight" state="frozen"/>
      <selection pane="topRight"/>
      <selection pane="bottomLeft"/>
      <selection pane="bottomRight" activeCell="A29" sqref="A29:XFD41"/>
    </sheetView>
  </sheetViews>
  <sheetFormatPr defaultRowHeight="12.75" x14ac:dyDescent="0.2"/>
  <cols>
    <col min="1" max="1" width="4" style="11" customWidth="1"/>
    <col min="2" max="2" width="47.42578125" style="11" customWidth="1"/>
    <col min="3" max="6" width="9.7109375" style="11" customWidth="1"/>
    <col min="7" max="7" width="12" style="11" customWidth="1"/>
    <col min="8" max="8" width="11.85546875" style="11" customWidth="1"/>
    <col min="9" max="10" width="10.140625" style="11" bestFit="1" customWidth="1"/>
    <col min="11" max="20" width="9.7109375" style="11" customWidth="1"/>
    <col min="21" max="21" width="11" style="11" customWidth="1"/>
    <col min="22" max="26" width="9.7109375" style="11" customWidth="1"/>
    <col min="27" max="27" width="11.85546875" style="11" customWidth="1"/>
    <col min="28" max="28" width="12.7109375" style="11" customWidth="1"/>
    <col min="29" max="38" width="9.7109375" style="11" customWidth="1"/>
    <col min="39" max="39" width="12.7109375" style="11" customWidth="1"/>
    <col min="40" max="40" width="11.85546875" style="11" customWidth="1"/>
    <col min="41" max="16384" width="9.140625" style="11"/>
  </cols>
  <sheetData>
    <row r="1" spans="1:40" s="71" customFormat="1" ht="19.5" customHeight="1" x14ac:dyDescent="0.2">
      <c r="A1" s="72" t="s">
        <v>88</v>
      </c>
      <c r="B1" s="77"/>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7"/>
    </row>
    <row r="2" spans="1:40" s="71" customFormat="1" ht="19.5" customHeight="1" x14ac:dyDescent="0.2">
      <c r="A2" s="72" t="str">
        <f>'Accept. Re. Earned Premiums'!A2</f>
        <v>Reporting period: 1 January 2018 - 30 June 2018</v>
      </c>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7"/>
    </row>
    <row r="3" spans="1:40" s="71" customFormat="1" ht="19.5" customHeight="1" x14ac:dyDescent="0.2">
      <c r="A3" s="72"/>
      <c r="B3" s="77"/>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7"/>
    </row>
    <row r="4" spans="1:40" s="71" customFormat="1" ht="19.5" customHeight="1" x14ac:dyDescent="0.2">
      <c r="A4" s="58" t="str">
        <f>'Accept. Re. Earned Premiums'!A4</f>
        <v>*Some adjustments in data provided below may take place due to possible corrections from Reinsurers.</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row>
    <row r="5" spans="1:40" s="77" customFormat="1" ht="19.5" customHeight="1" x14ac:dyDescent="0.2">
      <c r="A5" s="64"/>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row>
    <row r="6" spans="1:40" s="71" customFormat="1" ht="19.5" customHeight="1" x14ac:dyDescent="0.2">
      <c r="A6" s="58"/>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row>
    <row r="7" spans="1:40" s="71" customFormat="1" ht="94.5" customHeight="1" x14ac:dyDescent="0.2">
      <c r="A7" s="105" t="s">
        <v>0</v>
      </c>
      <c r="B7" s="105" t="s">
        <v>3</v>
      </c>
      <c r="C7" s="119" t="str">
        <f>'[1]Number of Policies'!$C$6:$G$6</f>
        <v>Life</v>
      </c>
      <c r="D7" s="119"/>
      <c r="E7" s="115" t="str">
        <f>'[1]Number of Policies'!$H$6</f>
        <v>Travel</v>
      </c>
      <c r="F7" s="116"/>
      <c r="G7" s="115" t="str">
        <f>'[1]Number of Policies'!$M$6</f>
        <v>Personal Accident</v>
      </c>
      <c r="H7" s="116"/>
      <c r="I7" s="115" t="str">
        <f>'[1]Number of Policies'!$R$6</f>
        <v>Medical (Health)</v>
      </c>
      <c r="J7" s="116"/>
      <c r="K7" s="115" t="str">
        <f>'[1]Number of Policies'!$Z$6</f>
        <v>Road Transport Means (Casco)</v>
      </c>
      <c r="L7" s="116"/>
      <c r="M7" s="115" t="str">
        <f>'[1]Number of Policies'!$AE$6</f>
        <v>Motor Third Party Liability</v>
      </c>
      <c r="N7" s="116"/>
      <c r="O7" s="115" t="str">
        <f>'[1]Number of Policies'!$AJ$6</f>
        <v>Railway Transport Means</v>
      </c>
      <c r="P7" s="116"/>
      <c r="Q7" s="115" t="str">
        <f>'[1]Number of Policies'!$AO$6</f>
        <v>Aviation Transport Means (Hull)</v>
      </c>
      <c r="R7" s="116"/>
      <c r="S7" s="115" t="str">
        <f>'[1]Number of Policies'!$AT$6</f>
        <v>Aviation Third Party Liability</v>
      </c>
      <c r="T7" s="116"/>
      <c r="U7" s="115" t="str">
        <f>'[1]Number of Policies'!$AY$6</f>
        <v>Marine Transport Means (Hull)</v>
      </c>
      <c r="V7" s="116"/>
      <c r="W7" s="115" t="str">
        <f>'[1]Number of Policies'!$BD$6</f>
        <v>Marine Third Party Liability</v>
      </c>
      <c r="X7" s="116"/>
      <c r="Y7" s="115" t="str">
        <f>'[1]Number of Policies'!$BI$6</f>
        <v>Cargo</v>
      </c>
      <c r="Z7" s="116"/>
      <c r="AA7" s="115" t="str">
        <f>'[1]Number of Policies'!$BN$6</f>
        <v>Property</v>
      </c>
      <c r="AB7" s="116"/>
      <c r="AC7" s="115" t="str">
        <f>'[1]Number of Policies'!$BS$6</f>
        <v>Miscellaneous Financial Loss</v>
      </c>
      <c r="AD7" s="116"/>
      <c r="AE7" s="108" t="str">
        <f>'[1]Number of Policies'!$BX$6</f>
        <v>Suretyships</v>
      </c>
      <c r="AF7" s="110"/>
      <c r="AG7" s="108" t="str">
        <f>'[1]Number of Policies'!$CC$6</f>
        <v>Credit</v>
      </c>
      <c r="AH7" s="110"/>
      <c r="AI7" s="120" t="str">
        <f>'[1]Number of Policies'!$CH$6</f>
        <v>Third Party Liability</v>
      </c>
      <c r="AJ7" s="121"/>
      <c r="AK7" s="120" t="str">
        <f>'[1]Number of Policies'!$CM$6</f>
        <v>Legal Expenses</v>
      </c>
      <c r="AL7" s="121"/>
      <c r="AM7" s="120" t="str">
        <f>'[1]Number of Policies'!$CR$6</f>
        <v>Total</v>
      </c>
      <c r="AN7" s="121"/>
    </row>
    <row r="8" spans="1:40" s="71" customFormat="1" ht="45.75" customHeight="1" x14ac:dyDescent="0.2">
      <c r="A8" s="107"/>
      <c r="B8" s="107"/>
      <c r="C8" s="104" t="s">
        <v>64</v>
      </c>
      <c r="D8" s="104" t="s">
        <v>65</v>
      </c>
      <c r="E8" s="104" t="str">
        <f>C8</f>
        <v>Claims Paid (gross)*</v>
      </c>
      <c r="F8" s="104" t="str">
        <f>D8</f>
        <v>Claims Paid (net)**</v>
      </c>
      <c r="G8" s="104" t="str">
        <f t="shared" ref="G8:AN8" si="0">E8</f>
        <v>Claims Paid (gross)*</v>
      </c>
      <c r="H8" s="104" t="str">
        <f t="shared" si="0"/>
        <v>Claims Paid (net)**</v>
      </c>
      <c r="I8" s="104" t="str">
        <f t="shared" si="0"/>
        <v>Claims Paid (gross)*</v>
      </c>
      <c r="J8" s="104" t="str">
        <f t="shared" si="0"/>
        <v>Claims Paid (net)**</v>
      </c>
      <c r="K8" s="104" t="str">
        <f t="shared" si="0"/>
        <v>Claims Paid (gross)*</v>
      </c>
      <c r="L8" s="104" t="str">
        <f t="shared" si="0"/>
        <v>Claims Paid (net)**</v>
      </c>
      <c r="M8" s="104" t="str">
        <f t="shared" si="0"/>
        <v>Claims Paid (gross)*</v>
      </c>
      <c r="N8" s="104" t="str">
        <f t="shared" si="0"/>
        <v>Claims Paid (net)**</v>
      </c>
      <c r="O8" s="104" t="str">
        <f t="shared" si="0"/>
        <v>Claims Paid (gross)*</v>
      </c>
      <c r="P8" s="104" t="str">
        <f t="shared" si="0"/>
        <v>Claims Paid (net)**</v>
      </c>
      <c r="Q8" s="104" t="str">
        <f t="shared" si="0"/>
        <v>Claims Paid (gross)*</v>
      </c>
      <c r="R8" s="104" t="str">
        <f t="shared" si="0"/>
        <v>Claims Paid (net)**</v>
      </c>
      <c r="S8" s="104" t="str">
        <f t="shared" si="0"/>
        <v>Claims Paid (gross)*</v>
      </c>
      <c r="T8" s="104" t="str">
        <f t="shared" si="0"/>
        <v>Claims Paid (net)**</v>
      </c>
      <c r="U8" s="104" t="str">
        <f t="shared" si="0"/>
        <v>Claims Paid (gross)*</v>
      </c>
      <c r="V8" s="104" t="str">
        <f t="shared" si="0"/>
        <v>Claims Paid (net)**</v>
      </c>
      <c r="W8" s="104" t="str">
        <f t="shared" si="0"/>
        <v>Claims Paid (gross)*</v>
      </c>
      <c r="X8" s="104" t="str">
        <f t="shared" si="0"/>
        <v>Claims Paid (net)**</v>
      </c>
      <c r="Y8" s="104" t="str">
        <f t="shared" si="0"/>
        <v>Claims Paid (gross)*</v>
      </c>
      <c r="Z8" s="104" t="str">
        <f t="shared" si="0"/>
        <v>Claims Paid (net)**</v>
      </c>
      <c r="AA8" s="104" t="str">
        <f t="shared" si="0"/>
        <v>Claims Paid (gross)*</v>
      </c>
      <c r="AB8" s="104" t="str">
        <f t="shared" si="0"/>
        <v>Claims Paid (net)**</v>
      </c>
      <c r="AC8" s="104" t="str">
        <f t="shared" si="0"/>
        <v>Claims Paid (gross)*</v>
      </c>
      <c r="AD8" s="104" t="str">
        <f t="shared" si="0"/>
        <v>Claims Paid (net)**</v>
      </c>
      <c r="AE8" s="104" t="str">
        <f t="shared" si="0"/>
        <v>Claims Paid (gross)*</v>
      </c>
      <c r="AF8" s="104" t="str">
        <f t="shared" si="0"/>
        <v>Claims Paid (net)**</v>
      </c>
      <c r="AG8" s="104" t="str">
        <f t="shared" si="0"/>
        <v>Claims Paid (gross)*</v>
      </c>
      <c r="AH8" s="104" t="str">
        <f t="shared" si="0"/>
        <v>Claims Paid (net)**</v>
      </c>
      <c r="AI8" s="104" t="str">
        <f t="shared" si="0"/>
        <v>Claims Paid (gross)*</v>
      </c>
      <c r="AJ8" s="104" t="str">
        <f t="shared" si="0"/>
        <v>Claims Paid (net)**</v>
      </c>
      <c r="AK8" s="104" t="str">
        <f t="shared" si="0"/>
        <v>Claims Paid (gross)*</v>
      </c>
      <c r="AL8" s="104" t="str">
        <f t="shared" si="0"/>
        <v>Claims Paid (net)**</v>
      </c>
      <c r="AM8" s="104" t="str">
        <f t="shared" si="0"/>
        <v>Claims Paid (gross)*</v>
      </c>
      <c r="AN8" s="104" t="str">
        <f t="shared" si="0"/>
        <v>Claims Paid (net)**</v>
      </c>
    </row>
    <row r="9" spans="1:40" customFormat="1" ht="24.95" customHeight="1" x14ac:dyDescent="0.2">
      <c r="A9" s="19">
        <v>1</v>
      </c>
      <c r="B9" s="30" t="s">
        <v>39</v>
      </c>
      <c r="C9" s="36">
        <v>0</v>
      </c>
      <c r="D9" s="36">
        <v>0</v>
      </c>
      <c r="E9" s="36">
        <v>0</v>
      </c>
      <c r="F9" s="36">
        <v>0</v>
      </c>
      <c r="G9" s="36">
        <v>849271.09</v>
      </c>
      <c r="H9" s="36">
        <v>188832.13054769998</v>
      </c>
      <c r="I9" s="36">
        <v>0</v>
      </c>
      <c r="J9" s="36">
        <v>0</v>
      </c>
      <c r="K9" s="36">
        <v>0</v>
      </c>
      <c r="L9" s="36">
        <v>0</v>
      </c>
      <c r="M9" s="36">
        <v>0</v>
      </c>
      <c r="N9" s="36">
        <v>0</v>
      </c>
      <c r="O9" s="36">
        <v>0</v>
      </c>
      <c r="P9" s="3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3">
        <f t="shared" ref="AM9:AM25" si="1">C9+E9+G9+I9+K9+M9+O9+Q9+S9+U9+W9+Y9+AA9+AC9+AE9+AG9+AI9+AK9</f>
        <v>849271.09</v>
      </c>
      <c r="AN9" s="33">
        <f t="shared" ref="AN9:AN25" si="2">D9+F9+H9+J9+L9+N9+P9+R9+T9+V9+X9+Z9+AB9+AD9+AF9+AH9+AJ9+AL9</f>
        <v>188832.13054769998</v>
      </c>
    </row>
    <row r="10" spans="1:40" customFormat="1" ht="24.95" customHeight="1" x14ac:dyDescent="0.2">
      <c r="A10" s="19">
        <v>2</v>
      </c>
      <c r="B10" s="30" t="s">
        <v>28</v>
      </c>
      <c r="C10" s="36">
        <v>0</v>
      </c>
      <c r="D10" s="36">
        <v>0</v>
      </c>
      <c r="E10" s="36">
        <v>0</v>
      </c>
      <c r="F10" s="36">
        <v>0</v>
      </c>
      <c r="G10" s="36">
        <v>0</v>
      </c>
      <c r="H10" s="36">
        <v>0</v>
      </c>
      <c r="I10" s="36">
        <v>0</v>
      </c>
      <c r="J10" s="36">
        <v>0</v>
      </c>
      <c r="K10" s="36">
        <v>0</v>
      </c>
      <c r="L10" s="36">
        <v>0</v>
      </c>
      <c r="M10" s="36">
        <v>10443.800040313723</v>
      </c>
      <c r="N10" s="36">
        <v>10443.800040313723</v>
      </c>
      <c r="O10" s="36">
        <v>0</v>
      </c>
      <c r="P10" s="36">
        <v>0</v>
      </c>
      <c r="Q10" s="36">
        <v>0</v>
      </c>
      <c r="R10" s="36">
        <v>0</v>
      </c>
      <c r="S10" s="36">
        <v>0</v>
      </c>
      <c r="T10" s="36">
        <v>0</v>
      </c>
      <c r="U10" s="36">
        <v>0</v>
      </c>
      <c r="V10" s="36">
        <v>0</v>
      </c>
      <c r="W10" s="36">
        <v>0</v>
      </c>
      <c r="X10" s="36">
        <v>0</v>
      </c>
      <c r="Y10" s="36">
        <v>0</v>
      </c>
      <c r="Z10" s="36">
        <v>0</v>
      </c>
      <c r="AA10" s="36">
        <v>0</v>
      </c>
      <c r="AB10" s="36">
        <v>0</v>
      </c>
      <c r="AC10" s="36">
        <v>0</v>
      </c>
      <c r="AD10" s="36">
        <v>0</v>
      </c>
      <c r="AE10" s="36">
        <v>0</v>
      </c>
      <c r="AF10" s="36">
        <v>0</v>
      </c>
      <c r="AG10" s="36">
        <v>0</v>
      </c>
      <c r="AH10" s="36">
        <v>0</v>
      </c>
      <c r="AI10" s="36">
        <v>0</v>
      </c>
      <c r="AJ10" s="36">
        <v>0</v>
      </c>
      <c r="AK10" s="36">
        <v>0</v>
      </c>
      <c r="AL10" s="36">
        <v>0</v>
      </c>
      <c r="AM10" s="33">
        <f t="shared" si="1"/>
        <v>10443.800040313723</v>
      </c>
      <c r="AN10" s="33">
        <f t="shared" si="2"/>
        <v>10443.800040313723</v>
      </c>
    </row>
    <row r="11" spans="1:40" customFormat="1" ht="24.95" customHeight="1" x14ac:dyDescent="0.2">
      <c r="A11" s="19">
        <v>3</v>
      </c>
      <c r="B11" s="30" t="s">
        <v>36</v>
      </c>
      <c r="C11" s="36">
        <v>0</v>
      </c>
      <c r="D11" s="36">
        <v>0</v>
      </c>
      <c r="E11" s="36">
        <v>0</v>
      </c>
      <c r="F11" s="36">
        <v>0</v>
      </c>
      <c r="G11" s="36">
        <v>0</v>
      </c>
      <c r="H11" s="36">
        <v>0</v>
      </c>
      <c r="I11" s="36">
        <v>0</v>
      </c>
      <c r="J11" s="36">
        <v>0</v>
      </c>
      <c r="K11" s="36">
        <v>3.637978807091713E-12</v>
      </c>
      <c r="L11" s="36">
        <v>3.637978807091713E-12</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3">
        <f t="shared" si="1"/>
        <v>3.637978807091713E-12</v>
      </c>
      <c r="AN11" s="33">
        <f t="shared" si="2"/>
        <v>3.637978807091713E-12</v>
      </c>
    </row>
    <row r="12" spans="1:40" customFormat="1" ht="24.95" customHeight="1" x14ac:dyDescent="0.2">
      <c r="A12" s="19">
        <v>4</v>
      </c>
      <c r="B12" s="30" t="s">
        <v>29</v>
      </c>
      <c r="C12" s="36">
        <v>0</v>
      </c>
      <c r="D12" s="36">
        <v>0</v>
      </c>
      <c r="E12" s="36">
        <v>0</v>
      </c>
      <c r="F12" s="36">
        <v>0</v>
      </c>
      <c r="G12" s="36">
        <v>0</v>
      </c>
      <c r="H12" s="36">
        <v>0</v>
      </c>
      <c r="I12" s="36">
        <v>0</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3">
        <f t="shared" si="1"/>
        <v>0</v>
      </c>
      <c r="AN12" s="33">
        <f t="shared" si="2"/>
        <v>0</v>
      </c>
    </row>
    <row r="13" spans="1:40" customFormat="1" ht="24.95" customHeight="1" x14ac:dyDescent="0.2">
      <c r="A13" s="19">
        <v>5</v>
      </c>
      <c r="B13" s="30" t="s">
        <v>34</v>
      </c>
      <c r="C13" s="36">
        <v>0</v>
      </c>
      <c r="D13" s="36">
        <v>0</v>
      </c>
      <c r="E13" s="36">
        <v>0</v>
      </c>
      <c r="F13" s="36">
        <v>0</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3">
        <f t="shared" si="1"/>
        <v>0</v>
      </c>
      <c r="AN13" s="33">
        <f t="shared" si="2"/>
        <v>0</v>
      </c>
    </row>
    <row r="14" spans="1:40" customFormat="1" ht="24.95" customHeight="1" x14ac:dyDescent="0.2">
      <c r="A14" s="19">
        <v>6</v>
      </c>
      <c r="B14" s="30" t="s">
        <v>33</v>
      </c>
      <c r="C14" s="36">
        <v>0</v>
      </c>
      <c r="D14" s="36">
        <v>0</v>
      </c>
      <c r="E14" s="36">
        <v>0</v>
      </c>
      <c r="F14" s="36">
        <v>0</v>
      </c>
      <c r="G14" s="36">
        <v>0</v>
      </c>
      <c r="H14" s="36">
        <v>0</v>
      </c>
      <c r="I14" s="36">
        <v>0</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6">
        <v>0</v>
      </c>
      <c r="AC14" s="36">
        <v>0</v>
      </c>
      <c r="AD14" s="36">
        <v>0</v>
      </c>
      <c r="AE14" s="36">
        <v>0</v>
      </c>
      <c r="AF14" s="36">
        <v>0</v>
      </c>
      <c r="AG14" s="36">
        <v>0</v>
      </c>
      <c r="AH14" s="36">
        <v>0</v>
      </c>
      <c r="AI14" s="36">
        <v>0</v>
      </c>
      <c r="AJ14" s="36">
        <v>0</v>
      </c>
      <c r="AK14" s="36">
        <v>0</v>
      </c>
      <c r="AL14" s="36">
        <v>0</v>
      </c>
      <c r="AM14" s="33">
        <f t="shared" si="1"/>
        <v>0</v>
      </c>
      <c r="AN14" s="33">
        <f t="shared" si="2"/>
        <v>0</v>
      </c>
    </row>
    <row r="15" spans="1:40" customFormat="1" ht="24.95" customHeight="1" x14ac:dyDescent="0.2">
      <c r="A15" s="19">
        <v>7</v>
      </c>
      <c r="B15" s="30" t="s">
        <v>32</v>
      </c>
      <c r="C15" s="36">
        <v>0</v>
      </c>
      <c r="D15" s="36">
        <v>0</v>
      </c>
      <c r="E15" s="36">
        <v>0</v>
      </c>
      <c r="F15" s="36">
        <v>0</v>
      </c>
      <c r="G15" s="36">
        <v>0</v>
      </c>
      <c r="H15" s="36">
        <v>0</v>
      </c>
      <c r="I15" s="36">
        <v>0</v>
      </c>
      <c r="J15" s="36">
        <v>0</v>
      </c>
      <c r="K15" s="36">
        <v>0</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3">
        <f t="shared" si="1"/>
        <v>0</v>
      </c>
      <c r="AN15" s="33">
        <f t="shared" si="2"/>
        <v>0</v>
      </c>
    </row>
    <row r="16" spans="1:40" customFormat="1" ht="24.95" customHeight="1" x14ac:dyDescent="0.2">
      <c r="A16" s="19">
        <v>8</v>
      </c>
      <c r="B16" s="30" t="s">
        <v>37</v>
      </c>
      <c r="C16" s="36">
        <v>0</v>
      </c>
      <c r="D16" s="36">
        <v>0</v>
      </c>
      <c r="E16" s="36">
        <v>0</v>
      </c>
      <c r="F16" s="36">
        <v>0</v>
      </c>
      <c r="G16" s="36">
        <v>0</v>
      </c>
      <c r="H16" s="36">
        <v>0</v>
      </c>
      <c r="I16" s="36">
        <v>0</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3">
        <f t="shared" si="1"/>
        <v>0</v>
      </c>
      <c r="AN16" s="33">
        <f t="shared" si="2"/>
        <v>0</v>
      </c>
    </row>
    <row r="17" spans="1:40" customFormat="1" ht="24.95" customHeight="1" x14ac:dyDescent="0.2">
      <c r="A17" s="19">
        <v>9</v>
      </c>
      <c r="B17" s="30" t="s">
        <v>31</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3">
        <f t="shared" si="1"/>
        <v>0</v>
      </c>
      <c r="AN17" s="33">
        <f t="shared" si="2"/>
        <v>0</v>
      </c>
    </row>
    <row r="18" spans="1:40" customFormat="1" ht="24.95" customHeight="1" x14ac:dyDescent="0.2">
      <c r="A18" s="19">
        <v>10</v>
      </c>
      <c r="B18" s="30" t="s">
        <v>43</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3">
        <f t="shared" si="1"/>
        <v>0</v>
      </c>
      <c r="AN18" s="33">
        <f t="shared" si="2"/>
        <v>0</v>
      </c>
    </row>
    <row r="19" spans="1:40" customFormat="1" ht="24.95" customHeight="1" x14ac:dyDescent="0.2">
      <c r="A19" s="19">
        <v>11</v>
      </c>
      <c r="B19" s="30" t="s">
        <v>41</v>
      </c>
      <c r="C19" s="36">
        <v>0</v>
      </c>
      <c r="D19" s="36">
        <v>0</v>
      </c>
      <c r="E19" s="36">
        <v>0</v>
      </c>
      <c r="F19" s="36">
        <v>0</v>
      </c>
      <c r="G19" s="36">
        <v>0</v>
      </c>
      <c r="H19" s="36">
        <v>0</v>
      </c>
      <c r="I19" s="36">
        <v>0</v>
      </c>
      <c r="J19" s="36">
        <v>0</v>
      </c>
      <c r="K19" s="36">
        <v>0</v>
      </c>
      <c r="L19" s="36">
        <v>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3">
        <f t="shared" si="1"/>
        <v>0</v>
      </c>
      <c r="AN19" s="33">
        <f t="shared" si="2"/>
        <v>0</v>
      </c>
    </row>
    <row r="20" spans="1:40" customFormat="1" ht="24.95" customHeight="1" x14ac:dyDescent="0.2">
      <c r="A20" s="19">
        <v>12</v>
      </c>
      <c r="B20" s="30" t="s">
        <v>38</v>
      </c>
      <c r="C20" s="36">
        <v>0</v>
      </c>
      <c r="D20" s="36">
        <v>0</v>
      </c>
      <c r="E20" s="36">
        <v>0</v>
      </c>
      <c r="F20" s="36">
        <v>0</v>
      </c>
      <c r="G20" s="36">
        <v>0</v>
      </c>
      <c r="H20" s="36">
        <v>0</v>
      </c>
      <c r="I20" s="36">
        <v>0</v>
      </c>
      <c r="J20" s="36">
        <v>0</v>
      </c>
      <c r="K20" s="36">
        <v>0</v>
      </c>
      <c r="L20" s="36">
        <v>0</v>
      </c>
      <c r="M20" s="36">
        <v>0</v>
      </c>
      <c r="N20" s="36">
        <v>0</v>
      </c>
      <c r="O20" s="36">
        <v>0</v>
      </c>
      <c r="P20" s="36">
        <v>0</v>
      </c>
      <c r="Q20" s="36">
        <v>0</v>
      </c>
      <c r="R20" s="36">
        <v>0</v>
      </c>
      <c r="S20" s="36">
        <v>0</v>
      </c>
      <c r="T20" s="36">
        <v>0</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3">
        <f t="shared" si="1"/>
        <v>0</v>
      </c>
      <c r="AN20" s="33">
        <f t="shared" si="2"/>
        <v>0</v>
      </c>
    </row>
    <row r="21" spans="1:40" customFormat="1" ht="24.95" customHeight="1" x14ac:dyDescent="0.2">
      <c r="A21" s="19">
        <v>13</v>
      </c>
      <c r="B21" s="30" t="s">
        <v>42</v>
      </c>
      <c r="C21" s="36">
        <v>0</v>
      </c>
      <c r="D21" s="36">
        <v>0</v>
      </c>
      <c r="E21" s="36">
        <v>0</v>
      </c>
      <c r="F21" s="36">
        <v>0</v>
      </c>
      <c r="G21" s="36">
        <v>0</v>
      </c>
      <c r="H21" s="36">
        <v>0</v>
      </c>
      <c r="I21" s="36">
        <v>0</v>
      </c>
      <c r="J21" s="36">
        <v>0</v>
      </c>
      <c r="K21" s="36">
        <v>0</v>
      </c>
      <c r="L21" s="36">
        <v>0</v>
      </c>
      <c r="M21" s="36">
        <v>0</v>
      </c>
      <c r="N21" s="36">
        <v>0</v>
      </c>
      <c r="O21" s="36">
        <v>0</v>
      </c>
      <c r="P21" s="36">
        <v>0</v>
      </c>
      <c r="Q21" s="36">
        <v>0</v>
      </c>
      <c r="R21" s="36">
        <v>0</v>
      </c>
      <c r="S21" s="36">
        <v>0</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3">
        <f t="shared" si="1"/>
        <v>0</v>
      </c>
      <c r="AN21" s="33">
        <f t="shared" si="2"/>
        <v>0</v>
      </c>
    </row>
    <row r="22" spans="1:40" customFormat="1" ht="24.95" customHeight="1" x14ac:dyDescent="0.2">
      <c r="A22" s="19">
        <v>14</v>
      </c>
      <c r="B22" s="30" t="s">
        <v>30</v>
      </c>
      <c r="C22" s="36">
        <v>0</v>
      </c>
      <c r="D22" s="36">
        <v>0</v>
      </c>
      <c r="E22" s="36">
        <v>0</v>
      </c>
      <c r="F22" s="36">
        <v>0</v>
      </c>
      <c r="G22" s="36">
        <v>0</v>
      </c>
      <c r="H22" s="36">
        <v>0</v>
      </c>
      <c r="I22" s="36">
        <v>0</v>
      </c>
      <c r="J22" s="36">
        <v>0</v>
      </c>
      <c r="K22" s="36">
        <v>0</v>
      </c>
      <c r="L22" s="36">
        <v>0</v>
      </c>
      <c r="M22" s="36">
        <v>0</v>
      </c>
      <c r="N22" s="36">
        <v>0</v>
      </c>
      <c r="O22" s="36">
        <v>0</v>
      </c>
      <c r="P22" s="36">
        <v>0</v>
      </c>
      <c r="Q22" s="36">
        <v>0</v>
      </c>
      <c r="R22" s="36">
        <v>0</v>
      </c>
      <c r="S22" s="36">
        <v>0</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3">
        <f t="shared" si="1"/>
        <v>0</v>
      </c>
      <c r="AN22" s="33">
        <f t="shared" si="2"/>
        <v>0</v>
      </c>
    </row>
    <row r="23" spans="1:40" customFormat="1" ht="24.95" customHeight="1" x14ac:dyDescent="0.2">
      <c r="A23" s="19">
        <v>15</v>
      </c>
      <c r="B23" s="32" t="s">
        <v>35</v>
      </c>
      <c r="C23" s="36">
        <v>0</v>
      </c>
      <c r="D23" s="36">
        <v>0</v>
      </c>
      <c r="E23" s="36">
        <v>0</v>
      </c>
      <c r="F23" s="36">
        <v>0</v>
      </c>
      <c r="G23" s="36">
        <v>0</v>
      </c>
      <c r="H23" s="36">
        <v>0</v>
      </c>
      <c r="I23" s="36">
        <v>0</v>
      </c>
      <c r="J23" s="36">
        <v>0</v>
      </c>
      <c r="K23" s="36">
        <v>0</v>
      </c>
      <c r="L23" s="36">
        <v>0</v>
      </c>
      <c r="M23" s="36">
        <v>0</v>
      </c>
      <c r="N23" s="36">
        <v>0</v>
      </c>
      <c r="O23" s="36">
        <v>0</v>
      </c>
      <c r="P23" s="36">
        <v>0</v>
      </c>
      <c r="Q23" s="36">
        <v>0</v>
      </c>
      <c r="R23" s="36">
        <v>0</v>
      </c>
      <c r="S23" s="36">
        <v>0</v>
      </c>
      <c r="T23" s="36">
        <v>0</v>
      </c>
      <c r="U23" s="36">
        <v>0</v>
      </c>
      <c r="V23" s="36">
        <v>0</v>
      </c>
      <c r="W23" s="36">
        <v>0</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3">
        <f t="shared" si="1"/>
        <v>0</v>
      </c>
      <c r="AN23" s="33">
        <f t="shared" si="2"/>
        <v>0</v>
      </c>
    </row>
    <row r="24" spans="1:40" customFormat="1" ht="24.95" customHeight="1" x14ac:dyDescent="0.2">
      <c r="A24" s="19">
        <v>16</v>
      </c>
      <c r="B24" s="32" t="s">
        <v>44</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3">
        <f t="shared" si="1"/>
        <v>0</v>
      </c>
      <c r="AN24" s="33">
        <f t="shared" si="2"/>
        <v>0</v>
      </c>
    </row>
    <row r="25" spans="1:40" customFormat="1" ht="24.95" customHeight="1" x14ac:dyDescent="0.2">
      <c r="A25" s="19">
        <v>17</v>
      </c>
      <c r="B25" s="32" t="s">
        <v>40</v>
      </c>
      <c r="C25" s="36">
        <v>0</v>
      </c>
      <c r="D25" s="36">
        <v>0</v>
      </c>
      <c r="E25" s="36">
        <v>0</v>
      </c>
      <c r="F25" s="36">
        <v>0</v>
      </c>
      <c r="G25" s="36">
        <v>0</v>
      </c>
      <c r="H25" s="36">
        <v>0</v>
      </c>
      <c r="I25" s="36">
        <v>0</v>
      </c>
      <c r="J25" s="36">
        <v>0</v>
      </c>
      <c r="K25" s="36">
        <v>0</v>
      </c>
      <c r="L25" s="36">
        <v>0</v>
      </c>
      <c r="M25" s="36">
        <v>0</v>
      </c>
      <c r="N25" s="36">
        <v>0</v>
      </c>
      <c r="O25" s="36">
        <v>0</v>
      </c>
      <c r="P25" s="36">
        <v>0</v>
      </c>
      <c r="Q25" s="36">
        <v>0</v>
      </c>
      <c r="R25" s="36">
        <v>0</v>
      </c>
      <c r="S25" s="36">
        <v>0</v>
      </c>
      <c r="T25" s="36">
        <v>0</v>
      </c>
      <c r="U25" s="36">
        <v>0</v>
      </c>
      <c r="V25" s="36">
        <v>0</v>
      </c>
      <c r="W25" s="36">
        <v>0</v>
      </c>
      <c r="X25" s="36">
        <v>0</v>
      </c>
      <c r="Y25" s="36">
        <v>0</v>
      </c>
      <c r="Z25" s="36">
        <v>0</v>
      </c>
      <c r="AA25" s="36">
        <v>0</v>
      </c>
      <c r="AB25" s="36">
        <v>0</v>
      </c>
      <c r="AC25" s="36">
        <v>0</v>
      </c>
      <c r="AD25" s="36">
        <v>0</v>
      </c>
      <c r="AE25" s="36">
        <v>0</v>
      </c>
      <c r="AF25" s="36">
        <v>0</v>
      </c>
      <c r="AG25" s="36">
        <v>0</v>
      </c>
      <c r="AH25" s="36">
        <v>0</v>
      </c>
      <c r="AI25" s="36">
        <v>0</v>
      </c>
      <c r="AJ25" s="36">
        <v>0</v>
      </c>
      <c r="AK25" s="36">
        <v>0</v>
      </c>
      <c r="AL25" s="36">
        <v>0</v>
      </c>
      <c r="AM25" s="33">
        <f t="shared" si="1"/>
        <v>0</v>
      </c>
      <c r="AN25" s="33">
        <f t="shared" si="2"/>
        <v>0</v>
      </c>
    </row>
    <row r="26" spans="1:40" ht="15" x14ac:dyDescent="0.2">
      <c r="A26" s="12"/>
      <c r="B26" s="6" t="s">
        <v>22</v>
      </c>
      <c r="C26" s="38">
        <f t="shared" ref="C26:AL26" si="3">SUM(C9:C25)</f>
        <v>0</v>
      </c>
      <c r="D26" s="38">
        <f t="shared" si="3"/>
        <v>0</v>
      </c>
      <c r="E26" s="38">
        <f t="shared" si="3"/>
        <v>0</v>
      </c>
      <c r="F26" s="38">
        <f t="shared" si="3"/>
        <v>0</v>
      </c>
      <c r="G26" s="38">
        <f t="shared" si="3"/>
        <v>849271.09</v>
      </c>
      <c r="H26" s="38">
        <f t="shared" si="3"/>
        <v>188832.13054769998</v>
      </c>
      <c r="I26" s="38">
        <f t="shared" si="3"/>
        <v>0</v>
      </c>
      <c r="J26" s="38">
        <f t="shared" si="3"/>
        <v>0</v>
      </c>
      <c r="K26" s="38">
        <f t="shared" si="3"/>
        <v>3.637978807091713E-12</v>
      </c>
      <c r="L26" s="38">
        <f t="shared" si="3"/>
        <v>3.637978807091713E-12</v>
      </c>
      <c r="M26" s="38">
        <f t="shared" si="3"/>
        <v>10443.800040313723</v>
      </c>
      <c r="N26" s="38">
        <f t="shared" si="3"/>
        <v>10443.800040313723</v>
      </c>
      <c r="O26" s="38">
        <f t="shared" si="3"/>
        <v>0</v>
      </c>
      <c r="P26" s="38">
        <f t="shared" si="3"/>
        <v>0</v>
      </c>
      <c r="Q26" s="38">
        <f t="shared" si="3"/>
        <v>0</v>
      </c>
      <c r="R26" s="38">
        <f t="shared" si="3"/>
        <v>0</v>
      </c>
      <c r="S26" s="38">
        <f t="shared" si="3"/>
        <v>0</v>
      </c>
      <c r="T26" s="38">
        <f t="shared" si="3"/>
        <v>0</v>
      </c>
      <c r="U26" s="38">
        <f t="shared" si="3"/>
        <v>0</v>
      </c>
      <c r="V26" s="38">
        <f t="shared" si="3"/>
        <v>0</v>
      </c>
      <c r="W26" s="38">
        <f t="shared" si="3"/>
        <v>0</v>
      </c>
      <c r="X26" s="38">
        <f t="shared" si="3"/>
        <v>0</v>
      </c>
      <c r="Y26" s="38">
        <f t="shared" si="3"/>
        <v>0</v>
      </c>
      <c r="Z26" s="38">
        <f t="shared" si="3"/>
        <v>0</v>
      </c>
      <c r="AA26" s="38">
        <f t="shared" si="3"/>
        <v>0</v>
      </c>
      <c r="AB26" s="38">
        <f t="shared" si="3"/>
        <v>0</v>
      </c>
      <c r="AC26" s="38">
        <f t="shared" si="3"/>
        <v>0</v>
      </c>
      <c r="AD26" s="38">
        <f t="shared" si="3"/>
        <v>0</v>
      </c>
      <c r="AE26" s="38">
        <f t="shared" si="3"/>
        <v>0</v>
      </c>
      <c r="AF26" s="38">
        <f t="shared" si="3"/>
        <v>0</v>
      </c>
      <c r="AG26" s="38">
        <f t="shared" si="3"/>
        <v>0</v>
      </c>
      <c r="AH26" s="38">
        <f t="shared" si="3"/>
        <v>0</v>
      </c>
      <c r="AI26" s="38">
        <f t="shared" si="3"/>
        <v>0</v>
      </c>
      <c r="AJ26" s="38">
        <f t="shared" si="3"/>
        <v>0</v>
      </c>
      <c r="AK26" s="38">
        <f t="shared" si="3"/>
        <v>0</v>
      </c>
      <c r="AL26" s="38">
        <f t="shared" si="3"/>
        <v>0</v>
      </c>
      <c r="AM26" s="34">
        <f t="shared" ref="AM26" si="4">C26+E26+G26+I26+K26+M26+O26+Q26+S26+U26+W26+Y26+AA26+AC26+AE26+AG26+AI26+AK26</f>
        <v>859714.89004031371</v>
      </c>
      <c r="AN26" s="34">
        <f t="shared" ref="AN26" si="5">D26+F26+H26+J26+L26+N26+P26+R26+T26+V26+X26+Z26+AB26+AD26+AF26+AH26+AJ26+AL26</f>
        <v>199275.9305880137</v>
      </c>
    </row>
    <row r="27" spans="1:40" ht="15" x14ac:dyDescent="0.2">
      <c r="A27" s="44"/>
      <c r="B27" s="45"/>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row>
    <row r="29" spans="1:40" s="71" customFormat="1" ht="15" x14ac:dyDescent="0.2">
      <c r="B29" s="71" t="s">
        <v>53</v>
      </c>
    </row>
    <row r="30" spans="1:40" s="71" customFormat="1" ht="15" x14ac:dyDescent="0.2">
      <c r="B30" s="71" t="s">
        <v>89</v>
      </c>
    </row>
    <row r="31" spans="1:40" s="71" customFormat="1" ht="15" x14ac:dyDescent="0.2"/>
    <row r="32" spans="1:40" s="71" customFormat="1" ht="15" x14ac:dyDescent="0.2">
      <c r="B32" s="71" t="s">
        <v>90</v>
      </c>
    </row>
    <row r="33" spans="2:2" s="71" customFormat="1" ht="15" x14ac:dyDescent="0.2">
      <c r="B33" s="71" t="s">
        <v>91</v>
      </c>
    </row>
    <row r="34" spans="2:2" s="71" customFormat="1" ht="15" x14ac:dyDescent="0.2"/>
    <row r="35" spans="2:2" s="71" customFormat="1" ht="15" x14ac:dyDescent="0.2"/>
    <row r="36" spans="2:2" s="71" customFormat="1" ht="15" x14ac:dyDescent="0.2"/>
    <row r="37" spans="2:2" s="71" customFormat="1" ht="15" x14ac:dyDescent="0.2"/>
    <row r="38" spans="2:2" s="71" customFormat="1" ht="15" x14ac:dyDescent="0.2"/>
    <row r="39" spans="2:2" s="71" customFormat="1" ht="15" x14ac:dyDescent="0.2"/>
    <row r="40" spans="2:2" s="71" customFormat="1" ht="15" x14ac:dyDescent="0.2"/>
    <row r="41" spans="2:2" s="71" customFormat="1" ht="15" x14ac:dyDescent="0.2"/>
  </sheetData>
  <sortState ref="B8:AN23">
    <sortCondition descending="1" ref="AM7:AM23"/>
  </sortState>
  <mergeCells count="21">
    <mergeCell ref="K7:L7"/>
    <mergeCell ref="M7:N7"/>
    <mergeCell ref="A7:A8"/>
    <mergeCell ref="B7:B8"/>
    <mergeCell ref="C7:D7"/>
    <mergeCell ref="E7:F7"/>
    <mergeCell ref="G7:H7"/>
    <mergeCell ref="I7:J7"/>
    <mergeCell ref="O7:P7"/>
    <mergeCell ref="Q7:R7"/>
    <mergeCell ref="S7:T7"/>
    <mergeCell ref="U7:V7"/>
    <mergeCell ref="W7:X7"/>
    <mergeCell ref="Y7:Z7"/>
    <mergeCell ref="AM7:AN7"/>
    <mergeCell ref="AA7:AB7"/>
    <mergeCell ref="AC7:AD7"/>
    <mergeCell ref="AE7:AF7"/>
    <mergeCell ref="AG7:AH7"/>
    <mergeCell ref="AI7:AJ7"/>
    <mergeCell ref="AK7:AL7"/>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4"/>
  <sheetViews>
    <sheetView zoomScale="90" zoomScaleNormal="90" workbookViewId="0">
      <pane xSplit="2" ySplit="8" topLeftCell="C25" activePane="bottomRight" state="frozen"/>
      <selection pane="topRight" activeCell="C1" sqref="C1"/>
      <selection pane="bottomLeft" activeCell="A7" sqref="A7"/>
      <selection pane="bottomRight" activeCell="B29" sqref="B29:N30"/>
    </sheetView>
  </sheetViews>
  <sheetFormatPr defaultRowHeight="13.5" x14ac:dyDescent="0.2"/>
  <cols>
    <col min="1" max="1" width="3.7109375" style="8" customWidth="1"/>
    <col min="2" max="2" width="50.85546875" style="8" customWidth="1"/>
    <col min="3" max="3" width="20.28515625" style="8" customWidth="1"/>
    <col min="4" max="4" width="18.42578125" style="8" customWidth="1"/>
    <col min="5" max="40" width="15.85546875" style="8" customWidth="1"/>
    <col min="41" max="16384" width="9.140625" style="8"/>
  </cols>
  <sheetData>
    <row r="1" spans="1:40" s="71" customFormat="1" ht="15" x14ac:dyDescent="0.2">
      <c r="A1" s="118" t="s">
        <v>92</v>
      </c>
      <c r="B1" s="118"/>
      <c r="C1" s="118"/>
      <c r="D1" s="118"/>
      <c r="E1" s="118"/>
      <c r="F1" s="118"/>
      <c r="G1" s="118"/>
      <c r="H1" s="118"/>
      <c r="I1" s="118"/>
      <c r="J1" s="118"/>
      <c r="K1" s="118"/>
      <c r="L1" s="118"/>
      <c r="M1" s="72"/>
      <c r="N1" s="72"/>
      <c r="O1" s="72"/>
      <c r="P1" s="72"/>
      <c r="Q1" s="72"/>
      <c r="R1" s="72"/>
      <c r="S1" s="72"/>
    </row>
    <row r="2" spans="1:40" s="71" customFormat="1" ht="15" x14ac:dyDescent="0.2">
      <c r="A2" s="87"/>
      <c r="B2" s="87"/>
      <c r="C2" s="87"/>
      <c r="D2" s="87"/>
      <c r="E2" s="87"/>
      <c r="F2" s="87"/>
      <c r="G2" s="87"/>
      <c r="H2" s="87"/>
      <c r="I2" s="87"/>
      <c r="J2" s="87"/>
      <c r="K2" s="87"/>
      <c r="L2" s="87"/>
      <c r="M2" s="72"/>
      <c r="N2" s="72"/>
      <c r="O2" s="72"/>
      <c r="P2" s="72"/>
      <c r="Q2" s="72"/>
      <c r="R2" s="72"/>
      <c r="S2" s="72"/>
    </row>
    <row r="3" spans="1:40" s="71" customFormat="1" ht="15" x14ac:dyDescent="0.2">
      <c r="A3" s="87" t="str">
        <f>'Re. Claims Paid'!A2</f>
        <v>Reporting period: 1 January 2018 - 30 June 2018</v>
      </c>
      <c r="B3" s="81"/>
      <c r="C3" s="81"/>
      <c r="D3" s="81"/>
      <c r="E3" s="81"/>
      <c r="F3" s="81"/>
      <c r="G3" s="81"/>
      <c r="H3" s="81"/>
      <c r="I3" s="81"/>
      <c r="J3" s="81"/>
      <c r="K3" s="81"/>
      <c r="L3" s="81"/>
    </row>
    <row r="4" spans="1:40" s="71" customFormat="1" ht="15" x14ac:dyDescent="0.2">
      <c r="A4" s="81"/>
      <c r="B4" s="81"/>
      <c r="C4" s="81"/>
      <c r="D4" s="81"/>
      <c r="E4" s="81"/>
      <c r="F4" s="81"/>
      <c r="G4" s="81"/>
      <c r="H4" s="81"/>
      <c r="I4" s="81"/>
      <c r="J4" s="81"/>
      <c r="K4" s="81"/>
      <c r="L4" s="81"/>
    </row>
    <row r="5" spans="1:40" s="71" customFormat="1" ht="15" customHeight="1" x14ac:dyDescent="0.2">
      <c r="A5" s="58" t="str">
        <f>'Re. Claims Paid'!A4</f>
        <v>*Some adjustments in data provided below may take place due to possible corrections from Reinsurers.</v>
      </c>
      <c r="B5" s="77"/>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7"/>
      <c r="AN5" s="77"/>
    </row>
    <row r="6" spans="1:40" s="71" customFormat="1" ht="22.5" customHeight="1" x14ac:dyDescent="0.2">
      <c r="A6" s="60"/>
      <c r="B6" s="77"/>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7"/>
      <c r="AN6" s="77"/>
    </row>
    <row r="7" spans="1:40" s="71" customFormat="1" ht="90" customHeight="1" x14ac:dyDescent="0.2">
      <c r="A7" s="105" t="s">
        <v>0</v>
      </c>
      <c r="B7" s="105" t="s">
        <v>3</v>
      </c>
      <c r="C7" s="119" t="str">
        <f>'[1]Number of Policies'!$C$6:$G$6</f>
        <v>Life</v>
      </c>
      <c r="D7" s="119"/>
      <c r="E7" s="115" t="str">
        <f>'[1]Number of Policies'!$H$6</f>
        <v>Travel</v>
      </c>
      <c r="F7" s="116"/>
      <c r="G7" s="115" t="str">
        <f>'[1]Number of Policies'!$M$6</f>
        <v>Personal Accident</v>
      </c>
      <c r="H7" s="116"/>
      <c r="I7" s="115" t="str">
        <f>'[1]Number of Policies'!$R$6</f>
        <v>Medical (Health)</v>
      </c>
      <c r="J7" s="116"/>
      <c r="K7" s="115" t="str">
        <f>'[1]Number of Policies'!$Z$6</f>
        <v>Road Transport Means (Casco)</v>
      </c>
      <c r="L7" s="116"/>
      <c r="M7" s="115" t="str">
        <f>'[1]Number of Policies'!$AE$6</f>
        <v>Motor Third Party Liability</v>
      </c>
      <c r="N7" s="116"/>
      <c r="O7" s="115" t="str">
        <f>'[1]Number of Policies'!$AJ$6</f>
        <v>Railway Transport Means</v>
      </c>
      <c r="P7" s="116"/>
      <c r="Q7" s="115" t="str">
        <f>'[1]Number of Policies'!$AO$6</f>
        <v>Aviation Transport Means (Hull)</v>
      </c>
      <c r="R7" s="116"/>
      <c r="S7" s="115" t="str">
        <f>'[1]Number of Policies'!$AT$6</f>
        <v>Aviation Third Party Liability</v>
      </c>
      <c r="T7" s="116"/>
      <c r="U7" s="115" t="str">
        <f>'[1]Number of Policies'!$AY$6</f>
        <v>Marine Transport Means (Hull)</v>
      </c>
      <c r="V7" s="116"/>
      <c r="W7" s="115" t="str">
        <f>'[1]Number of Policies'!$BD$6</f>
        <v>Marine Third Party Liability</v>
      </c>
      <c r="X7" s="116"/>
      <c r="Y7" s="115" t="str">
        <f>'[1]Number of Policies'!$BI$6</f>
        <v>Cargo</v>
      </c>
      <c r="Z7" s="116"/>
      <c r="AA7" s="115" t="str">
        <f>'[1]Number of Policies'!$BN$6</f>
        <v>Property</v>
      </c>
      <c r="AB7" s="116"/>
      <c r="AC7" s="115" t="str">
        <f>'[1]Number of Policies'!$BS$6</f>
        <v>Miscellaneous Financial Loss</v>
      </c>
      <c r="AD7" s="116"/>
      <c r="AE7" s="108" t="str">
        <f>'[1]Number of Policies'!$BX$6</f>
        <v>Suretyships</v>
      </c>
      <c r="AF7" s="110"/>
      <c r="AG7" s="108" t="str">
        <f>'[1]Number of Policies'!$CC$6</f>
        <v>Credit</v>
      </c>
      <c r="AH7" s="110"/>
      <c r="AI7" s="120" t="str">
        <f>'[1]Number of Policies'!$CH$6</f>
        <v>Third Party Liability</v>
      </c>
      <c r="AJ7" s="121"/>
      <c r="AK7" s="120" t="str">
        <f>'[1]Number of Policies'!$CM$6</f>
        <v>Legal Expenses</v>
      </c>
      <c r="AL7" s="121"/>
      <c r="AM7" s="120" t="str">
        <f>'[1]Number of Policies'!$CR$6</f>
        <v>Total</v>
      </c>
      <c r="AN7" s="121"/>
    </row>
    <row r="8" spans="1:40" s="71" customFormat="1" ht="93" customHeight="1" x14ac:dyDescent="0.2">
      <c r="A8" s="107"/>
      <c r="B8" s="107"/>
      <c r="C8" s="70" t="s">
        <v>70</v>
      </c>
      <c r="D8" s="70" t="s">
        <v>71</v>
      </c>
      <c r="E8" s="70" t="str">
        <f>C8</f>
        <v>Incurred Claims (Gross)</v>
      </c>
      <c r="F8" s="70" t="str">
        <f>D8</f>
        <v>Incurred Claims (Net)</v>
      </c>
      <c r="G8" s="70" t="str">
        <f t="shared" ref="G8:AN8" si="0">E8</f>
        <v>Incurred Claims (Gross)</v>
      </c>
      <c r="H8" s="70" t="str">
        <f t="shared" si="0"/>
        <v>Incurred Claims (Net)</v>
      </c>
      <c r="I8" s="70" t="str">
        <f t="shared" si="0"/>
        <v>Incurred Claims (Gross)</v>
      </c>
      <c r="J8" s="70" t="str">
        <f t="shared" si="0"/>
        <v>Incurred Claims (Net)</v>
      </c>
      <c r="K8" s="70" t="str">
        <f t="shared" si="0"/>
        <v>Incurred Claims (Gross)</v>
      </c>
      <c r="L8" s="70" t="str">
        <f t="shared" si="0"/>
        <v>Incurred Claims (Net)</v>
      </c>
      <c r="M8" s="70" t="str">
        <f t="shared" si="0"/>
        <v>Incurred Claims (Gross)</v>
      </c>
      <c r="N8" s="70" t="str">
        <f t="shared" si="0"/>
        <v>Incurred Claims (Net)</v>
      </c>
      <c r="O8" s="70" t="str">
        <f t="shared" si="0"/>
        <v>Incurred Claims (Gross)</v>
      </c>
      <c r="P8" s="70" t="str">
        <f t="shared" si="0"/>
        <v>Incurred Claims (Net)</v>
      </c>
      <c r="Q8" s="70" t="str">
        <f t="shared" si="0"/>
        <v>Incurred Claims (Gross)</v>
      </c>
      <c r="R8" s="70" t="str">
        <f t="shared" si="0"/>
        <v>Incurred Claims (Net)</v>
      </c>
      <c r="S8" s="70" t="str">
        <f t="shared" si="0"/>
        <v>Incurred Claims (Gross)</v>
      </c>
      <c r="T8" s="70" t="str">
        <f t="shared" si="0"/>
        <v>Incurred Claims (Net)</v>
      </c>
      <c r="U8" s="70" t="str">
        <f t="shared" si="0"/>
        <v>Incurred Claims (Gross)</v>
      </c>
      <c r="V8" s="70" t="str">
        <f t="shared" si="0"/>
        <v>Incurred Claims (Net)</v>
      </c>
      <c r="W8" s="70" t="str">
        <f t="shared" si="0"/>
        <v>Incurred Claims (Gross)</v>
      </c>
      <c r="X8" s="70" t="str">
        <f t="shared" si="0"/>
        <v>Incurred Claims (Net)</v>
      </c>
      <c r="Y8" s="70" t="str">
        <f t="shared" si="0"/>
        <v>Incurred Claims (Gross)</v>
      </c>
      <c r="Z8" s="70" t="str">
        <f t="shared" si="0"/>
        <v>Incurred Claims (Net)</v>
      </c>
      <c r="AA8" s="70" t="str">
        <f t="shared" si="0"/>
        <v>Incurred Claims (Gross)</v>
      </c>
      <c r="AB8" s="70" t="str">
        <f t="shared" si="0"/>
        <v>Incurred Claims (Net)</v>
      </c>
      <c r="AC8" s="70" t="str">
        <f t="shared" si="0"/>
        <v>Incurred Claims (Gross)</v>
      </c>
      <c r="AD8" s="70" t="str">
        <f t="shared" si="0"/>
        <v>Incurred Claims (Net)</v>
      </c>
      <c r="AE8" s="70" t="str">
        <f t="shared" si="0"/>
        <v>Incurred Claims (Gross)</v>
      </c>
      <c r="AF8" s="70" t="str">
        <f t="shared" si="0"/>
        <v>Incurred Claims (Net)</v>
      </c>
      <c r="AG8" s="70" t="str">
        <f t="shared" si="0"/>
        <v>Incurred Claims (Gross)</v>
      </c>
      <c r="AH8" s="70" t="str">
        <f t="shared" si="0"/>
        <v>Incurred Claims (Net)</v>
      </c>
      <c r="AI8" s="70" t="str">
        <f t="shared" si="0"/>
        <v>Incurred Claims (Gross)</v>
      </c>
      <c r="AJ8" s="70" t="str">
        <f t="shared" si="0"/>
        <v>Incurred Claims (Net)</v>
      </c>
      <c r="AK8" s="70" t="str">
        <f t="shared" si="0"/>
        <v>Incurred Claims (Gross)</v>
      </c>
      <c r="AL8" s="70" t="str">
        <f t="shared" si="0"/>
        <v>Incurred Claims (Net)</v>
      </c>
      <c r="AM8" s="70" t="str">
        <f t="shared" si="0"/>
        <v>Incurred Claims (Gross)</v>
      </c>
      <c r="AN8" s="70" t="str">
        <f t="shared" si="0"/>
        <v>Incurred Claims (Net)</v>
      </c>
    </row>
    <row r="9" spans="1:40" ht="24.95" customHeight="1" x14ac:dyDescent="0.2">
      <c r="A9" s="19">
        <v>1</v>
      </c>
      <c r="B9" s="30" t="s">
        <v>39</v>
      </c>
      <c r="C9" s="31">
        <v>9000</v>
      </c>
      <c r="D9" s="31">
        <v>9000</v>
      </c>
      <c r="E9" s="31">
        <v>0</v>
      </c>
      <c r="F9" s="31">
        <v>0</v>
      </c>
      <c r="G9" s="31">
        <v>0</v>
      </c>
      <c r="H9" s="31">
        <v>0</v>
      </c>
      <c r="I9" s="31">
        <v>1361378.46</v>
      </c>
      <c r="J9" s="31">
        <v>286455.22864770005</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0</v>
      </c>
      <c r="AF9" s="31">
        <v>0</v>
      </c>
      <c r="AG9" s="31">
        <v>0</v>
      </c>
      <c r="AH9" s="31">
        <v>0</v>
      </c>
      <c r="AI9" s="31">
        <v>0</v>
      </c>
      <c r="AJ9" s="31">
        <v>0</v>
      </c>
      <c r="AK9" s="31">
        <v>0</v>
      </c>
      <c r="AL9" s="31">
        <v>0</v>
      </c>
      <c r="AM9" s="33">
        <f t="shared" ref="AM9:AM25" si="1">C9+E9+G9+I9+K9+M9+O9+Q9+S9+U9+W9+Y9+AA9+AC9+AE9+AG9+AI9+AK9</f>
        <v>1370378.46</v>
      </c>
      <c r="AN9" s="33">
        <f t="shared" ref="AN9:AN25" si="2">D9+F9+H9+J9+L9+N9+P9+R9+T9+V9+X9+Z9+AB9+AD9+AF9+AH9+AJ9+AL9</f>
        <v>295455.22864770005</v>
      </c>
    </row>
    <row r="10" spans="1:40" ht="24.95" customHeight="1" x14ac:dyDescent="0.2">
      <c r="A10" s="19">
        <v>2</v>
      </c>
      <c r="B10" s="30" t="s">
        <v>28</v>
      </c>
      <c r="C10" s="31">
        <v>0</v>
      </c>
      <c r="D10" s="31">
        <v>0</v>
      </c>
      <c r="E10" s="31">
        <v>0</v>
      </c>
      <c r="F10" s="31">
        <v>0</v>
      </c>
      <c r="G10" s="31">
        <v>0</v>
      </c>
      <c r="H10" s="31">
        <v>0</v>
      </c>
      <c r="I10" s="31">
        <v>0</v>
      </c>
      <c r="J10" s="31">
        <v>0</v>
      </c>
      <c r="K10" s="31">
        <v>0</v>
      </c>
      <c r="L10" s="31">
        <v>0</v>
      </c>
      <c r="M10" s="31">
        <v>32826.192197176468</v>
      </c>
      <c r="N10" s="31">
        <v>32826.192197176468</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c r="AE10" s="31">
        <v>0</v>
      </c>
      <c r="AF10" s="31">
        <v>0</v>
      </c>
      <c r="AG10" s="31">
        <v>0</v>
      </c>
      <c r="AH10" s="31">
        <v>0</v>
      </c>
      <c r="AI10" s="31">
        <v>0</v>
      </c>
      <c r="AJ10" s="31">
        <v>0</v>
      </c>
      <c r="AK10" s="31">
        <v>0</v>
      </c>
      <c r="AL10" s="31">
        <v>0</v>
      </c>
      <c r="AM10" s="33">
        <f t="shared" si="1"/>
        <v>32826.192197176468</v>
      </c>
      <c r="AN10" s="33">
        <f t="shared" si="2"/>
        <v>32826.192197176468</v>
      </c>
    </row>
    <row r="11" spans="1:40" ht="24.95" customHeight="1" x14ac:dyDescent="0.2">
      <c r="A11" s="19">
        <v>3</v>
      </c>
      <c r="B11" s="30" t="s">
        <v>36</v>
      </c>
      <c r="C11" s="31">
        <v>0</v>
      </c>
      <c r="D11" s="31">
        <v>0</v>
      </c>
      <c r="E11" s="31">
        <v>0</v>
      </c>
      <c r="F11" s="31">
        <v>0</v>
      </c>
      <c r="G11" s="31">
        <v>0</v>
      </c>
      <c r="H11" s="31">
        <v>0</v>
      </c>
      <c r="I11" s="31">
        <v>0</v>
      </c>
      <c r="J11" s="31">
        <v>0</v>
      </c>
      <c r="K11" s="31">
        <v>16875.410000000003</v>
      </c>
      <c r="L11" s="31">
        <v>16875.410000000003</v>
      </c>
      <c r="M11" s="31">
        <v>0</v>
      </c>
      <c r="N11" s="31">
        <v>0</v>
      </c>
      <c r="O11" s="31">
        <v>0</v>
      </c>
      <c r="P11" s="31">
        <v>0</v>
      </c>
      <c r="Q11" s="31">
        <v>0</v>
      </c>
      <c r="R11" s="31">
        <v>0</v>
      </c>
      <c r="S11" s="31">
        <v>0</v>
      </c>
      <c r="T11" s="31">
        <v>0</v>
      </c>
      <c r="U11" s="31">
        <v>0</v>
      </c>
      <c r="V11" s="31">
        <v>0</v>
      </c>
      <c r="W11" s="31">
        <v>0</v>
      </c>
      <c r="X11" s="31">
        <v>0</v>
      </c>
      <c r="Y11" s="31">
        <v>0</v>
      </c>
      <c r="Z11" s="31">
        <v>0</v>
      </c>
      <c r="AA11" s="31">
        <v>8000</v>
      </c>
      <c r="AB11" s="31">
        <v>139.71000000000004</v>
      </c>
      <c r="AC11" s="31">
        <v>0</v>
      </c>
      <c r="AD11" s="31">
        <v>0</v>
      </c>
      <c r="AE11" s="31">
        <v>0</v>
      </c>
      <c r="AF11" s="31">
        <v>0</v>
      </c>
      <c r="AG11" s="31">
        <v>0</v>
      </c>
      <c r="AH11" s="31">
        <v>0</v>
      </c>
      <c r="AI11" s="31">
        <v>0</v>
      </c>
      <c r="AJ11" s="31">
        <v>0</v>
      </c>
      <c r="AK11" s="31">
        <v>0</v>
      </c>
      <c r="AL11" s="31">
        <v>0</v>
      </c>
      <c r="AM11" s="33">
        <f t="shared" si="1"/>
        <v>24875.410000000003</v>
      </c>
      <c r="AN11" s="33">
        <f t="shared" si="2"/>
        <v>17015.120000000003</v>
      </c>
    </row>
    <row r="12" spans="1:40" ht="24.95" customHeight="1" x14ac:dyDescent="0.2">
      <c r="A12" s="19">
        <v>4</v>
      </c>
      <c r="B12" s="30" t="s">
        <v>29</v>
      </c>
      <c r="C12" s="31">
        <v>0</v>
      </c>
      <c r="D12" s="31">
        <v>0</v>
      </c>
      <c r="E12" s="31">
        <v>0</v>
      </c>
      <c r="F12" s="31">
        <v>0</v>
      </c>
      <c r="G12" s="31">
        <v>0</v>
      </c>
      <c r="H12" s="31">
        <v>0</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0</v>
      </c>
      <c r="AF12" s="31">
        <v>0</v>
      </c>
      <c r="AG12" s="31">
        <v>0</v>
      </c>
      <c r="AH12" s="31">
        <v>0</v>
      </c>
      <c r="AI12" s="31">
        <v>0</v>
      </c>
      <c r="AJ12" s="31">
        <v>0</v>
      </c>
      <c r="AK12" s="31">
        <v>0</v>
      </c>
      <c r="AL12" s="31">
        <v>0</v>
      </c>
      <c r="AM12" s="33">
        <f t="shared" si="1"/>
        <v>0</v>
      </c>
      <c r="AN12" s="33">
        <f t="shared" si="2"/>
        <v>0</v>
      </c>
    </row>
    <row r="13" spans="1:40" ht="24.95" customHeight="1" x14ac:dyDescent="0.2">
      <c r="A13" s="19">
        <v>5</v>
      </c>
      <c r="B13" s="30" t="s">
        <v>34</v>
      </c>
      <c r="C13" s="31">
        <v>0</v>
      </c>
      <c r="D13" s="31">
        <v>0</v>
      </c>
      <c r="E13" s="31">
        <v>0</v>
      </c>
      <c r="F13" s="31">
        <v>0</v>
      </c>
      <c r="G13" s="31">
        <v>0</v>
      </c>
      <c r="H13" s="31">
        <v>0</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0</v>
      </c>
      <c r="AE13" s="31">
        <v>0</v>
      </c>
      <c r="AF13" s="31">
        <v>0</v>
      </c>
      <c r="AG13" s="31">
        <v>0</v>
      </c>
      <c r="AH13" s="31">
        <v>0</v>
      </c>
      <c r="AI13" s="31">
        <v>0</v>
      </c>
      <c r="AJ13" s="31">
        <v>0</v>
      </c>
      <c r="AK13" s="31">
        <v>0</v>
      </c>
      <c r="AL13" s="31">
        <v>0</v>
      </c>
      <c r="AM13" s="33">
        <f t="shared" si="1"/>
        <v>0</v>
      </c>
      <c r="AN13" s="33">
        <f t="shared" si="2"/>
        <v>0</v>
      </c>
    </row>
    <row r="14" spans="1:40" ht="24.95" customHeight="1" x14ac:dyDescent="0.2">
      <c r="A14" s="19">
        <v>6</v>
      </c>
      <c r="B14" s="30" t="s">
        <v>33</v>
      </c>
      <c r="C14" s="31">
        <v>0</v>
      </c>
      <c r="D14" s="31">
        <v>0</v>
      </c>
      <c r="E14" s="31">
        <v>0</v>
      </c>
      <c r="F14" s="31">
        <v>0</v>
      </c>
      <c r="G14" s="31">
        <v>0</v>
      </c>
      <c r="H14" s="31">
        <v>0</v>
      </c>
      <c r="I14" s="31">
        <v>0</v>
      </c>
      <c r="J14" s="31">
        <v>0</v>
      </c>
      <c r="K14" s="31">
        <v>0</v>
      </c>
      <c r="L14" s="31">
        <v>0</v>
      </c>
      <c r="M14" s="31">
        <v>0</v>
      </c>
      <c r="N14" s="31">
        <v>0</v>
      </c>
      <c r="O14" s="31">
        <v>0</v>
      </c>
      <c r="P14" s="31">
        <v>0</v>
      </c>
      <c r="Q14" s="31">
        <v>0</v>
      </c>
      <c r="R14" s="31">
        <v>0</v>
      </c>
      <c r="S14" s="31">
        <v>0</v>
      </c>
      <c r="T14" s="31">
        <v>0</v>
      </c>
      <c r="U14" s="31">
        <v>0</v>
      </c>
      <c r="V14" s="31">
        <v>0</v>
      </c>
      <c r="W14" s="31">
        <v>0</v>
      </c>
      <c r="X14" s="31">
        <v>0</v>
      </c>
      <c r="Y14" s="31">
        <v>0</v>
      </c>
      <c r="Z14" s="31">
        <v>0</v>
      </c>
      <c r="AA14" s="31">
        <v>0</v>
      </c>
      <c r="AB14" s="31">
        <v>0</v>
      </c>
      <c r="AC14" s="31">
        <v>0</v>
      </c>
      <c r="AD14" s="31">
        <v>0</v>
      </c>
      <c r="AE14" s="31">
        <v>0</v>
      </c>
      <c r="AF14" s="31">
        <v>0</v>
      </c>
      <c r="AG14" s="31">
        <v>0</v>
      </c>
      <c r="AH14" s="31">
        <v>0</v>
      </c>
      <c r="AI14" s="31">
        <v>0</v>
      </c>
      <c r="AJ14" s="31">
        <v>0</v>
      </c>
      <c r="AK14" s="31">
        <v>0</v>
      </c>
      <c r="AL14" s="31">
        <v>0</v>
      </c>
      <c r="AM14" s="33">
        <f t="shared" si="1"/>
        <v>0</v>
      </c>
      <c r="AN14" s="33">
        <f t="shared" si="2"/>
        <v>0</v>
      </c>
    </row>
    <row r="15" spans="1:40" ht="24.95" customHeight="1" x14ac:dyDescent="0.2">
      <c r="A15" s="19">
        <v>7</v>
      </c>
      <c r="B15" s="30" t="s">
        <v>32</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c r="AE15" s="31">
        <v>0</v>
      </c>
      <c r="AF15" s="31">
        <v>0</v>
      </c>
      <c r="AG15" s="31">
        <v>0</v>
      </c>
      <c r="AH15" s="31">
        <v>0</v>
      </c>
      <c r="AI15" s="31">
        <v>0</v>
      </c>
      <c r="AJ15" s="31">
        <v>0</v>
      </c>
      <c r="AK15" s="31">
        <v>0</v>
      </c>
      <c r="AL15" s="31">
        <v>0</v>
      </c>
      <c r="AM15" s="33">
        <f t="shared" si="1"/>
        <v>0</v>
      </c>
      <c r="AN15" s="33">
        <f t="shared" si="2"/>
        <v>0</v>
      </c>
    </row>
    <row r="16" spans="1:40" ht="24.95" customHeight="1" x14ac:dyDescent="0.2">
      <c r="A16" s="19">
        <v>8</v>
      </c>
      <c r="B16" s="30" t="s">
        <v>37</v>
      </c>
      <c r="C16" s="31">
        <v>0</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c r="AE16" s="31">
        <v>0</v>
      </c>
      <c r="AF16" s="31">
        <v>0</v>
      </c>
      <c r="AG16" s="31">
        <v>0</v>
      </c>
      <c r="AH16" s="31">
        <v>0</v>
      </c>
      <c r="AI16" s="31">
        <v>0</v>
      </c>
      <c r="AJ16" s="31">
        <v>0</v>
      </c>
      <c r="AK16" s="31">
        <v>0</v>
      </c>
      <c r="AL16" s="31">
        <v>0</v>
      </c>
      <c r="AM16" s="33">
        <f t="shared" si="1"/>
        <v>0</v>
      </c>
      <c r="AN16" s="33">
        <f t="shared" si="2"/>
        <v>0</v>
      </c>
    </row>
    <row r="17" spans="1:40" ht="24.95" customHeight="1" x14ac:dyDescent="0.2">
      <c r="A17" s="19">
        <v>9</v>
      </c>
      <c r="B17" s="30" t="s">
        <v>31</v>
      </c>
      <c r="C17" s="31">
        <v>0</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c r="AE17" s="31">
        <v>0</v>
      </c>
      <c r="AF17" s="31">
        <v>0</v>
      </c>
      <c r="AG17" s="31">
        <v>0</v>
      </c>
      <c r="AH17" s="31">
        <v>0</v>
      </c>
      <c r="AI17" s="31">
        <v>0</v>
      </c>
      <c r="AJ17" s="31">
        <v>0</v>
      </c>
      <c r="AK17" s="31">
        <v>0</v>
      </c>
      <c r="AL17" s="31">
        <v>0</v>
      </c>
      <c r="AM17" s="33">
        <f t="shared" si="1"/>
        <v>0</v>
      </c>
      <c r="AN17" s="33">
        <f t="shared" si="2"/>
        <v>0</v>
      </c>
    </row>
    <row r="18" spans="1:40" ht="24.95" customHeight="1" x14ac:dyDescent="0.2">
      <c r="A18" s="19">
        <v>10</v>
      </c>
      <c r="B18" s="30" t="s">
        <v>43</v>
      </c>
      <c r="C18" s="31">
        <v>0</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c r="AE18" s="31">
        <v>0</v>
      </c>
      <c r="AF18" s="31">
        <v>0</v>
      </c>
      <c r="AG18" s="31">
        <v>0</v>
      </c>
      <c r="AH18" s="31">
        <v>0</v>
      </c>
      <c r="AI18" s="31">
        <v>0</v>
      </c>
      <c r="AJ18" s="31">
        <v>0</v>
      </c>
      <c r="AK18" s="31">
        <v>0</v>
      </c>
      <c r="AL18" s="31">
        <v>0</v>
      </c>
      <c r="AM18" s="33">
        <f t="shared" si="1"/>
        <v>0</v>
      </c>
      <c r="AN18" s="33">
        <f t="shared" si="2"/>
        <v>0</v>
      </c>
    </row>
    <row r="19" spans="1:40" ht="24.95" customHeight="1" x14ac:dyDescent="0.2">
      <c r="A19" s="19">
        <v>11</v>
      </c>
      <c r="B19" s="30" t="s">
        <v>41</v>
      </c>
      <c r="C19" s="31">
        <v>0</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1">
        <v>0</v>
      </c>
      <c r="AF19" s="31">
        <v>0</v>
      </c>
      <c r="AG19" s="31">
        <v>0</v>
      </c>
      <c r="AH19" s="31">
        <v>0</v>
      </c>
      <c r="AI19" s="31">
        <v>0</v>
      </c>
      <c r="AJ19" s="31">
        <v>0</v>
      </c>
      <c r="AK19" s="31">
        <v>0</v>
      </c>
      <c r="AL19" s="31">
        <v>0</v>
      </c>
      <c r="AM19" s="33">
        <f t="shared" si="1"/>
        <v>0</v>
      </c>
      <c r="AN19" s="33">
        <f t="shared" si="2"/>
        <v>0</v>
      </c>
    </row>
    <row r="20" spans="1:40" ht="24.95" customHeight="1" x14ac:dyDescent="0.2">
      <c r="A20" s="19">
        <v>12</v>
      </c>
      <c r="B20" s="30" t="s">
        <v>38</v>
      </c>
      <c r="C20" s="31">
        <v>0</v>
      </c>
      <c r="D20" s="31">
        <v>0</v>
      </c>
      <c r="E20" s="31">
        <v>0</v>
      </c>
      <c r="F20" s="31">
        <v>0</v>
      </c>
      <c r="G20" s="31">
        <v>0</v>
      </c>
      <c r="H20" s="31">
        <v>0</v>
      </c>
      <c r="I20" s="31">
        <v>0</v>
      </c>
      <c r="J20" s="31">
        <v>0</v>
      </c>
      <c r="K20" s="31">
        <v>0</v>
      </c>
      <c r="L20" s="31">
        <v>0</v>
      </c>
      <c r="M20" s="31">
        <v>0</v>
      </c>
      <c r="N20" s="31">
        <v>0</v>
      </c>
      <c r="O20" s="31">
        <v>0</v>
      </c>
      <c r="P20" s="31">
        <v>0</v>
      </c>
      <c r="Q20" s="31">
        <v>0</v>
      </c>
      <c r="R20" s="31">
        <v>0</v>
      </c>
      <c r="S20" s="31">
        <v>0</v>
      </c>
      <c r="T20" s="31">
        <v>0</v>
      </c>
      <c r="U20" s="31">
        <v>0</v>
      </c>
      <c r="V20" s="31">
        <v>0</v>
      </c>
      <c r="W20" s="31">
        <v>0</v>
      </c>
      <c r="X20" s="31">
        <v>0</v>
      </c>
      <c r="Y20" s="31">
        <v>0</v>
      </c>
      <c r="Z20" s="31">
        <v>0</v>
      </c>
      <c r="AA20" s="31">
        <v>0</v>
      </c>
      <c r="AB20" s="31">
        <v>0</v>
      </c>
      <c r="AC20" s="31">
        <v>0</v>
      </c>
      <c r="AD20" s="31">
        <v>0</v>
      </c>
      <c r="AE20" s="31">
        <v>0</v>
      </c>
      <c r="AF20" s="31">
        <v>0</v>
      </c>
      <c r="AG20" s="31">
        <v>0</v>
      </c>
      <c r="AH20" s="31">
        <v>0</v>
      </c>
      <c r="AI20" s="31">
        <v>0</v>
      </c>
      <c r="AJ20" s="31">
        <v>0</v>
      </c>
      <c r="AK20" s="31">
        <v>0</v>
      </c>
      <c r="AL20" s="31">
        <v>0</v>
      </c>
      <c r="AM20" s="33">
        <f t="shared" si="1"/>
        <v>0</v>
      </c>
      <c r="AN20" s="33">
        <f t="shared" si="2"/>
        <v>0</v>
      </c>
    </row>
    <row r="21" spans="1:40" ht="24.95" customHeight="1" x14ac:dyDescent="0.2">
      <c r="A21" s="19">
        <v>13</v>
      </c>
      <c r="B21" s="30" t="s">
        <v>42</v>
      </c>
      <c r="C21" s="31">
        <v>0</v>
      </c>
      <c r="D21" s="31">
        <v>0</v>
      </c>
      <c r="E21" s="31">
        <v>0</v>
      </c>
      <c r="F21" s="31">
        <v>0</v>
      </c>
      <c r="G21" s="31">
        <v>0</v>
      </c>
      <c r="H21" s="31">
        <v>0</v>
      </c>
      <c r="I21" s="31">
        <v>0</v>
      </c>
      <c r="J21" s="31">
        <v>0</v>
      </c>
      <c r="K21" s="31">
        <v>0</v>
      </c>
      <c r="L21" s="31">
        <v>0</v>
      </c>
      <c r="M21" s="31">
        <v>0</v>
      </c>
      <c r="N21" s="31">
        <v>0</v>
      </c>
      <c r="O21" s="31">
        <v>0</v>
      </c>
      <c r="P21" s="31">
        <v>0</v>
      </c>
      <c r="Q21" s="31">
        <v>0</v>
      </c>
      <c r="R21" s="31">
        <v>0</v>
      </c>
      <c r="S21" s="31">
        <v>0</v>
      </c>
      <c r="T21" s="31">
        <v>0</v>
      </c>
      <c r="U21" s="31">
        <v>0</v>
      </c>
      <c r="V21" s="31">
        <v>0</v>
      </c>
      <c r="W21" s="31">
        <v>0</v>
      </c>
      <c r="X21" s="31">
        <v>0</v>
      </c>
      <c r="Y21" s="31">
        <v>0</v>
      </c>
      <c r="Z21" s="31">
        <v>0</v>
      </c>
      <c r="AA21" s="31">
        <v>0</v>
      </c>
      <c r="AB21" s="31">
        <v>0</v>
      </c>
      <c r="AC21" s="31">
        <v>0</v>
      </c>
      <c r="AD21" s="31">
        <v>0</v>
      </c>
      <c r="AE21" s="31">
        <v>0</v>
      </c>
      <c r="AF21" s="31">
        <v>0</v>
      </c>
      <c r="AG21" s="31">
        <v>0</v>
      </c>
      <c r="AH21" s="31">
        <v>0</v>
      </c>
      <c r="AI21" s="31">
        <v>0</v>
      </c>
      <c r="AJ21" s="31">
        <v>0</v>
      </c>
      <c r="AK21" s="31">
        <v>0</v>
      </c>
      <c r="AL21" s="31">
        <v>0</v>
      </c>
      <c r="AM21" s="33">
        <f t="shared" si="1"/>
        <v>0</v>
      </c>
      <c r="AN21" s="33">
        <f t="shared" si="2"/>
        <v>0</v>
      </c>
    </row>
    <row r="22" spans="1:40" ht="24.95" customHeight="1" x14ac:dyDescent="0.2">
      <c r="A22" s="19">
        <v>14</v>
      </c>
      <c r="B22" s="30" t="s">
        <v>30</v>
      </c>
      <c r="C22" s="31">
        <v>0</v>
      </c>
      <c r="D22" s="31">
        <v>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c r="AD22" s="31">
        <v>0</v>
      </c>
      <c r="AE22" s="31">
        <v>0</v>
      </c>
      <c r="AF22" s="31">
        <v>0</v>
      </c>
      <c r="AG22" s="31">
        <v>0</v>
      </c>
      <c r="AH22" s="31">
        <v>0</v>
      </c>
      <c r="AI22" s="31">
        <v>0</v>
      </c>
      <c r="AJ22" s="31">
        <v>0</v>
      </c>
      <c r="AK22" s="31">
        <v>0</v>
      </c>
      <c r="AL22" s="31">
        <v>0</v>
      </c>
      <c r="AM22" s="33">
        <f t="shared" si="1"/>
        <v>0</v>
      </c>
      <c r="AN22" s="33">
        <f t="shared" si="2"/>
        <v>0</v>
      </c>
    </row>
    <row r="23" spans="1:40" ht="24.95" customHeight="1" x14ac:dyDescent="0.2">
      <c r="A23" s="19">
        <v>15</v>
      </c>
      <c r="B23" s="32" t="s">
        <v>35</v>
      </c>
      <c r="C23" s="31">
        <v>0</v>
      </c>
      <c r="D23" s="31">
        <v>0</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c r="AD23" s="31">
        <v>0</v>
      </c>
      <c r="AE23" s="31">
        <v>0</v>
      </c>
      <c r="AF23" s="31">
        <v>0</v>
      </c>
      <c r="AG23" s="31">
        <v>0</v>
      </c>
      <c r="AH23" s="31">
        <v>0</v>
      </c>
      <c r="AI23" s="31">
        <v>0</v>
      </c>
      <c r="AJ23" s="31">
        <v>0</v>
      </c>
      <c r="AK23" s="31">
        <v>0</v>
      </c>
      <c r="AL23" s="31">
        <v>0</v>
      </c>
      <c r="AM23" s="33">
        <f t="shared" si="1"/>
        <v>0</v>
      </c>
      <c r="AN23" s="33">
        <f t="shared" si="2"/>
        <v>0</v>
      </c>
    </row>
    <row r="24" spans="1:40" ht="24.95" customHeight="1" x14ac:dyDescent="0.2">
      <c r="A24" s="19">
        <v>16</v>
      </c>
      <c r="B24" s="32" t="s">
        <v>44</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3">
        <f t="shared" si="1"/>
        <v>0</v>
      </c>
      <c r="AN24" s="33">
        <f t="shared" si="2"/>
        <v>0</v>
      </c>
    </row>
    <row r="25" spans="1:40" ht="24.95" customHeight="1" x14ac:dyDescent="0.2">
      <c r="A25" s="19">
        <v>17</v>
      </c>
      <c r="B25" s="32" t="s">
        <v>40</v>
      </c>
      <c r="C25" s="31">
        <v>0</v>
      </c>
      <c r="D25" s="31">
        <v>0</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c r="AE25" s="31">
        <v>0</v>
      </c>
      <c r="AF25" s="31">
        <v>0</v>
      </c>
      <c r="AG25" s="31">
        <v>0</v>
      </c>
      <c r="AH25" s="31">
        <v>0</v>
      </c>
      <c r="AI25" s="31">
        <v>0</v>
      </c>
      <c r="AJ25" s="31">
        <v>0</v>
      </c>
      <c r="AK25" s="31">
        <v>0</v>
      </c>
      <c r="AL25" s="31">
        <v>0</v>
      </c>
      <c r="AM25" s="33">
        <f t="shared" si="1"/>
        <v>0</v>
      </c>
      <c r="AN25" s="33">
        <f t="shared" si="2"/>
        <v>0</v>
      </c>
    </row>
    <row r="26" spans="1:40" ht="15" x14ac:dyDescent="0.2">
      <c r="A26" s="12"/>
      <c r="B26" s="6" t="s">
        <v>22</v>
      </c>
      <c r="C26" s="34">
        <f t="shared" ref="C26:AN26" si="3">SUM(C9:C25)</f>
        <v>9000</v>
      </c>
      <c r="D26" s="34">
        <f t="shared" si="3"/>
        <v>9000</v>
      </c>
      <c r="E26" s="34">
        <f t="shared" si="3"/>
        <v>0</v>
      </c>
      <c r="F26" s="34">
        <f t="shared" si="3"/>
        <v>0</v>
      </c>
      <c r="G26" s="34">
        <f t="shared" si="3"/>
        <v>0</v>
      </c>
      <c r="H26" s="34">
        <f t="shared" si="3"/>
        <v>0</v>
      </c>
      <c r="I26" s="34">
        <f t="shared" si="3"/>
        <v>1361378.46</v>
      </c>
      <c r="J26" s="34">
        <f t="shared" si="3"/>
        <v>286455.22864770005</v>
      </c>
      <c r="K26" s="34">
        <f t="shared" si="3"/>
        <v>16875.410000000003</v>
      </c>
      <c r="L26" s="34">
        <f t="shared" si="3"/>
        <v>16875.410000000003</v>
      </c>
      <c r="M26" s="34">
        <f t="shared" si="3"/>
        <v>32826.192197176468</v>
      </c>
      <c r="N26" s="34">
        <f t="shared" si="3"/>
        <v>32826.192197176468</v>
      </c>
      <c r="O26" s="34">
        <f t="shared" si="3"/>
        <v>0</v>
      </c>
      <c r="P26" s="34">
        <f t="shared" si="3"/>
        <v>0</v>
      </c>
      <c r="Q26" s="34">
        <f t="shared" si="3"/>
        <v>0</v>
      </c>
      <c r="R26" s="34">
        <f t="shared" si="3"/>
        <v>0</v>
      </c>
      <c r="S26" s="34">
        <f t="shared" si="3"/>
        <v>0</v>
      </c>
      <c r="T26" s="34">
        <f t="shared" si="3"/>
        <v>0</v>
      </c>
      <c r="U26" s="34">
        <f t="shared" si="3"/>
        <v>0</v>
      </c>
      <c r="V26" s="34">
        <f t="shared" si="3"/>
        <v>0</v>
      </c>
      <c r="W26" s="34">
        <f t="shared" si="3"/>
        <v>0</v>
      </c>
      <c r="X26" s="34">
        <f t="shared" si="3"/>
        <v>0</v>
      </c>
      <c r="Y26" s="34">
        <f t="shared" si="3"/>
        <v>0</v>
      </c>
      <c r="Z26" s="34">
        <f t="shared" si="3"/>
        <v>0</v>
      </c>
      <c r="AA26" s="34">
        <f t="shared" si="3"/>
        <v>8000</v>
      </c>
      <c r="AB26" s="34">
        <f t="shared" si="3"/>
        <v>139.71000000000004</v>
      </c>
      <c r="AC26" s="34">
        <f t="shared" si="3"/>
        <v>0</v>
      </c>
      <c r="AD26" s="34">
        <f t="shared" si="3"/>
        <v>0</v>
      </c>
      <c r="AE26" s="34">
        <f t="shared" si="3"/>
        <v>0</v>
      </c>
      <c r="AF26" s="34">
        <f t="shared" si="3"/>
        <v>0</v>
      </c>
      <c r="AG26" s="34">
        <f t="shared" si="3"/>
        <v>0</v>
      </c>
      <c r="AH26" s="34">
        <f t="shared" si="3"/>
        <v>0</v>
      </c>
      <c r="AI26" s="34">
        <f t="shared" si="3"/>
        <v>0</v>
      </c>
      <c r="AJ26" s="34">
        <f t="shared" si="3"/>
        <v>0</v>
      </c>
      <c r="AK26" s="34">
        <f t="shared" si="3"/>
        <v>0</v>
      </c>
      <c r="AL26" s="34">
        <f t="shared" si="3"/>
        <v>0</v>
      </c>
      <c r="AM26" s="34">
        <f t="shared" si="3"/>
        <v>1428080.0621971763</v>
      </c>
      <c r="AN26" s="34">
        <f t="shared" si="3"/>
        <v>345296.54084487649</v>
      </c>
    </row>
    <row r="28" spans="1:40" s="71" customFormat="1" ht="15" x14ac:dyDescent="0.2">
      <c r="B28" s="72" t="s">
        <v>53</v>
      </c>
      <c r="C28" s="88"/>
      <c r="D28" s="88"/>
      <c r="E28" s="88"/>
      <c r="F28" s="88"/>
      <c r="G28" s="88"/>
      <c r="H28" s="88"/>
      <c r="I28" s="88"/>
      <c r="J28" s="88"/>
      <c r="K28" s="88"/>
      <c r="L28" s="88"/>
      <c r="M28" s="88"/>
      <c r="N28" s="88"/>
    </row>
    <row r="29" spans="1:40" s="71" customFormat="1" ht="15" x14ac:dyDescent="0.2">
      <c r="B29" s="117" t="s">
        <v>94</v>
      </c>
      <c r="C29" s="117"/>
      <c r="D29" s="117"/>
      <c r="E29" s="117"/>
      <c r="F29" s="117"/>
      <c r="G29" s="117"/>
      <c r="H29" s="117"/>
      <c r="I29" s="117"/>
      <c r="J29" s="117"/>
      <c r="K29" s="117"/>
      <c r="L29" s="117"/>
      <c r="M29" s="117"/>
      <c r="N29" s="117"/>
    </row>
    <row r="30" spans="1:40" s="71" customFormat="1" ht="15" x14ac:dyDescent="0.2">
      <c r="B30" s="117"/>
      <c r="C30" s="117"/>
      <c r="D30" s="117"/>
      <c r="E30" s="117"/>
      <c r="F30" s="117"/>
      <c r="G30" s="117"/>
      <c r="H30" s="117"/>
      <c r="I30" s="117"/>
      <c r="J30" s="117"/>
      <c r="K30" s="117"/>
      <c r="L30" s="117"/>
      <c r="M30" s="117"/>
      <c r="N30" s="117"/>
    </row>
    <row r="31" spans="1:40" s="71" customFormat="1" ht="9" customHeight="1" x14ac:dyDescent="0.2">
      <c r="B31" s="89"/>
      <c r="C31" s="89"/>
      <c r="D31" s="89"/>
      <c r="E31" s="89"/>
      <c r="F31" s="89"/>
      <c r="G31" s="89"/>
      <c r="H31" s="89"/>
      <c r="I31" s="89"/>
      <c r="J31" s="89"/>
      <c r="K31" s="89"/>
      <c r="L31" s="89"/>
      <c r="M31" s="89"/>
      <c r="N31" s="89"/>
    </row>
    <row r="32" spans="1:40" s="71" customFormat="1" ht="15" x14ac:dyDescent="0.25">
      <c r="B32" s="80" t="s">
        <v>93</v>
      </c>
    </row>
    <row r="33" spans="2:40" s="71" customFormat="1" ht="15" x14ac:dyDescent="0.25">
      <c r="B33" s="80" t="s">
        <v>73</v>
      </c>
    </row>
    <row r="34" spans="2:40" s="90" customFormat="1" ht="12.75" x14ac:dyDescent="0.2">
      <c r="AM34" s="91"/>
      <c r="AN34" s="91"/>
    </row>
  </sheetData>
  <sortState ref="B8:AN23">
    <sortCondition descending="1" ref="AM7:AM23"/>
  </sortState>
  <mergeCells count="23">
    <mergeCell ref="AK7:AL7"/>
    <mergeCell ref="AM7:AN7"/>
    <mergeCell ref="B29:N30"/>
    <mergeCell ref="A1:L1"/>
    <mergeCell ref="Y7:Z7"/>
    <mergeCell ref="AA7:AB7"/>
    <mergeCell ref="AC7:AD7"/>
    <mergeCell ref="AE7:AF7"/>
    <mergeCell ref="AG7:AH7"/>
    <mergeCell ref="AI7:AJ7"/>
    <mergeCell ref="M7:N7"/>
    <mergeCell ref="O7:P7"/>
    <mergeCell ref="Q7:R7"/>
    <mergeCell ref="S7:T7"/>
    <mergeCell ref="U7:V7"/>
    <mergeCell ref="W7:X7"/>
    <mergeCell ref="K7:L7"/>
    <mergeCell ref="A7:A8"/>
    <mergeCell ref="B7:B8"/>
    <mergeCell ref="C7:D7"/>
    <mergeCell ref="E7:F7"/>
    <mergeCell ref="G7:H7"/>
    <mergeCell ref="I7:J7"/>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B7" sqref="B7:B25"/>
    </sheetView>
  </sheetViews>
  <sheetFormatPr defaultRowHeight="12.75" x14ac:dyDescent="0.2"/>
  <cols>
    <col min="1" max="1" width="4.42578125" customWidth="1"/>
    <col min="2" max="2" width="56.28515625" customWidth="1"/>
    <col min="3" max="3" width="13" customWidth="1"/>
    <col min="4" max="4" width="9.42578125" bestFit="1" customWidth="1"/>
  </cols>
  <sheetData>
    <row r="1" spans="1:5" ht="15" x14ac:dyDescent="0.25">
      <c r="A1" s="99"/>
      <c r="B1" s="99"/>
      <c r="C1" s="99"/>
      <c r="D1" s="99"/>
    </row>
    <row r="2" spans="1:5" ht="12.75" customHeight="1" x14ac:dyDescent="0.2">
      <c r="A2" s="124" t="s">
        <v>95</v>
      </c>
      <c r="B2" s="124"/>
      <c r="C2" s="124"/>
      <c r="D2" s="124"/>
    </row>
    <row r="3" spans="1:5" ht="12.75" customHeight="1" x14ac:dyDescent="0.2">
      <c r="A3" s="124"/>
      <c r="B3" s="124"/>
      <c r="C3" s="124"/>
      <c r="D3" s="124"/>
      <c r="E3" s="2"/>
    </row>
    <row r="4" spans="1:5" x14ac:dyDescent="0.2">
      <c r="A4" s="124"/>
      <c r="B4" s="124"/>
      <c r="C4" s="124"/>
      <c r="D4" s="124"/>
      <c r="E4" s="2"/>
    </row>
    <row r="5" spans="1:5" ht="15" x14ac:dyDescent="0.25">
      <c r="A5" s="99"/>
      <c r="B5" s="99"/>
      <c r="C5" s="99"/>
      <c r="D5" s="99"/>
    </row>
    <row r="6" spans="1:5" ht="43.5" customHeight="1" x14ac:dyDescent="0.2">
      <c r="A6" s="95" t="s">
        <v>0</v>
      </c>
      <c r="B6" s="95" t="s">
        <v>74</v>
      </c>
      <c r="C6" s="95" t="s">
        <v>75</v>
      </c>
      <c r="D6" s="95" t="s">
        <v>76</v>
      </c>
    </row>
    <row r="7" spans="1:5" ht="27" customHeight="1" x14ac:dyDescent="0.2">
      <c r="A7" s="7">
        <v>1</v>
      </c>
      <c r="B7" s="92" t="s">
        <v>4</v>
      </c>
      <c r="C7" s="37">
        <f>HLOOKUP(B7,'Accept. Re Prem. &amp; Retrocession'!$6:$26,20,FALSE)</f>
        <v>206814.87969799538</v>
      </c>
      <c r="D7" s="27">
        <f>C7/$C$25</f>
        <v>5.2893557788613738E-2</v>
      </c>
    </row>
    <row r="8" spans="1:5" ht="27" customHeight="1" x14ac:dyDescent="0.2">
      <c r="A8" s="7">
        <v>2</v>
      </c>
      <c r="B8" s="92" t="s">
        <v>5</v>
      </c>
      <c r="C8" s="37">
        <f>HLOOKUP(B8,'Accept. Re Prem. &amp; Retrocession'!$6:$26,20,FALSE)</f>
        <v>0</v>
      </c>
      <c r="D8" s="27">
        <f t="shared" ref="D8:D21" si="0">C8/$C$25</f>
        <v>0</v>
      </c>
    </row>
    <row r="9" spans="1:5" ht="27" customHeight="1" x14ac:dyDescent="0.2">
      <c r="A9" s="7">
        <v>3</v>
      </c>
      <c r="B9" s="92" t="s">
        <v>6</v>
      </c>
      <c r="C9" s="37">
        <f>HLOOKUP(B9,'Accept. Re Prem. &amp; Retrocession'!$6:$26,20,FALSE)</f>
        <v>0</v>
      </c>
      <c r="D9" s="27">
        <f t="shared" si="0"/>
        <v>0</v>
      </c>
    </row>
    <row r="10" spans="1:5" ht="27" customHeight="1" x14ac:dyDescent="0.2">
      <c r="A10" s="7">
        <v>4</v>
      </c>
      <c r="B10" s="92" t="s">
        <v>7</v>
      </c>
      <c r="C10" s="37">
        <f>HLOOKUP(B10,'Accept. Re Prem. &amp; Retrocession'!$6:$26,20,FALSE)</f>
        <v>2807853.12968536</v>
      </c>
      <c r="D10" s="27">
        <f t="shared" si="0"/>
        <v>0.71811729404493174</v>
      </c>
    </row>
    <row r="11" spans="1:5" ht="27" customHeight="1" x14ac:dyDescent="0.2">
      <c r="A11" s="7">
        <v>5</v>
      </c>
      <c r="B11" s="92" t="s">
        <v>8</v>
      </c>
      <c r="C11" s="37">
        <f>HLOOKUP(B11,'Accept. Re Prem. &amp; Retrocession'!$6:$26,20,FALSE)</f>
        <v>0</v>
      </c>
      <c r="D11" s="27">
        <f t="shared" si="0"/>
        <v>0</v>
      </c>
    </row>
    <row r="12" spans="1:5" ht="27" customHeight="1" x14ac:dyDescent="0.2">
      <c r="A12" s="7">
        <v>6</v>
      </c>
      <c r="B12" s="92" t="s">
        <v>9</v>
      </c>
      <c r="C12" s="37">
        <f>HLOOKUP(B12,'Accept. Re Prem. &amp; Retrocession'!$6:$26,20,FALSE)</f>
        <v>753213.70028823533</v>
      </c>
      <c r="D12" s="27">
        <f t="shared" si="0"/>
        <v>0.1926367795274139</v>
      </c>
    </row>
    <row r="13" spans="1:5" ht="27" customHeight="1" x14ac:dyDescent="0.2">
      <c r="A13" s="7">
        <v>7</v>
      </c>
      <c r="B13" s="92" t="s">
        <v>10</v>
      </c>
      <c r="C13" s="37">
        <f>HLOOKUP(B13,'Accept. Re Prem. &amp; Retrocession'!$6:$26,20,FALSE)</f>
        <v>0</v>
      </c>
      <c r="D13" s="27">
        <f t="shared" si="0"/>
        <v>0</v>
      </c>
    </row>
    <row r="14" spans="1:5" ht="27" customHeight="1" x14ac:dyDescent="0.2">
      <c r="A14" s="7">
        <v>8</v>
      </c>
      <c r="B14" s="92" t="s">
        <v>11</v>
      </c>
      <c r="C14" s="37">
        <f>HLOOKUP(B14,'Accept. Re Prem. &amp; Retrocession'!$6:$26,20,FALSE)</f>
        <v>0</v>
      </c>
      <c r="D14" s="27">
        <f t="shared" si="0"/>
        <v>0</v>
      </c>
    </row>
    <row r="15" spans="1:5" ht="27" customHeight="1" x14ac:dyDescent="0.2">
      <c r="A15" s="7">
        <v>9</v>
      </c>
      <c r="B15" s="92" t="s">
        <v>12</v>
      </c>
      <c r="C15" s="37">
        <f>HLOOKUP(B15,'Accept. Re Prem. &amp; Retrocession'!$6:$26,20,FALSE)</f>
        <v>0</v>
      </c>
      <c r="D15" s="27">
        <f t="shared" si="0"/>
        <v>0</v>
      </c>
    </row>
    <row r="16" spans="1:5" ht="27" customHeight="1" x14ac:dyDescent="0.2">
      <c r="A16" s="7">
        <v>10</v>
      </c>
      <c r="B16" s="92" t="s">
        <v>13</v>
      </c>
      <c r="C16" s="37">
        <f>HLOOKUP(B16,'Accept. Re Prem. &amp; Retrocession'!$6:$26,20,FALSE)</f>
        <v>23462.174999999999</v>
      </c>
      <c r="D16" s="27">
        <f t="shared" si="0"/>
        <v>6.0005252572796252E-3</v>
      </c>
    </row>
    <row r="17" spans="1:4" ht="27" customHeight="1" x14ac:dyDescent="0.2">
      <c r="A17" s="7">
        <v>11</v>
      </c>
      <c r="B17" s="92" t="s">
        <v>14</v>
      </c>
      <c r="C17" s="37">
        <f>HLOOKUP(B17,'Accept. Re Prem. &amp; Retrocession'!$6:$26,20,FALSE)</f>
        <v>0</v>
      </c>
      <c r="D17" s="27">
        <f t="shared" si="0"/>
        <v>0</v>
      </c>
    </row>
    <row r="18" spans="1:4" ht="27" customHeight="1" x14ac:dyDescent="0.2">
      <c r="A18" s="7">
        <v>12</v>
      </c>
      <c r="B18" s="92" t="s">
        <v>15</v>
      </c>
      <c r="C18" s="37">
        <f>HLOOKUP(B18,'Accept. Re Prem. &amp; Retrocession'!$6:$26,20,FALSE)</f>
        <v>0</v>
      </c>
      <c r="D18" s="27">
        <f t="shared" si="0"/>
        <v>0</v>
      </c>
    </row>
    <row r="19" spans="1:4" ht="27" customHeight="1" x14ac:dyDescent="0.2">
      <c r="A19" s="7">
        <v>13</v>
      </c>
      <c r="B19" s="92" t="s">
        <v>16</v>
      </c>
      <c r="C19" s="37">
        <f>HLOOKUP(B19,'Accept. Re Prem. &amp; Retrocession'!$6:$26,20,FALSE)</f>
        <v>103605.38939900001</v>
      </c>
      <c r="D19" s="27">
        <f t="shared" si="0"/>
        <v>2.6497405116064059E-2</v>
      </c>
    </row>
    <row r="20" spans="1:4" ht="27" customHeight="1" x14ac:dyDescent="0.2">
      <c r="A20" s="7">
        <v>14</v>
      </c>
      <c r="B20" s="92" t="s">
        <v>17</v>
      </c>
      <c r="C20" s="37">
        <f>HLOOKUP(B20,'Accept. Re Prem. &amp; Retrocession'!$6:$26,20,FALSE)</f>
        <v>1984.90112</v>
      </c>
      <c r="D20" s="27">
        <f t="shared" si="0"/>
        <v>5.0764472193062305E-4</v>
      </c>
    </row>
    <row r="21" spans="1:4" ht="27" customHeight="1" x14ac:dyDescent="0.2">
      <c r="A21" s="7">
        <v>15</v>
      </c>
      <c r="B21" s="92" t="s">
        <v>18</v>
      </c>
      <c r="C21" s="37">
        <f>HLOOKUP(B21,'Accept. Re Prem. &amp; Retrocession'!$6:$26,20,FALSE)</f>
        <v>0</v>
      </c>
      <c r="D21" s="27">
        <f t="shared" si="0"/>
        <v>0</v>
      </c>
    </row>
    <row r="22" spans="1:4" ht="27" customHeight="1" x14ac:dyDescent="0.2">
      <c r="A22" s="7">
        <v>16</v>
      </c>
      <c r="B22" s="92" t="s">
        <v>19</v>
      </c>
      <c r="C22" s="37">
        <f>HLOOKUP(B22,'Accept. Re Prem. &amp; Retrocession'!$6:$26,20,FALSE)</f>
        <v>0</v>
      </c>
      <c r="D22" s="27">
        <f>C22/$C$25</f>
        <v>0</v>
      </c>
    </row>
    <row r="23" spans="1:4" ht="27" customHeight="1" x14ac:dyDescent="0.2">
      <c r="A23" s="7">
        <v>17</v>
      </c>
      <c r="B23" s="92" t="s">
        <v>20</v>
      </c>
      <c r="C23" s="37">
        <f>HLOOKUP(B23,'Accept. Re Prem. &amp; Retrocession'!$6:$26,20,FALSE)</f>
        <v>13086.03038</v>
      </c>
      <c r="D23" s="27">
        <f>C23/$C$25</f>
        <v>3.3467935437664453E-3</v>
      </c>
    </row>
    <row r="24" spans="1:4" ht="27" customHeight="1" x14ac:dyDescent="0.2">
      <c r="A24" s="7">
        <v>18</v>
      </c>
      <c r="B24" s="92" t="s">
        <v>21</v>
      </c>
      <c r="C24" s="37">
        <f>HLOOKUP(B24,'Accept. Re Prem. &amp; Retrocession'!$6:$26,20,FALSE)</f>
        <v>0</v>
      </c>
      <c r="D24" s="27">
        <f>C24/$C$25</f>
        <v>0</v>
      </c>
    </row>
    <row r="25" spans="1:4" ht="27" customHeight="1" x14ac:dyDescent="0.2">
      <c r="A25" s="3"/>
      <c r="B25" s="93" t="s">
        <v>22</v>
      </c>
      <c r="C25" s="25">
        <f>SUM(C7:C24)</f>
        <v>3910020.2055705902</v>
      </c>
      <c r="D25" s="26">
        <f>SUM(D7:D24)</f>
        <v>1.0000000000000002</v>
      </c>
    </row>
    <row r="26" spans="1:4" x14ac:dyDescent="0.2">
      <c r="C26" s="1"/>
    </row>
    <row r="27" spans="1:4" x14ac:dyDescent="0.2">
      <c r="C27" s="1"/>
    </row>
    <row r="28" spans="1:4" x14ac:dyDescent="0.2">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A4" sqref="A4"/>
    </sheetView>
  </sheetViews>
  <sheetFormatPr defaultRowHeight="12.75" x14ac:dyDescent="0.2"/>
  <cols>
    <col min="1" max="1" width="5.85546875" style="11" customWidth="1"/>
    <col min="2" max="2" width="49.5703125" style="11" customWidth="1"/>
    <col min="3" max="8" width="20" style="11" customWidth="1"/>
    <col min="9" max="16384" width="9.140625" style="11"/>
  </cols>
  <sheetData>
    <row r="1" spans="1:11" s="58" customFormat="1" ht="28.5" customHeight="1" x14ac:dyDescent="0.2">
      <c r="A1" s="63" t="s">
        <v>46</v>
      </c>
      <c r="B1" s="57"/>
    </row>
    <row r="2" spans="1:11" s="58" customFormat="1" ht="28.5" customHeight="1" x14ac:dyDescent="0.2">
      <c r="A2" s="63" t="str">
        <f>'Number of Policies'!A2</f>
        <v>Reporting period: 1 January 2018 - 30 June 2018</v>
      </c>
      <c r="B2" s="57"/>
    </row>
    <row r="3" spans="1:11" s="58" customFormat="1" ht="22.5" customHeight="1" x14ac:dyDescent="0.2">
      <c r="A3" s="63"/>
      <c r="B3" s="57"/>
    </row>
    <row r="4" spans="1:11" s="58" customFormat="1" ht="18" customHeight="1" x14ac:dyDescent="0.2">
      <c r="A4" s="64" t="str">
        <f>'Number of Policies'!A4</f>
        <v>*Some adjustments in data provided below may take place due to possible corrections from Insurers.</v>
      </c>
      <c r="B4" s="57"/>
    </row>
    <row r="5" spans="1:11" s="58" customFormat="1" ht="18" customHeight="1" x14ac:dyDescent="0.2">
      <c r="A5" s="60"/>
      <c r="C5" s="57"/>
      <c r="D5" s="57"/>
      <c r="E5" s="57"/>
      <c r="F5" s="57"/>
      <c r="G5" s="57"/>
    </row>
    <row r="6" spans="1:11" s="58" customFormat="1" ht="89.25" customHeight="1" x14ac:dyDescent="0.2">
      <c r="A6" s="65" t="s">
        <v>0</v>
      </c>
      <c r="B6" s="65" t="s">
        <v>3</v>
      </c>
      <c r="C6" s="66" t="s">
        <v>8</v>
      </c>
      <c r="D6" s="66" t="s">
        <v>47</v>
      </c>
      <c r="E6" s="66" t="s">
        <v>48</v>
      </c>
      <c r="F6" s="61" t="s">
        <v>49</v>
      </c>
      <c r="G6" s="61" t="s">
        <v>13</v>
      </c>
      <c r="H6" s="67" t="s">
        <v>22</v>
      </c>
    </row>
    <row r="7" spans="1:11" s="9" customFormat="1" ht="24.95" customHeight="1" x14ac:dyDescent="0.2">
      <c r="A7" s="19">
        <v>1</v>
      </c>
      <c r="B7" s="20" t="s">
        <v>32</v>
      </c>
      <c r="C7" s="31">
        <v>20890</v>
      </c>
      <c r="D7" s="31">
        <v>0</v>
      </c>
      <c r="E7" s="31">
        <v>257455</v>
      </c>
      <c r="F7" s="31">
        <v>0</v>
      </c>
      <c r="G7" s="31">
        <v>0</v>
      </c>
      <c r="H7" s="33">
        <f t="shared" ref="H7:H23" si="0">SUM(C7:G7)</f>
        <v>278345</v>
      </c>
      <c r="K7" s="53"/>
    </row>
    <row r="8" spans="1:11" s="10" customFormat="1" ht="24.95" customHeight="1" x14ac:dyDescent="0.2">
      <c r="A8" s="19">
        <v>2</v>
      </c>
      <c r="B8" s="20" t="s">
        <v>28</v>
      </c>
      <c r="C8" s="31">
        <v>10599</v>
      </c>
      <c r="D8" s="31">
        <v>0</v>
      </c>
      <c r="E8" s="31">
        <v>260648</v>
      </c>
      <c r="F8" s="31">
        <v>6</v>
      </c>
      <c r="G8" s="31">
        <v>0</v>
      </c>
      <c r="H8" s="33">
        <f t="shared" si="0"/>
        <v>271253</v>
      </c>
      <c r="J8" s="9"/>
      <c r="K8" s="53"/>
    </row>
    <row r="9" spans="1:11" ht="24.95" customHeight="1" x14ac:dyDescent="0.2">
      <c r="A9" s="19">
        <v>3</v>
      </c>
      <c r="B9" s="20" t="s">
        <v>29</v>
      </c>
      <c r="C9" s="31">
        <v>10471</v>
      </c>
      <c r="D9" s="31">
        <v>0</v>
      </c>
      <c r="E9" s="31">
        <v>257404</v>
      </c>
      <c r="F9" s="31">
        <v>0</v>
      </c>
      <c r="G9" s="31">
        <v>3</v>
      </c>
      <c r="H9" s="33">
        <f t="shared" si="0"/>
        <v>267878</v>
      </c>
      <c r="J9" s="9"/>
      <c r="K9" s="53"/>
    </row>
    <row r="10" spans="1:11" ht="24.95" customHeight="1" x14ac:dyDescent="0.2">
      <c r="A10" s="19">
        <v>4</v>
      </c>
      <c r="B10" s="20" t="s">
        <v>35</v>
      </c>
      <c r="C10" s="31">
        <v>10058</v>
      </c>
      <c r="D10" s="31">
        <v>0</v>
      </c>
      <c r="E10" s="31">
        <v>256537</v>
      </c>
      <c r="F10" s="31">
        <v>0</v>
      </c>
      <c r="G10" s="31">
        <v>0</v>
      </c>
      <c r="H10" s="33">
        <f t="shared" si="0"/>
        <v>266595</v>
      </c>
      <c r="J10" s="9"/>
      <c r="K10" s="53"/>
    </row>
    <row r="11" spans="1:11" ht="24.95" customHeight="1" x14ac:dyDescent="0.2">
      <c r="A11" s="19">
        <v>5</v>
      </c>
      <c r="B11" s="20" t="s">
        <v>41</v>
      </c>
      <c r="C11" s="31">
        <v>2518</v>
      </c>
      <c r="D11" s="31">
        <v>0</v>
      </c>
      <c r="E11" s="31">
        <v>249241</v>
      </c>
      <c r="F11" s="31">
        <v>0</v>
      </c>
      <c r="G11" s="31">
        <v>0</v>
      </c>
      <c r="H11" s="33">
        <f t="shared" si="0"/>
        <v>251759</v>
      </c>
      <c r="J11" s="9"/>
      <c r="K11" s="53"/>
    </row>
    <row r="12" spans="1:11" ht="24.95" customHeight="1" x14ac:dyDescent="0.2">
      <c r="A12" s="19">
        <v>6</v>
      </c>
      <c r="B12" s="20" t="s">
        <v>36</v>
      </c>
      <c r="C12" s="31">
        <v>2357</v>
      </c>
      <c r="D12" s="31">
        <v>0</v>
      </c>
      <c r="E12" s="31">
        <v>249284</v>
      </c>
      <c r="F12" s="31">
        <v>0</v>
      </c>
      <c r="G12" s="31">
        <v>1</v>
      </c>
      <c r="H12" s="33">
        <f t="shared" si="0"/>
        <v>251642</v>
      </c>
      <c r="J12" s="9"/>
      <c r="K12" s="53"/>
    </row>
    <row r="13" spans="1:11" ht="24.95" customHeight="1" x14ac:dyDescent="0.2">
      <c r="A13" s="19">
        <v>7</v>
      </c>
      <c r="B13" s="20" t="s">
        <v>37</v>
      </c>
      <c r="C13" s="31">
        <v>1789</v>
      </c>
      <c r="D13" s="31">
        <v>0</v>
      </c>
      <c r="E13" s="31">
        <v>249261</v>
      </c>
      <c r="F13" s="31">
        <v>7</v>
      </c>
      <c r="G13" s="31">
        <v>9</v>
      </c>
      <c r="H13" s="33">
        <f t="shared" si="0"/>
        <v>251066</v>
      </c>
      <c r="J13" s="9"/>
      <c r="K13" s="53"/>
    </row>
    <row r="14" spans="1:11" ht="24.95" customHeight="1" x14ac:dyDescent="0.2">
      <c r="A14" s="19">
        <v>8</v>
      </c>
      <c r="B14" s="20" t="s">
        <v>40</v>
      </c>
      <c r="C14" s="31">
        <v>1864</v>
      </c>
      <c r="D14" s="31">
        <v>0</v>
      </c>
      <c r="E14" s="31">
        <v>248707</v>
      </c>
      <c r="F14" s="31">
        <v>0</v>
      </c>
      <c r="G14" s="31">
        <v>0</v>
      </c>
      <c r="H14" s="33">
        <f t="shared" si="0"/>
        <v>250571</v>
      </c>
      <c r="J14" s="9"/>
      <c r="K14" s="53"/>
    </row>
    <row r="15" spans="1:11" ht="24.95" customHeight="1" x14ac:dyDescent="0.2">
      <c r="A15" s="19">
        <v>9</v>
      </c>
      <c r="B15" s="20" t="s">
        <v>34</v>
      </c>
      <c r="C15" s="31">
        <v>1512</v>
      </c>
      <c r="D15" s="31">
        <v>0</v>
      </c>
      <c r="E15" s="31">
        <v>248420</v>
      </c>
      <c r="F15" s="31">
        <v>0</v>
      </c>
      <c r="G15" s="31">
        <v>0</v>
      </c>
      <c r="H15" s="33">
        <f t="shared" si="0"/>
        <v>249932</v>
      </c>
      <c r="J15" s="9"/>
      <c r="K15" s="53"/>
    </row>
    <row r="16" spans="1:11" ht="24.95" customHeight="1" x14ac:dyDescent="0.2">
      <c r="A16" s="19">
        <v>10</v>
      </c>
      <c r="B16" s="20" t="s">
        <v>39</v>
      </c>
      <c r="C16" s="31">
        <v>1454</v>
      </c>
      <c r="D16" s="31">
        <v>0</v>
      </c>
      <c r="E16" s="31">
        <v>248423</v>
      </c>
      <c r="F16" s="31">
        <v>0</v>
      </c>
      <c r="G16" s="31">
        <v>0</v>
      </c>
      <c r="H16" s="33">
        <f t="shared" si="0"/>
        <v>249877</v>
      </c>
      <c r="J16" s="9"/>
      <c r="K16" s="53"/>
    </row>
    <row r="17" spans="1:11" ht="24.95" customHeight="1" x14ac:dyDescent="0.2">
      <c r="A17" s="19">
        <v>11</v>
      </c>
      <c r="B17" s="20" t="s">
        <v>33</v>
      </c>
      <c r="C17" s="31">
        <v>1375</v>
      </c>
      <c r="D17" s="31">
        <v>0</v>
      </c>
      <c r="E17" s="31">
        <v>248260</v>
      </c>
      <c r="F17" s="31">
        <v>4</v>
      </c>
      <c r="G17" s="31">
        <v>1</v>
      </c>
      <c r="H17" s="33">
        <f t="shared" si="0"/>
        <v>249640</v>
      </c>
      <c r="J17" s="9"/>
      <c r="K17" s="53"/>
    </row>
    <row r="18" spans="1:11" ht="24.95" customHeight="1" x14ac:dyDescent="0.2">
      <c r="A18" s="19">
        <v>12</v>
      </c>
      <c r="B18" s="20" t="s">
        <v>38</v>
      </c>
      <c r="C18" s="31">
        <v>1078</v>
      </c>
      <c r="D18" s="31">
        <v>0</v>
      </c>
      <c r="E18" s="31">
        <v>248096</v>
      </c>
      <c r="F18" s="31">
        <v>3</v>
      </c>
      <c r="G18" s="31">
        <v>0</v>
      </c>
      <c r="H18" s="33">
        <f t="shared" si="0"/>
        <v>249177</v>
      </c>
      <c r="J18" s="9"/>
      <c r="K18" s="53"/>
    </row>
    <row r="19" spans="1:11" ht="24.95" customHeight="1" x14ac:dyDescent="0.2">
      <c r="A19" s="19">
        <v>13</v>
      </c>
      <c r="B19" s="20" t="s">
        <v>31</v>
      </c>
      <c r="C19" s="31">
        <v>665</v>
      </c>
      <c r="D19" s="31">
        <v>0</v>
      </c>
      <c r="E19" s="31">
        <v>247634</v>
      </c>
      <c r="F19" s="31">
        <v>0</v>
      </c>
      <c r="G19" s="31">
        <v>0</v>
      </c>
      <c r="H19" s="33">
        <f t="shared" si="0"/>
        <v>248299</v>
      </c>
      <c r="J19" s="9"/>
      <c r="K19" s="53"/>
    </row>
    <row r="20" spans="1:11" ht="24.95" customHeight="1" x14ac:dyDescent="0.2">
      <c r="A20" s="19">
        <v>14</v>
      </c>
      <c r="B20" s="20" t="s">
        <v>42</v>
      </c>
      <c r="C20" s="31">
        <v>114</v>
      </c>
      <c r="D20" s="31">
        <v>19</v>
      </c>
      <c r="E20" s="31">
        <v>246999</v>
      </c>
      <c r="F20" s="31">
        <v>0</v>
      </c>
      <c r="G20" s="31">
        <v>0</v>
      </c>
      <c r="H20" s="33">
        <f t="shared" si="0"/>
        <v>247132</v>
      </c>
      <c r="J20" s="9"/>
      <c r="K20" s="53"/>
    </row>
    <row r="21" spans="1:11" ht="24.95" customHeight="1" x14ac:dyDescent="0.2">
      <c r="A21" s="19">
        <v>15</v>
      </c>
      <c r="B21" s="29" t="s">
        <v>30</v>
      </c>
      <c r="C21" s="31">
        <v>0</v>
      </c>
      <c r="D21" s="31">
        <v>0</v>
      </c>
      <c r="E21" s="31">
        <v>246968</v>
      </c>
      <c r="F21" s="31">
        <v>0</v>
      </c>
      <c r="G21" s="31">
        <v>0</v>
      </c>
      <c r="H21" s="33">
        <f t="shared" si="0"/>
        <v>246968</v>
      </c>
      <c r="J21" s="9"/>
      <c r="K21" s="53"/>
    </row>
    <row r="22" spans="1:11" ht="24.95" customHeight="1" x14ac:dyDescent="0.2">
      <c r="A22" s="19">
        <v>16</v>
      </c>
      <c r="B22" s="29" t="s">
        <v>44</v>
      </c>
      <c r="C22" s="31">
        <v>2271</v>
      </c>
      <c r="D22" s="31">
        <v>0</v>
      </c>
      <c r="E22" s="31">
        <v>175327</v>
      </c>
      <c r="F22" s="31">
        <v>0</v>
      </c>
      <c r="G22" s="31">
        <v>0</v>
      </c>
      <c r="H22" s="33">
        <f t="shared" si="0"/>
        <v>177598</v>
      </c>
      <c r="J22" s="9"/>
      <c r="K22" s="53"/>
    </row>
    <row r="23" spans="1:11" ht="24.95" customHeight="1" x14ac:dyDescent="0.2">
      <c r="A23" s="19">
        <v>17</v>
      </c>
      <c r="B23" s="29" t="s">
        <v>43</v>
      </c>
      <c r="C23" s="31">
        <v>120</v>
      </c>
      <c r="D23" s="31">
        <v>0</v>
      </c>
      <c r="E23" s="31">
        <v>175379</v>
      </c>
      <c r="F23" s="31">
        <v>3</v>
      </c>
      <c r="G23" s="31">
        <v>0</v>
      </c>
      <c r="H23" s="33">
        <f t="shared" si="0"/>
        <v>175502</v>
      </c>
      <c r="J23" s="9"/>
      <c r="K23" s="53"/>
    </row>
    <row r="24" spans="1:11" x14ac:dyDescent="0.2">
      <c r="A24" s="21"/>
      <c r="B24" s="22" t="s">
        <v>22</v>
      </c>
      <c r="C24" s="34">
        <f>SUM(C7:C23)</f>
        <v>69135</v>
      </c>
      <c r="D24" s="34">
        <f>SUM(D7:D23)</f>
        <v>19</v>
      </c>
      <c r="E24" s="34">
        <f>SUM(E7:E23)-246968*14-175278*2</f>
        <v>305935</v>
      </c>
      <c r="F24" s="34">
        <f>SUM(F7:F23)</f>
        <v>23</v>
      </c>
      <c r="G24" s="34">
        <f>SUM(G7:G23)</f>
        <v>14</v>
      </c>
      <c r="H24" s="34">
        <f>SUM(H7:H23)-246968*14-175278*2</f>
        <v>375126</v>
      </c>
    </row>
    <row r="25" spans="1:11" s="13" customFormat="1" ht="12.75" customHeight="1" x14ac:dyDescent="0.2"/>
    <row r="26" spans="1:11" ht="12.75" customHeight="1" x14ac:dyDescent="0.2">
      <c r="D26" s="5"/>
      <c r="J26" s="55"/>
    </row>
    <row r="28" spans="1:11" x14ac:dyDescent="0.2">
      <c r="C28" s="14"/>
      <c r="D28" s="14"/>
      <c r="E28" s="14"/>
      <c r="F28" s="14"/>
      <c r="G28" s="14"/>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33"/>
  <sheetViews>
    <sheetView zoomScale="90" zoomScaleNormal="90" workbookViewId="0">
      <pane xSplit="2" ySplit="7" topLeftCell="C8" activePane="bottomRight" state="frozen"/>
      <selection pane="topRight" activeCell="C1" sqref="C1"/>
      <selection pane="bottomLeft" activeCell="A6" sqref="A6"/>
      <selection pane="bottomRight" activeCell="B31" sqref="B31"/>
    </sheetView>
  </sheetViews>
  <sheetFormatPr defaultRowHeight="12.75" x14ac:dyDescent="0.2"/>
  <cols>
    <col min="1" max="1" width="5.85546875" style="11" customWidth="1"/>
    <col min="2" max="2" width="49.5703125" style="11" customWidth="1"/>
    <col min="3" max="40" width="12.7109375" style="11" customWidth="1"/>
    <col min="41" max="16384" width="9.140625" style="11"/>
  </cols>
  <sheetData>
    <row r="1" spans="1:40" s="58" customFormat="1" ht="28.5" customHeight="1" x14ac:dyDescent="0.2">
      <c r="A1" s="68" t="s">
        <v>50</v>
      </c>
      <c r="B1" s="57"/>
      <c r="C1" s="57"/>
      <c r="D1" s="57"/>
      <c r="E1" s="57"/>
      <c r="F1" s="57"/>
      <c r="G1" s="57"/>
      <c r="H1" s="57"/>
      <c r="I1" s="69"/>
      <c r="J1" s="69"/>
    </row>
    <row r="2" spans="1:40" s="58" customFormat="1" ht="28.5" customHeight="1" x14ac:dyDescent="0.2">
      <c r="A2" s="68" t="str">
        <f>'Transport means'!A2</f>
        <v>Reporting period: 1 January 2018 - 30 June 2018</v>
      </c>
      <c r="B2" s="57"/>
      <c r="C2" s="57"/>
      <c r="D2" s="57"/>
      <c r="E2" s="57"/>
      <c r="F2" s="57"/>
      <c r="G2" s="57"/>
      <c r="H2" s="57"/>
      <c r="I2" s="69"/>
      <c r="J2" s="69"/>
    </row>
    <row r="3" spans="1:40" s="58" customFormat="1" ht="28.5" customHeight="1" x14ac:dyDescent="0.2">
      <c r="A3" s="68"/>
      <c r="B3" s="57"/>
      <c r="C3" s="57"/>
      <c r="D3" s="57"/>
      <c r="E3" s="57"/>
      <c r="F3" s="57"/>
      <c r="G3" s="57"/>
      <c r="H3" s="57"/>
      <c r="I3" s="69"/>
      <c r="J3" s="69"/>
    </row>
    <row r="4" spans="1:40" s="58" customFormat="1" ht="18" customHeight="1" x14ac:dyDescent="0.2">
      <c r="A4" s="58" t="str">
        <f>'Transport means'!A4</f>
        <v>*Some adjustments in data provided below may take place due to possible corrections from Insurers.</v>
      </c>
      <c r="B4" s="57"/>
      <c r="C4" s="57"/>
      <c r="D4" s="57"/>
      <c r="E4" s="57"/>
      <c r="F4" s="57"/>
      <c r="G4" s="57"/>
      <c r="H4" s="57"/>
      <c r="I4" s="69"/>
      <c r="J4" s="69"/>
    </row>
    <row r="5" spans="1:40" s="58" customFormat="1" ht="18" customHeight="1" x14ac:dyDescent="0.2">
      <c r="A5" s="60"/>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row>
    <row r="6" spans="1:40" s="58" customFormat="1" ht="89.25" customHeight="1" x14ac:dyDescent="0.2">
      <c r="A6" s="105" t="s">
        <v>0</v>
      </c>
      <c r="B6" s="105" t="s">
        <v>3</v>
      </c>
      <c r="C6" s="115" t="str">
        <f>'[1]Number of Policies'!C6:G6</f>
        <v>Life</v>
      </c>
      <c r="D6" s="116"/>
      <c r="E6" s="115" t="str">
        <f>'[1]Number of Policies'!H6</f>
        <v>Travel</v>
      </c>
      <c r="F6" s="116"/>
      <c r="G6" s="115" t="str">
        <f>'[1]Number of Policies'!M6</f>
        <v>Personal Accident</v>
      </c>
      <c r="H6" s="116"/>
      <c r="I6" s="115" t="str">
        <f>'[1]Number of Policies'!R6</f>
        <v>Medical (Health)</v>
      </c>
      <c r="J6" s="116"/>
      <c r="K6" s="115" t="str">
        <f>'[1]Number of Policies'!Z6</f>
        <v>Road Transport Means (Casco)</v>
      </c>
      <c r="L6" s="116"/>
      <c r="M6" s="115" t="str">
        <f>'[1]Number of Policies'!AE6</f>
        <v>Motor Third Party Liability</v>
      </c>
      <c r="N6" s="116"/>
      <c r="O6" s="115" t="str">
        <f>'[1]Number of Policies'!AJ6</f>
        <v>Railway Transport Means</v>
      </c>
      <c r="P6" s="116"/>
      <c r="Q6" s="115" t="str">
        <f>'[1]Number of Policies'!AO6</f>
        <v>Aviation Transport Means (Hull)</v>
      </c>
      <c r="R6" s="116"/>
      <c r="S6" s="115" t="str">
        <f>'[1]Number of Policies'!AT6</f>
        <v>Aviation Third Party Liability</v>
      </c>
      <c r="T6" s="116"/>
      <c r="U6" s="115" t="str">
        <f>'[1]Number of Policies'!AY6</f>
        <v>Marine Transport Means (Hull)</v>
      </c>
      <c r="V6" s="116"/>
      <c r="W6" s="115" t="str">
        <f>'[1]Number of Policies'!BD6</f>
        <v>Marine Third Party Liability</v>
      </c>
      <c r="X6" s="116"/>
      <c r="Y6" s="115" t="str">
        <f>'[1]Number of Policies'!BI6</f>
        <v>Cargo</v>
      </c>
      <c r="Z6" s="116"/>
      <c r="AA6" s="108" t="str">
        <f>'[1]Number of Policies'!BN6</f>
        <v>Property</v>
      </c>
      <c r="AB6" s="110"/>
      <c r="AC6" s="108" t="str">
        <f>'[1]Number of Policies'!BS6</f>
        <v>Miscellaneous Financial Loss</v>
      </c>
      <c r="AD6" s="110"/>
      <c r="AE6" s="108" t="str">
        <f>'[1]Number of Policies'!BX6</f>
        <v>Suretyships</v>
      </c>
      <c r="AF6" s="110"/>
      <c r="AG6" s="108" t="str">
        <f>'[1]Number of Policies'!CC6</f>
        <v>Credit</v>
      </c>
      <c r="AH6" s="110"/>
      <c r="AI6" s="108" t="str">
        <f>'[1]Number of Policies'!CH6</f>
        <v>Third Party Liability</v>
      </c>
      <c r="AJ6" s="110"/>
      <c r="AK6" s="108" t="str">
        <f>'[1]Number of Policies'!CM6</f>
        <v>Legal Expenses</v>
      </c>
      <c r="AL6" s="110"/>
      <c r="AM6" s="108" t="str">
        <f>'[1]Number of Policies'!CR6</f>
        <v>Total</v>
      </c>
      <c r="AN6" s="110"/>
    </row>
    <row r="7" spans="1:40" s="58" customFormat="1" ht="45" x14ac:dyDescent="0.2">
      <c r="A7" s="107"/>
      <c r="B7" s="107"/>
      <c r="C7" s="70" t="s">
        <v>51</v>
      </c>
      <c r="D7" s="70" t="s">
        <v>52</v>
      </c>
      <c r="E7" s="70" t="str">
        <f>C7</f>
        <v>Written Premium (Gross)</v>
      </c>
      <c r="F7" s="70" t="str">
        <f>D7</f>
        <v>Reinsurance Premium</v>
      </c>
      <c r="G7" s="70" t="str">
        <f t="shared" ref="G7:J7" si="0">E7</f>
        <v>Written Premium (Gross)</v>
      </c>
      <c r="H7" s="70" t="str">
        <f t="shared" si="0"/>
        <v>Reinsurance Premium</v>
      </c>
      <c r="I7" s="70" t="str">
        <f t="shared" si="0"/>
        <v>Written Premium (Gross)</v>
      </c>
      <c r="J7" s="70" t="str">
        <f t="shared" si="0"/>
        <v>Reinsurance Premium</v>
      </c>
      <c r="K7" s="70" t="str">
        <f>I7</f>
        <v>Written Premium (Gross)</v>
      </c>
      <c r="L7" s="70" t="str">
        <f>J7</f>
        <v>Reinsurance Premium</v>
      </c>
      <c r="M7" s="70" t="str">
        <f t="shared" ref="M7:AN7" si="1">K7</f>
        <v>Written Premium (Gross)</v>
      </c>
      <c r="N7" s="70" t="str">
        <f t="shared" si="1"/>
        <v>Reinsurance Premium</v>
      </c>
      <c r="O7" s="70" t="str">
        <f t="shared" si="1"/>
        <v>Written Premium (Gross)</v>
      </c>
      <c r="P7" s="70" t="str">
        <f t="shared" si="1"/>
        <v>Reinsurance Premium</v>
      </c>
      <c r="Q7" s="70" t="str">
        <f t="shared" si="1"/>
        <v>Written Premium (Gross)</v>
      </c>
      <c r="R7" s="70" t="str">
        <f t="shared" si="1"/>
        <v>Reinsurance Premium</v>
      </c>
      <c r="S7" s="70" t="str">
        <f t="shared" si="1"/>
        <v>Written Premium (Gross)</v>
      </c>
      <c r="T7" s="70" t="str">
        <f t="shared" si="1"/>
        <v>Reinsurance Premium</v>
      </c>
      <c r="U7" s="70" t="str">
        <f t="shared" si="1"/>
        <v>Written Premium (Gross)</v>
      </c>
      <c r="V7" s="70" t="str">
        <f t="shared" si="1"/>
        <v>Reinsurance Premium</v>
      </c>
      <c r="W7" s="70" t="str">
        <f t="shared" si="1"/>
        <v>Written Premium (Gross)</v>
      </c>
      <c r="X7" s="70" t="str">
        <f t="shared" si="1"/>
        <v>Reinsurance Premium</v>
      </c>
      <c r="Y7" s="70" t="str">
        <f t="shared" si="1"/>
        <v>Written Premium (Gross)</v>
      </c>
      <c r="Z7" s="70" t="str">
        <f t="shared" si="1"/>
        <v>Reinsurance Premium</v>
      </c>
      <c r="AA7" s="70" t="str">
        <f t="shared" si="1"/>
        <v>Written Premium (Gross)</v>
      </c>
      <c r="AB7" s="70" t="str">
        <f t="shared" si="1"/>
        <v>Reinsurance Premium</v>
      </c>
      <c r="AC7" s="70" t="str">
        <f t="shared" si="1"/>
        <v>Written Premium (Gross)</v>
      </c>
      <c r="AD7" s="70" t="str">
        <f t="shared" si="1"/>
        <v>Reinsurance Premium</v>
      </c>
      <c r="AE7" s="70" t="str">
        <f t="shared" si="1"/>
        <v>Written Premium (Gross)</v>
      </c>
      <c r="AF7" s="70" t="str">
        <f t="shared" si="1"/>
        <v>Reinsurance Premium</v>
      </c>
      <c r="AG7" s="70" t="str">
        <f t="shared" si="1"/>
        <v>Written Premium (Gross)</v>
      </c>
      <c r="AH7" s="70" t="str">
        <f t="shared" si="1"/>
        <v>Reinsurance Premium</v>
      </c>
      <c r="AI7" s="70" t="str">
        <f t="shared" si="1"/>
        <v>Written Premium (Gross)</v>
      </c>
      <c r="AJ7" s="70" t="str">
        <f t="shared" si="1"/>
        <v>Reinsurance Premium</v>
      </c>
      <c r="AK7" s="70" t="str">
        <f t="shared" si="1"/>
        <v>Written Premium (Gross)</v>
      </c>
      <c r="AL7" s="70" t="str">
        <f t="shared" si="1"/>
        <v>Reinsurance Premium</v>
      </c>
      <c r="AM7" s="70" t="str">
        <f t="shared" si="1"/>
        <v>Written Premium (Gross)</v>
      </c>
      <c r="AN7" s="70" t="str">
        <f t="shared" si="1"/>
        <v>Reinsurance Premium</v>
      </c>
    </row>
    <row r="8" spans="1:40" s="9" customFormat="1" ht="24.95" customHeight="1" x14ac:dyDescent="0.2">
      <c r="A8" s="19">
        <v>1</v>
      </c>
      <c r="B8" s="30" t="s">
        <v>29</v>
      </c>
      <c r="C8" s="31">
        <v>961788.00924659998</v>
      </c>
      <c r="D8" s="31">
        <v>89935.803739399998</v>
      </c>
      <c r="E8" s="31">
        <v>683803.63748399995</v>
      </c>
      <c r="F8" s="31">
        <v>0</v>
      </c>
      <c r="G8" s="31">
        <v>261801.48946200003</v>
      </c>
      <c r="H8" s="31">
        <v>0</v>
      </c>
      <c r="I8" s="31">
        <v>44251813.174260005</v>
      </c>
      <c r="J8" s="31">
        <v>27707.19082</v>
      </c>
      <c r="K8" s="31">
        <v>7062953.69944668</v>
      </c>
      <c r="L8" s="31">
        <v>827067.27244139148</v>
      </c>
      <c r="M8" s="31">
        <v>1888505.2158512003</v>
      </c>
      <c r="N8" s="31">
        <v>56273.529451960399</v>
      </c>
      <c r="O8" s="31">
        <v>31653.1152</v>
      </c>
      <c r="P8" s="31">
        <v>5439.6828064656002</v>
      </c>
      <c r="Q8" s="31">
        <v>0</v>
      </c>
      <c r="R8" s="31">
        <v>0</v>
      </c>
      <c r="S8" s="31">
        <v>0</v>
      </c>
      <c r="T8" s="31">
        <v>0</v>
      </c>
      <c r="U8" s="31">
        <v>91735.943656000003</v>
      </c>
      <c r="V8" s="31">
        <v>42991.422742000002</v>
      </c>
      <c r="W8" s="31">
        <v>0</v>
      </c>
      <c r="X8" s="31">
        <v>0</v>
      </c>
      <c r="Y8" s="31">
        <v>567325.68944400002</v>
      </c>
      <c r="Z8" s="31">
        <v>287545.0904435736</v>
      </c>
      <c r="AA8" s="31">
        <v>9017366.9154329989</v>
      </c>
      <c r="AB8" s="31">
        <v>7253973.6992232017</v>
      </c>
      <c r="AC8" s="31">
        <v>132851.41399999999</v>
      </c>
      <c r="AD8" s="31">
        <v>106595.75</v>
      </c>
      <c r="AE8" s="31">
        <v>808932.49040000001</v>
      </c>
      <c r="AF8" s="31">
        <v>647145.99231999996</v>
      </c>
      <c r="AG8" s="31">
        <v>0</v>
      </c>
      <c r="AH8" s="31">
        <v>0</v>
      </c>
      <c r="AI8" s="31">
        <v>1288011.5970970001</v>
      </c>
      <c r="AJ8" s="31">
        <v>865679.56276986306</v>
      </c>
      <c r="AK8" s="31">
        <v>0</v>
      </c>
      <c r="AL8" s="31">
        <v>0</v>
      </c>
      <c r="AM8" s="33">
        <f t="shared" ref="AM8:AM24" si="2">C8+E8+G8+I8+K8+M8+O8+Q8+S8+U8+W8+Y8+AA8+AC8+AE8+AG8+AI8+AK8</f>
        <v>67048542.390980475</v>
      </c>
      <c r="AN8" s="33">
        <f t="shared" ref="AN8:AN24" si="3">D8+F8+H8+J8+L8+N8+P8+R8+T8+V8+X8+Z8+AB8+AD8+AF8+AH8+AJ8+AL8</f>
        <v>10210354.996757856</v>
      </c>
    </row>
    <row r="9" spans="1:40" s="10" customFormat="1" ht="24.95" customHeight="1" x14ac:dyDescent="0.2">
      <c r="A9" s="19">
        <v>2</v>
      </c>
      <c r="B9" s="30" t="s">
        <v>28</v>
      </c>
      <c r="C9" s="31">
        <v>4953388.4260529997</v>
      </c>
      <c r="D9" s="31">
        <v>19718.535972378711</v>
      </c>
      <c r="E9" s="31">
        <v>89916.650000000009</v>
      </c>
      <c r="F9" s="31">
        <v>0</v>
      </c>
      <c r="G9" s="31">
        <v>576546.01081999717</v>
      </c>
      <c r="H9" s="31">
        <v>79082.764482735627</v>
      </c>
      <c r="I9" s="31">
        <v>3985.2165600000008</v>
      </c>
      <c r="J9" s="31">
        <v>3538.7893308692064</v>
      </c>
      <c r="K9" s="31">
        <v>10959593.465044055</v>
      </c>
      <c r="L9" s="31">
        <v>102113.86527985717</v>
      </c>
      <c r="M9" s="31">
        <v>2682197.5885712248</v>
      </c>
      <c r="N9" s="31">
        <v>46973.365874782627</v>
      </c>
      <c r="O9" s="31">
        <v>0</v>
      </c>
      <c r="P9" s="31">
        <v>0</v>
      </c>
      <c r="Q9" s="31">
        <v>384996.08156100003</v>
      </c>
      <c r="R9" s="31">
        <v>374492.28960000002</v>
      </c>
      <c r="S9" s="31">
        <v>0</v>
      </c>
      <c r="T9" s="31">
        <v>0</v>
      </c>
      <c r="U9" s="31">
        <v>0</v>
      </c>
      <c r="V9" s="31">
        <v>0</v>
      </c>
      <c r="W9" s="31">
        <v>0</v>
      </c>
      <c r="X9" s="31">
        <v>0</v>
      </c>
      <c r="Y9" s="31">
        <v>1464329.9648169973</v>
      </c>
      <c r="Z9" s="31">
        <v>288432.34709882608</v>
      </c>
      <c r="AA9" s="31">
        <v>12596414.370641008</v>
      </c>
      <c r="AB9" s="31">
        <v>6785169.7375689708</v>
      </c>
      <c r="AC9" s="31">
        <v>0</v>
      </c>
      <c r="AD9" s="31">
        <v>0</v>
      </c>
      <c r="AE9" s="31">
        <v>1860568.740949</v>
      </c>
      <c r="AF9" s="31">
        <v>1494559.1159319999</v>
      </c>
      <c r="AG9" s="31">
        <v>0</v>
      </c>
      <c r="AH9" s="31">
        <v>0</v>
      </c>
      <c r="AI9" s="31">
        <v>7260145.7081990009</v>
      </c>
      <c r="AJ9" s="31">
        <v>3991745.717384391</v>
      </c>
      <c r="AK9" s="31">
        <v>0</v>
      </c>
      <c r="AL9" s="31">
        <v>0</v>
      </c>
      <c r="AM9" s="33">
        <f t="shared" si="2"/>
        <v>42832082.223215282</v>
      </c>
      <c r="AN9" s="33">
        <f t="shared" si="3"/>
        <v>13185826.52852481</v>
      </c>
    </row>
    <row r="10" spans="1:40" ht="24.95" customHeight="1" x14ac:dyDescent="0.2">
      <c r="A10" s="19">
        <v>3</v>
      </c>
      <c r="B10" s="30" t="s">
        <v>30</v>
      </c>
      <c r="C10" s="31">
        <v>2515950.1862570085</v>
      </c>
      <c r="D10" s="31">
        <v>197878.45131729858</v>
      </c>
      <c r="E10" s="31">
        <v>1102702.6573731424</v>
      </c>
      <c r="F10" s="31">
        <v>0</v>
      </c>
      <c r="G10" s="31">
        <v>227560.37263999859</v>
      </c>
      <c r="H10" s="31">
        <v>0</v>
      </c>
      <c r="I10" s="31">
        <v>33386802.03468949</v>
      </c>
      <c r="J10" s="31">
        <v>2781656.8180944663</v>
      </c>
      <c r="K10" s="31">
        <v>0</v>
      </c>
      <c r="L10" s="31">
        <v>0</v>
      </c>
      <c r="M10" s="31">
        <v>738259.67058823537</v>
      </c>
      <c r="N10" s="31">
        <v>738259.67058823537</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c r="AE10" s="31">
        <v>21500.5</v>
      </c>
      <c r="AF10" s="31">
        <v>0</v>
      </c>
      <c r="AG10" s="31">
        <v>0</v>
      </c>
      <c r="AH10" s="31">
        <v>0</v>
      </c>
      <c r="AI10" s="31">
        <v>0</v>
      </c>
      <c r="AJ10" s="31">
        <v>0</v>
      </c>
      <c r="AK10" s="31">
        <v>0</v>
      </c>
      <c r="AL10" s="31">
        <v>0</v>
      </c>
      <c r="AM10" s="33">
        <f t="shared" si="2"/>
        <v>37992775.421547875</v>
      </c>
      <c r="AN10" s="33">
        <f t="shared" si="3"/>
        <v>3717794.9400000004</v>
      </c>
    </row>
    <row r="11" spans="1:40" ht="24.95" customHeight="1" x14ac:dyDescent="0.2">
      <c r="A11" s="19">
        <v>4</v>
      </c>
      <c r="B11" s="30" t="s">
        <v>35</v>
      </c>
      <c r="C11" s="31">
        <v>9110008.8508913387</v>
      </c>
      <c r="D11" s="31">
        <v>2073113.6712769032</v>
      </c>
      <c r="E11" s="31">
        <v>190658.50548788003</v>
      </c>
      <c r="F11" s="31">
        <v>0</v>
      </c>
      <c r="G11" s="31">
        <v>578952.36430017604</v>
      </c>
      <c r="H11" s="31">
        <v>36458.366305906959</v>
      </c>
      <c r="I11" s="31">
        <v>0</v>
      </c>
      <c r="J11" s="31">
        <v>0</v>
      </c>
      <c r="K11" s="31">
        <v>9730624.1291542314</v>
      </c>
      <c r="L11" s="31">
        <v>6811436.8904079618</v>
      </c>
      <c r="M11" s="31">
        <v>1840737.6697645863</v>
      </c>
      <c r="N11" s="31">
        <v>771734.59942344553</v>
      </c>
      <c r="O11" s="31">
        <v>0</v>
      </c>
      <c r="P11" s="31">
        <v>0</v>
      </c>
      <c r="Q11" s="31">
        <v>0</v>
      </c>
      <c r="R11" s="31">
        <v>0</v>
      </c>
      <c r="S11" s="31">
        <v>0</v>
      </c>
      <c r="T11" s="31">
        <v>0</v>
      </c>
      <c r="U11" s="31">
        <v>0</v>
      </c>
      <c r="V11" s="31">
        <v>0</v>
      </c>
      <c r="W11" s="31">
        <v>0</v>
      </c>
      <c r="X11" s="31">
        <v>0</v>
      </c>
      <c r="Y11" s="31">
        <v>563499.79621322895</v>
      </c>
      <c r="Z11" s="31">
        <v>63660.176154297529</v>
      </c>
      <c r="AA11" s="31">
        <v>5432959.5574434977</v>
      </c>
      <c r="AB11" s="31">
        <v>2743686.1532474142</v>
      </c>
      <c r="AC11" s="31">
        <v>0</v>
      </c>
      <c r="AD11" s="31">
        <v>0</v>
      </c>
      <c r="AE11" s="31">
        <v>228401.73705</v>
      </c>
      <c r="AF11" s="31">
        <v>193431.63</v>
      </c>
      <c r="AG11" s="31">
        <v>316246.51789025654</v>
      </c>
      <c r="AH11" s="31">
        <v>0</v>
      </c>
      <c r="AI11" s="31">
        <v>598300.9198608303</v>
      </c>
      <c r="AJ11" s="31">
        <v>158943.70007426332</v>
      </c>
      <c r="AK11" s="31">
        <v>0</v>
      </c>
      <c r="AL11" s="31">
        <v>0</v>
      </c>
      <c r="AM11" s="33">
        <f t="shared" si="2"/>
        <v>28590390.048056025</v>
      </c>
      <c r="AN11" s="33">
        <f t="shared" si="3"/>
        <v>12852465.186890192</v>
      </c>
    </row>
    <row r="12" spans="1:40" ht="24.95" customHeight="1" x14ac:dyDescent="0.2">
      <c r="A12" s="19">
        <v>5</v>
      </c>
      <c r="B12" s="30" t="s">
        <v>33</v>
      </c>
      <c r="C12" s="31">
        <v>127222.14</v>
      </c>
      <c r="D12" s="31">
        <v>24677.79</v>
      </c>
      <c r="E12" s="31">
        <v>119302.44</v>
      </c>
      <c r="F12" s="31">
        <v>0</v>
      </c>
      <c r="G12" s="31">
        <v>195560.90000000002</v>
      </c>
      <c r="H12" s="31">
        <v>0</v>
      </c>
      <c r="I12" s="31">
        <v>15450695.01</v>
      </c>
      <c r="J12" s="31">
        <v>0</v>
      </c>
      <c r="K12" s="31">
        <v>1308699.56</v>
      </c>
      <c r="L12" s="31">
        <v>0</v>
      </c>
      <c r="M12" s="31">
        <v>928626.87058823532</v>
      </c>
      <c r="N12" s="31">
        <v>0</v>
      </c>
      <c r="O12" s="31">
        <v>0</v>
      </c>
      <c r="P12" s="31">
        <v>0</v>
      </c>
      <c r="Q12" s="31">
        <v>381039.04</v>
      </c>
      <c r="R12" s="31">
        <v>371009.71</v>
      </c>
      <c r="S12" s="31">
        <v>367147.57</v>
      </c>
      <c r="T12" s="31">
        <v>343351.07180124999</v>
      </c>
      <c r="U12" s="31">
        <v>42805.5</v>
      </c>
      <c r="V12" s="31">
        <v>32104.13</v>
      </c>
      <c r="W12" s="31">
        <v>0</v>
      </c>
      <c r="X12" s="31">
        <v>0</v>
      </c>
      <c r="Y12" s="31">
        <v>579721.92000000004</v>
      </c>
      <c r="Z12" s="31">
        <v>239125.35</v>
      </c>
      <c r="AA12" s="31">
        <v>1480249.87</v>
      </c>
      <c r="AB12" s="31">
        <v>918355.12034200004</v>
      </c>
      <c r="AC12" s="31">
        <v>35676.39</v>
      </c>
      <c r="AD12" s="31">
        <v>0</v>
      </c>
      <c r="AE12" s="31">
        <v>1356311.83</v>
      </c>
      <c r="AF12" s="31">
        <v>650219.02999999991</v>
      </c>
      <c r="AG12" s="31">
        <v>0</v>
      </c>
      <c r="AH12" s="31">
        <v>0</v>
      </c>
      <c r="AI12" s="31">
        <v>771031.94</v>
      </c>
      <c r="AJ12" s="31">
        <v>72495.53</v>
      </c>
      <c r="AK12" s="31">
        <v>0</v>
      </c>
      <c r="AL12" s="31">
        <v>0</v>
      </c>
      <c r="AM12" s="33">
        <f t="shared" si="2"/>
        <v>23144090.980588239</v>
      </c>
      <c r="AN12" s="33">
        <f t="shared" si="3"/>
        <v>2651337.7321432498</v>
      </c>
    </row>
    <row r="13" spans="1:40" ht="24.95" customHeight="1" x14ac:dyDescent="0.2">
      <c r="A13" s="19">
        <v>6</v>
      </c>
      <c r="B13" s="30" t="s">
        <v>37</v>
      </c>
      <c r="C13" s="31">
        <v>88209</v>
      </c>
      <c r="D13" s="31">
        <v>0</v>
      </c>
      <c r="E13" s="31">
        <v>270720</v>
      </c>
      <c r="F13" s="31">
        <v>1329.0661567872005</v>
      </c>
      <c r="G13" s="31">
        <v>33856</v>
      </c>
      <c r="H13" s="31">
        <v>0</v>
      </c>
      <c r="I13" s="31">
        <v>4077801</v>
      </c>
      <c r="J13" s="31">
        <v>0</v>
      </c>
      <c r="K13" s="31">
        <v>1685531</v>
      </c>
      <c r="L13" s="31">
        <v>61033.340704960006</v>
      </c>
      <c r="M13" s="31">
        <v>1062137.6705882354</v>
      </c>
      <c r="N13" s="31">
        <v>13662.014914999998</v>
      </c>
      <c r="O13" s="31">
        <v>0</v>
      </c>
      <c r="P13" s="31">
        <v>0</v>
      </c>
      <c r="Q13" s="31">
        <v>768200</v>
      </c>
      <c r="R13" s="31">
        <v>690321.72828149993</v>
      </c>
      <c r="S13" s="31">
        <v>2152766.41</v>
      </c>
      <c r="T13" s="31">
        <v>1293268.7977184998</v>
      </c>
      <c r="U13" s="31">
        <v>104834</v>
      </c>
      <c r="V13" s="31">
        <v>47492.991925964896</v>
      </c>
      <c r="W13" s="31">
        <v>17431</v>
      </c>
      <c r="X13" s="31">
        <v>8715.4775460000001</v>
      </c>
      <c r="Y13" s="31">
        <v>401297</v>
      </c>
      <c r="Z13" s="31">
        <v>253134.05722695001</v>
      </c>
      <c r="AA13" s="31">
        <v>6061506</v>
      </c>
      <c r="AB13" s="31">
        <v>4461228.1531376038</v>
      </c>
      <c r="AC13" s="31">
        <v>284876</v>
      </c>
      <c r="AD13" s="31">
        <v>139268.83304</v>
      </c>
      <c r="AE13" s="31">
        <v>263625</v>
      </c>
      <c r="AF13" s="31">
        <v>218353.68841139998</v>
      </c>
      <c r="AG13" s="31">
        <v>0</v>
      </c>
      <c r="AH13" s="31">
        <v>0</v>
      </c>
      <c r="AI13" s="31">
        <v>1832244.59</v>
      </c>
      <c r="AJ13" s="31">
        <v>844700.09106317232</v>
      </c>
      <c r="AK13" s="31">
        <v>0</v>
      </c>
      <c r="AL13" s="31">
        <v>0</v>
      </c>
      <c r="AM13" s="33">
        <f t="shared" si="2"/>
        <v>19105034.670588236</v>
      </c>
      <c r="AN13" s="33">
        <f t="shared" si="3"/>
        <v>8032508.2401278373</v>
      </c>
    </row>
    <row r="14" spans="1:40" ht="24.95" customHeight="1" x14ac:dyDescent="0.2">
      <c r="A14" s="19">
        <v>7</v>
      </c>
      <c r="B14" s="30" t="s">
        <v>36</v>
      </c>
      <c r="C14" s="31">
        <v>77256.747183999993</v>
      </c>
      <c r="D14" s="31">
        <v>0</v>
      </c>
      <c r="E14" s="31">
        <v>75744.239999999991</v>
      </c>
      <c r="F14" s="31">
        <v>3107.7621610000001</v>
      </c>
      <c r="G14" s="31">
        <v>186525.33303899999</v>
      </c>
      <c r="H14" s="31">
        <v>5725.2715785937999</v>
      </c>
      <c r="I14" s="31">
        <v>8299470.1212480003</v>
      </c>
      <c r="J14" s="31">
        <v>0</v>
      </c>
      <c r="K14" s="31">
        <v>2290941.3245179998</v>
      </c>
      <c r="L14" s="31">
        <v>156984.07243781022</v>
      </c>
      <c r="M14" s="31">
        <v>1114845.474501</v>
      </c>
      <c r="N14" s="31">
        <v>24543.9415647768</v>
      </c>
      <c r="O14" s="31">
        <v>0</v>
      </c>
      <c r="P14" s="31">
        <v>0</v>
      </c>
      <c r="Q14" s="31">
        <v>0</v>
      </c>
      <c r="R14" s="31">
        <v>0</v>
      </c>
      <c r="S14" s="31">
        <v>0</v>
      </c>
      <c r="T14" s="31">
        <v>0</v>
      </c>
      <c r="U14" s="31">
        <v>12673.36</v>
      </c>
      <c r="V14" s="31">
        <v>1016.3308453606001</v>
      </c>
      <c r="W14" s="31">
        <v>0</v>
      </c>
      <c r="X14" s="31">
        <v>0</v>
      </c>
      <c r="Y14" s="31">
        <v>325803.52330999996</v>
      </c>
      <c r="Z14" s="31">
        <v>116560.52124299688</v>
      </c>
      <c r="AA14" s="31">
        <v>3003267.0868700007</v>
      </c>
      <c r="AB14" s="31">
        <v>2672375.0959605114</v>
      </c>
      <c r="AC14" s="31">
        <v>412164.33715800004</v>
      </c>
      <c r="AD14" s="31">
        <v>392655.27457583463</v>
      </c>
      <c r="AE14" s="31">
        <v>0</v>
      </c>
      <c r="AF14" s="31">
        <v>0</v>
      </c>
      <c r="AG14" s="31">
        <v>0</v>
      </c>
      <c r="AH14" s="31">
        <v>0</v>
      </c>
      <c r="AI14" s="31">
        <v>580163.73003500002</v>
      </c>
      <c r="AJ14" s="31">
        <v>411022.10853896232</v>
      </c>
      <c r="AK14" s="31">
        <v>0</v>
      </c>
      <c r="AL14" s="31">
        <v>0</v>
      </c>
      <c r="AM14" s="33">
        <f t="shared" si="2"/>
        <v>16378855.277863001</v>
      </c>
      <c r="AN14" s="33">
        <f t="shared" si="3"/>
        <v>3783990.3789058467</v>
      </c>
    </row>
    <row r="15" spans="1:40" ht="24.95" customHeight="1" x14ac:dyDescent="0.2">
      <c r="A15" s="19">
        <v>8</v>
      </c>
      <c r="B15" s="30" t="s">
        <v>31</v>
      </c>
      <c r="C15" s="31">
        <v>755655.42229991301</v>
      </c>
      <c r="D15" s="31">
        <v>0</v>
      </c>
      <c r="E15" s="31">
        <v>632376.51119999494</v>
      </c>
      <c r="F15" s="31">
        <v>0</v>
      </c>
      <c r="G15" s="31">
        <v>210017.38869869986</v>
      </c>
      <c r="H15" s="31">
        <v>12161.6607514221</v>
      </c>
      <c r="I15" s="31">
        <v>10710489.532899801</v>
      </c>
      <c r="J15" s="31">
        <v>0</v>
      </c>
      <c r="K15" s="31">
        <v>739600.24611216807</v>
      </c>
      <c r="L15" s="31">
        <v>549971.57967111294</v>
      </c>
      <c r="M15" s="31">
        <v>817846.54823842738</v>
      </c>
      <c r="N15" s="31">
        <v>58510.985826000157</v>
      </c>
      <c r="O15" s="31">
        <v>0</v>
      </c>
      <c r="P15" s="31">
        <v>0</v>
      </c>
      <c r="Q15" s="31">
        <v>0</v>
      </c>
      <c r="R15" s="31">
        <v>0</v>
      </c>
      <c r="S15" s="31">
        <v>0</v>
      </c>
      <c r="T15" s="31">
        <v>0</v>
      </c>
      <c r="U15" s="31">
        <v>0</v>
      </c>
      <c r="V15" s="31">
        <v>0</v>
      </c>
      <c r="W15" s="31">
        <v>0</v>
      </c>
      <c r="X15" s="31">
        <v>0</v>
      </c>
      <c r="Y15" s="31">
        <v>15229.953165999999</v>
      </c>
      <c r="Z15" s="31">
        <v>2241.9635704000002</v>
      </c>
      <c r="AA15" s="31">
        <v>0</v>
      </c>
      <c r="AB15" s="31">
        <v>0</v>
      </c>
      <c r="AC15" s="31">
        <v>0</v>
      </c>
      <c r="AD15" s="31">
        <v>0</v>
      </c>
      <c r="AE15" s="31">
        <v>0</v>
      </c>
      <c r="AF15" s="31">
        <v>0</v>
      </c>
      <c r="AG15" s="31">
        <v>0</v>
      </c>
      <c r="AH15" s="31">
        <v>0</v>
      </c>
      <c r="AI15" s="31">
        <v>0</v>
      </c>
      <c r="AJ15" s="31">
        <v>0</v>
      </c>
      <c r="AK15" s="31">
        <v>0</v>
      </c>
      <c r="AL15" s="31">
        <v>0</v>
      </c>
      <c r="AM15" s="33">
        <f t="shared" si="2"/>
        <v>13881215.602615003</v>
      </c>
      <c r="AN15" s="33">
        <f t="shared" si="3"/>
        <v>622886.18981893512</v>
      </c>
    </row>
    <row r="16" spans="1:40" ht="24.95" customHeight="1" x14ac:dyDescent="0.2">
      <c r="A16" s="19">
        <v>9</v>
      </c>
      <c r="B16" s="30" t="s">
        <v>32</v>
      </c>
      <c r="C16" s="31">
        <v>183622.11000000002</v>
      </c>
      <c r="D16" s="31">
        <v>0</v>
      </c>
      <c r="E16" s="31">
        <v>41537.630250000002</v>
      </c>
      <c r="F16" s="31">
        <v>0</v>
      </c>
      <c r="G16" s="31">
        <v>151612.36522199999</v>
      </c>
      <c r="H16" s="31">
        <v>23885.5864377</v>
      </c>
      <c r="I16" s="31">
        <v>6312064.459999999</v>
      </c>
      <c r="J16" s="31">
        <v>0</v>
      </c>
      <c r="K16" s="31">
        <v>2881353.2660209984</v>
      </c>
      <c r="L16" s="31">
        <v>1279551.0236126997</v>
      </c>
      <c r="M16" s="31">
        <v>1133328.3227682353</v>
      </c>
      <c r="N16" s="31">
        <v>147337.00085950003</v>
      </c>
      <c r="O16" s="31">
        <v>0</v>
      </c>
      <c r="P16" s="31">
        <v>0</v>
      </c>
      <c r="Q16" s="31">
        <v>0</v>
      </c>
      <c r="R16" s="31">
        <v>0</v>
      </c>
      <c r="S16" s="31">
        <v>0</v>
      </c>
      <c r="T16" s="31">
        <v>0</v>
      </c>
      <c r="U16" s="31">
        <v>0</v>
      </c>
      <c r="V16" s="31">
        <v>0</v>
      </c>
      <c r="W16" s="31">
        <v>0</v>
      </c>
      <c r="X16" s="31">
        <v>0</v>
      </c>
      <c r="Y16" s="31">
        <v>76282.934148999979</v>
      </c>
      <c r="Z16" s="31">
        <v>52831.446527699991</v>
      </c>
      <c r="AA16" s="31">
        <v>1040812.3146519999</v>
      </c>
      <c r="AB16" s="31">
        <v>559769.91030820343</v>
      </c>
      <c r="AC16" s="31">
        <v>0</v>
      </c>
      <c r="AD16" s="31">
        <v>0</v>
      </c>
      <c r="AE16" s="31">
        <v>385492.17660000001</v>
      </c>
      <c r="AF16" s="31">
        <v>134081.64343800009</v>
      </c>
      <c r="AG16" s="31">
        <v>0</v>
      </c>
      <c r="AH16" s="31">
        <v>0</v>
      </c>
      <c r="AI16" s="31">
        <v>137673.95299999998</v>
      </c>
      <c r="AJ16" s="31">
        <v>69.692238000000003</v>
      </c>
      <c r="AK16" s="31">
        <v>0</v>
      </c>
      <c r="AL16" s="31">
        <v>0</v>
      </c>
      <c r="AM16" s="33">
        <f t="shared" si="2"/>
        <v>12343779.532662233</v>
      </c>
      <c r="AN16" s="33">
        <f t="shared" si="3"/>
        <v>2197526.3034218033</v>
      </c>
    </row>
    <row r="17" spans="1:40" ht="24.95" customHeight="1" x14ac:dyDescent="0.2">
      <c r="A17" s="19">
        <v>10</v>
      </c>
      <c r="B17" s="30" t="s">
        <v>39</v>
      </c>
      <c r="C17" s="31">
        <v>58792.842553664348</v>
      </c>
      <c r="D17" s="31">
        <v>33104.746507235817</v>
      </c>
      <c r="E17" s="31">
        <v>1608.5651200000002</v>
      </c>
      <c r="F17" s="31">
        <v>3044.8651199999999</v>
      </c>
      <c r="G17" s="31">
        <v>140980.59902650127</v>
      </c>
      <c r="H17" s="31">
        <v>70389.069052599967</v>
      </c>
      <c r="I17" s="31">
        <v>4797497.6463618148</v>
      </c>
      <c r="J17" s="31">
        <v>136619.49808654582</v>
      </c>
      <c r="K17" s="31">
        <v>902415.01037962839</v>
      </c>
      <c r="L17" s="31">
        <v>57228.573738641302</v>
      </c>
      <c r="M17" s="31">
        <v>854577.22246259567</v>
      </c>
      <c r="N17" s="31">
        <v>3101.965874602738</v>
      </c>
      <c r="O17" s="31">
        <v>0</v>
      </c>
      <c r="P17" s="31">
        <v>0</v>
      </c>
      <c r="Q17" s="31">
        <v>0</v>
      </c>
      <c r="R17" s="31">
        <v>0</v>
      </c>
      <c r="S17" s="31">
        <v>0</v>
      </c>
      <c r="T17" s="31">
        <v>0</v>
      </c>
      <c r="U17" s="31">
        <v>0</v>
      </c>
      <c r="V17" s="31">
        <v>0</v>
      </c>
      <c r="W17" s="31">
        <v>0</v>
      </c>
      <c r="X17" s="31">
        <v>0</v>
      </c>
      <c r="Y17" s="31">
        <v>7692.6876960000027</v>
      </c>
      <c r="Z17" s="31">
        <v>1244.0769376382923</v>
      </c>
      <c r="AA17" s="31">
        <v>1011159.0146810075</v>
      </c>
      <c r="AB17" s="31">
        <v>510852.84611777705</v>
      </c>
      <c r="AC17" s="31">
        <v>89862.66</v>
      </c>
      <c r="AD17" s="31">
        <v>33709.620788014501</v>
      </c>
      <c r="AE17" s="31">
        <v>290</v>
      </c>
      <c r="AF17" s="31">
        <v>246.5</v>
      </c>
      <c r="AG17" s="31">
        <v>0</v>
      </c>
      <c r="AH17" s="31">
        <v>0</v>
      </c>
      <c r="AI17" s="31">
        <v>72074.856</v>
      </c>
      <c r="AJ17" s="31">
        <v>48165.96688</v>
      </c>
      <c r="AK17" s="31">
        <v>0</v>
      </c>
      <c r="AL17" s="31">
        <v>0</v>
      </c>
      <c r="AM17" s="33">
        <f t="shared" si="2"/>
        <v>7936951.1042812113</v>
      </c>
      <c r="AN17" s="33">
        <f t="shared" si="3"/>
        <v>897707.72910305543</v>
      </c>
    </row>
    <row r="18" spans="1:40" ht="24.95" customHeight="1" x14ac:dyDescent="0.2">
      <c r="A18" s="19">
        <v>11</v>
      </c>
      <c r="B18" s="30" t="s">
        <v>40</v>
      </c>
      <c r="C18" s="31">
        <v>0</v>
      </c>
      <c r="D18" s="31">
        <v>0</v>
      </c>
      <c r="E18" s="31">
        <v>2891.5</v>
      </c>
      <c r="F18" s="31">
        <v>0</v>
      </c>
      <c r="G18" s="31">
        <v>60541.659999999996</v>
      </c>
      <c r="H18" s="31">
        <v>42309.17</v>
      </c>
      <c r="I18" s="31">
        <v>2827490.76</v>
      </c>
      <c r="J18" s="31">
        <v>0</v>
      </c>
      <c r="K18" s="31">
        <v>2764201.06</v>
      </c>
      <c r="L18" s="31">
        <v>1786047.9347809525</v>
      </c>
      <c r="M18" s="31">
        <v>901628.3305882354</v>
      </c>
      <c r="N18" s="31">
        <v>114358.06</v>
      </c>
      <c r="O18" s="31">
        <v>0</v>
      </c>
      <c r="P18" s="31">
        <v>0</v>
      </c>
      <c r="Q18" s="31">
        <v>0</v>
      </c>
      <c r="R18" s="31">
        <v>0</v>
      </c>
      <c r="S18" s="31">
        <v>0</v>
      </c>
      <c r="T18" s="31">
        <v>0</v>
      </c>
      <c r="U18" s="31">
        <v>0</v>
      </c>
      <c r="V18" s="31">
        <v>0</v>
      </c>
      <c r="W18" s="31">
        <v>0</v>
      </c>
      <c r="X18" s="31">
        <v>0</v>
      </c>
      <c r="Y18" s="31">
        <v>19098.89</v>
      </c>
      <c r="Z18" s="31">
        <v>13369.22</v>
      </c>
      <c r="AA18" s="31">
        <v>45195.74</v>
      </c>
      <c r="AB18" s="31">
        <v>36156.589999999997</v>
      </c>
      <c r="AC18" s="31">
        <v>0</v>
      </c>
      <c r="AD18" s="31">
        <v>0</v>
      </c>
      <c r="AE18" s="31">
        <v>14098</v>
      </c>
      <c r="AF18" s="31">
        <v>0</v>
      </c>
      <c r="AG18" s="31">
        <v>0</v>
      </c>
      <c r="AH18" s="31">
        <v>0</v>
      </c>
      <c r="AI18" s="31">
        <v>2700</v>
      </c>
      <c r="AJ18" s="31">
        <v>0</v>
      </c>
      <c r="AK18" s="31">
        <v>0</v>
      </c>
      <c r="AL18" s="31">
        <v>0</v>
      </c>
      <c r="AM18" s="33">
        <f t="shared" si="2"/>
        <v>6637845.9405882359</v>
      </c>
      <c r="AN18" s="33">
        <f t="shared" si="3"/>
        <v>1992240.9747809526</v>
      </c>
    </row>
    <row r="19" spans="1:40" ht="24.95" customHeight="1" x14ac:dyDescent="0.2">
      <c r="A19" s="19">
        <v>12</v>
      </c>
      <c r="B19" s="30" t="s">
        <v>34</v>
      </c>
      <c r="C19" s="31">
        <v>137906.54167031997</v>
      </c>
      <c r="D19" s="31">
        <v>15952.645569185226</v>
      </c>
      <c r="E19" s="31">
        <v>324120.94703503168</v>
      </c>
      <c r="F19" s="31">
        <v>4235.2999111317004</v>
      </c>
      <c r="G19" s="31">
        <v>53857.058235661963</v>
      </c>
      <c r="H19" s="31">
        <v>5859.5890942708802</v>
      </c>
      <c r="I19" s="31">
        <v>2012544.2980021811</v>
      </c>
      <c r="J19" s="31">
        <v>1192625.3844800715</v>
      </c>
      <c r="K19" s="31">
        <v>1148069.5213396731</v>
      </c>
      <c r="L19" s="31">
        <v>60681.532294755772</v>
      </c>
      <c r="M19" s="31">
        <v>954861.74192251486</v>
      </c>
      <c r="N19" s="31">
        <v>39941.640690958906</v>
      </c>
      <c r="O19" s="31">
        <v>0</v>
      </c>
      <c r="P19" s="31">
        <v>0</v>
      </c>
      <c r="Q19" s="31">
        <v>0</v>
      </c>
      <c r="R19" s="31">
        <v>0</v>
      </c>
      <c r="S19" s="31">
        <v>0</v>
      </c>
      <c r="T19" s="31">
        <v>0</v>
      </c>
      <c r="U19" s="31">
        <v>0</v>
      </c>
      <c r="V19" s="31">
        <v>0</v>
      </c>
      <c r="W19" s="31">
        <v>0</v>
      </c>
      <c r="X19" s="31">
        <v>0</v>
      </c>
      <c r="Y19" s="31">
        <v>103121.99370921731</v>
      </c>
      <c r="Z19" s="31">
        <v>38685.888113207599</v>
      </c>
      <c r="AA19" s="31">
        <v>854147.558395884</v>
      </c>
      <c r="AB19" s="31">
        <v>541059.26217620843</v>
      </c>
      <c r="AC19" s="31">
        <v>228059.88232876675</v>
      </c>
      <c r="AD19" s="31">
        <v>71097.749307692313</v>
      </c>
      <c r="AE19" s="31">
        <v>340</v>
      </c>
      <c r="AF19" s="31">
        <v>0</v>
      </c>
      <c r="AG19" s="31">
        <v>0</v>
      </c>
      <c r="AH19" s="31">
        <v>0</v>
      </c>
      <c r="AI19" s="31">
        <v>82946.69034246575</v>
      </c>
      <c r="AJ19" s="31">
        <v>55440.24274680797</v>
      </c>
      <c r="AK19" s="31">
        <v>0</v>
      </c>
      <c r="AL19" s="31">
        <v>0</v>
      </c>
      <c r="AM19" s="33">
        <f t="shared" si="2"/>
        <v>5899976.2329817163</v>
      </c>
      <c r="AN19" s="33">
        <f t="shared" si="3"/>
        <v>2025579.2343842902</v>
      </c>
    </row>
    <row r="20" spans="1:40" ht="24.95" customHeight="1" x14ac:dyDescent="0.2">
      <c r="A20" s="19">
        <v>13</v>
      </c>
      <c r="B20" s="30" t="s">
        <v>38</v>
      </c>
      <c r="C20" s="31">
        <v>34078.288249999998</v>
      </c>
      <c r="D20" s="31">
        <v>0</v>
      </c>
      <c r="E20" s="31">
        <v>8922.9</v>
      </c>
      <c r="F20" s="31">
        <v>0</v>
      </c>
      <c r="G20" s="31">
        <v>137712.81705103</v>
      </c>
      <c r="H20" s="31">
        <v>80629.289999999994</v>
      </c>
      <c r="I20" s="31">
        <v>2122315.72862538</v>
      </c>
      <c r="J20" s="31">
        <v>0</v>
      </c>
      <c r="K20" s="31">
        <v>791972.64615461999</v>
      </c>
      <c r="L20" s="31">
        <v>0</v>
      </c>
      <c r="M20" s="31">
        <v>940990.10276427539</v>
      </c>
      <c r="N20" s="31">
        <v>2944.82</v>
      </c>
      <c r="O20" s="31">
        <v>0</v>
      </c>
      <c r="P20" s="31">
        <v>0</v>
      </c>
      <c r="Q20" s="31">
        <v>692306.48</v>
      </c>
      <c r="R20" s="31">
        <v>692306.48</v>
      </c>
      <c r="S20" s="31">
        <v>394879.9</v>
      </c>
      <c r="T20" s="31">
        <v>394879.9</v>
      </c>
      <c r="U20" s="31">
        <v>0</v>
      </c>
      <c r="V20" s="31">
        <v>0</v>
      </c>
      <c r="W20" s="31">
        <v>0</v>
      </c>
      <c r="X20" s="31">
        <v>0</v>
      </c>
      <c r="Y20" s="31">
        <v>68830.556062999996</v>
      </c>
      <c r="Z20" s="31">
        <v>2657.7229539999998</v>
      </c>
      <c r="AA20" s="31">
        <v>272776.36128720996</v>
      </c>
      <c r="AB20" s="31">
        <v>44803.5815</v>
      </c>
      <c r="AC20" s="31">
        <v>0</v>
      </c>
      <c r="AD20" s="31">
        <v>0</v>
      </c>
      <c r="AE20" s="31">
        <v>53713.831185539995</v>
      </c>
      <c r="AF20" s="31">
        <v>0</v>
      </c>
      <c r="AG20" s="31">
        <v>0</v>
      </c>
      <c r="AH20" s="31">
        <v>0</v>
      </c>
      <c r="AI20" s="31">
        <v>201129.85327398</v>
      </c>
      <c r="AJ20" s="31">
        <v>7745.8249470000001</v>
      </c>
      <c r="AK20" s="31">
        <v>0</v>
      </c>
      <c r="AL20" s="31">
        <v>0</v>
      </c>
      <c r="AM20" s="33">
        <f t="shared" si="2"/>
        <v>5719629.4646550361</v>
      </c>
      <c r="AN20" s="33">
        <f t="shared" si="3"/>
        <v>1225967.6194010002</v>
      </c>
    </row>
    <row r="21" spans="1:40" ht="24.95" customHeight="1" x14ac:dyDescent="0.2">
      <c r="A21" s="19">
        <v>14</v>
      </c>
      <c r="B21" s="30" t="s">
        <v>41</v>
      </c>
      <c r="C21" s="31">
        <v>4824</v>
      </c>
      <c r="D21" s="31">
        <v>0</v>
      </c>
      <c r="E21" s="31">
        <v>0</v>
      </c>
      <c r="F21" s="31">
        <v>0</v>
      </c>
      <c r="G21" s="31">
        <v>11817.155698000002</v>
      </c>
      <c r="H21" s="31">
        <v>0</v>
      </c>
      <c r="I21" s="31">
        <v>0</v>
      </c>
      <c r="J21" s="31">
        <v>0</v>
      </c>
      <c r="K21" s="31">
        <v>1822510.3329210018</v>
      </c>
      <c r="L21" s="31">
        <v>0</v>
      </c>
      <c r="M21" s="31">
        <v>900750.86109623511</v>
      </c>
      <c r="N21" s="31">
        <v>0</v>
      </c>
      <c r="O21" s="31">
        <v>0</v>
      </c>
      <c r="P21" s="31">
        <v>0</v>
      </c>
      <c r="Q21" s="31">
        <v>0</v>
      </c>
      <c r="R21" s="31">
        <v>0</v>
      </c>
      <c r="S21" s="31">
        <v>0</v>
      </c>
      <c r="T21" s="31">
        <v>0</v>
      </c>
      <c r="U21" s="31">
        <v>0</v>
      </c>
      <c r="V21" s="31">
        <v>0</v>
      </c>
      <c r="W21" s="31">
        <v>0</v>
      </c>
      <c r="X21" s="31">
        <v>0</v>
      </c>
      <c r="Y21" s="31">
        <v>0</v>
      </c>
      <c r="Z21" s="31">
        <v>0</v>
      </c>
      <c r="AA21" s="31">
        <v>402</v>
      </c>
      <c r="AB21" s="31">
        <v>0</v>
      </c>
      <c r="AC21" s="31">
        <v>0</v>
      </c>
      <c r="AD21" s="31">
        <v>0</v>
      </c>
      <c r="AE21" s="31">
        <v>0</v>
      </c>
      <c r="AF21" s="31">
        <v>0</v>
      </c>
      <c r="AG21" s="31">
        <v>460</v>
      </c>
      <c r="AH21" s="31">
        <v>0</v>
      </c>
      <c r="AI21" s="31">
        <v>0</v>
      </c>
      <c r="AJ21" s="31">
        <v>0</v>
      </c>
      <c r="AK21" s="31">
        <v>0</v>
      </c>
      <c r="AL21" s="31">
        <v>0</v>
      </c>
      <c r="AM21" s="33">
        <f t="shared" si="2"/>
        <v>2740764.349715237</v>
      </c>
      <c r="AN21" s="33">
        <f t="shared" si="3"/>
        <v>0</v>
      </c>
    </row>
    <row r="22" spans="1:40" ht="24.95" customHeight="1" x14ac:dyDescent="0.2">
      <c r="A22" s="19">
        <v>15</v>
      </c>
      <c r="B22" s="32" t="s">
        <v>43</v>
      </c>
      <c r="C22" s="31">
        <v>2523.48</v>
      </c>
      <c r="D22" s="31">
        <v>0</v>
      </c>
      <c r="E22" s="31">
        <v>1596.5</v>
      </c>
      <c r="F22" s="31">
        <v>0</v>
      </c>
      <c r="G22" s="31">
        <v>37668.176510182078</v>
      </c>
      <c r="H22" s="31">
        <v>31683.288366502115</v>
      </c>
      <c r="I22" s="31">
        <v>1052761.8923274085</v>
      </c>
      <c r="J22" s="31">
        <v>0</v>
      </c>
      <c r="K22" s="31">
        <v>235842.27970136979</v>
      </c>
      <c r="L22" s="31">
        <v>125077.174098</v>
      </c>
      <c r="M22" s="31">
        <v>552216.25338275579</v>
      </c>
      <c r="N22" s="31">
        <v>6435.1559999999963</v>
      </c>
      <c r="O22" s="31">
        <v>0</v>
      </c>
      <c r="P22" s="31">
        <v>0</v>
      </c>
      <c r="Q22" s="31">
        <v>3377.38</v>
      </c>
      <c r="R22" s="31">
        <v>0</v>
      </c>
      <c r="S22" s="31">
        <v>135976.69500000001</v>
      </c>
      <c r="T22" s="31">
        <v>109841.12488349786</v>
      </c>
      <c r="U22" s="31">
        <v>0</v>
      </c>
      <c r="V22" s="31">
        <v>0</v>
      </c>
      <c r="W22" s="31">
        <v>0</v>
      </c>
      <c r="X22" s="31">
        <v>0</v>
      </c>
      <c r="Y22" s="31">
        <v>79894.733890750416</v>
      </c>
      <c r="Z22" s="31">
        <v>64057.929602891862</v>
      </c>
      <c r="AA22" s="31">
        <v>331344.6273506165</v>
      </c>
      <c r="AB22" s="31">
        <v>285686.43507703574</v>
      </c>
      <c r="AC22" s="31">
        <v>0</v>
      </c>
      <c r="AD22" s="31">
        <v>0</v>
      </c>
      <c r="AE22" s="31">
        <v>0</v>
      </c>
      <c r="AF22" s="31">
        <v>0</v>
      </c>
      <c r="AG22" s="31">
        <v>0</v>
      </c>
      <c r="AH22" s="31">
        <v>0</v>
      </c>
      <c r="AI22" s="31">
        <v>7816.4279284052691</v>
      </c>
      <c r="AJ22" s="31">
        <v>3774.4173999999994</v>
      </c>
      <c r="AK22" s="31">
        <v>0</v>
      </c>
      <c r="AL22" s="31">
        <v>0</v>
      </c>
      <c r="AM22" s="33">
        <f t="shared" si="2"/>
        <v>2441018.4460914885</v>
      </c>
      <c r="AN22" s="33">
        <f t="shared" si="3"/>
        <v>626555.52542792761</v>
      </c>
    </row>
    <row r="23" spans="1:40" ht="24.95" customHeight="1" x14ac:dyDescent="0.2">
      <c r="A23" s="19">
        <v>16</v>
      </c>
      <c r="B23" s="32" t="s">
        <v>42</v>
      </c>
      <c r="C23" s="31">
        <v>0</v>
      </c>
      <c r="D23" s="31">
        <v>0</v>
      </c>
      <c r="E23" s="31">
        <v>1883</v>
      </c>
      <c r="F23" s="31">
        <v>0</v>
      </c>
      <c r="G23" s="31">
        <v>49.459275168239614</v>
      </c>
      <c r="H23" s="31">
        <v>0</v>
      </c>
      <c r="I23" s="31">
        <v>0</v>
      </c>
      <c r="J23" s="31">
        <v>0</v>
      </c>
      <c r="K23" s="31">
        <v>648731.55050000013</v>
      </c>
      <c r="L23" s="31">
        <v>0</v>
      </c>
      <c r="M23" s="31">
        <v>747761.47558823542</v>
      </c>
      <c r="N23" s="31">
        <v>0</v>
      </c>
      <c r="O23" s="31">
        <v>0</v>
      </c>
      <c r="P23" s="31">
        <v>0</v>
      </c>
      <c r="Q23" s="31">
        <v>0</v>
      </c>
      <c r="R23" s="31">
        <v>0</v>
      </c>
      <c r="S23" s="31">
        <v>0</v>
      </c>
      <c r="T23" s="31">
        <v>0</v>
      </c>
      <c r="U23" s="31">
        <v>0</v>
      </c>
      <c r="V23" s="31">
        <v>0</v>
      </c>
      <c r="W23" s="31">
        <v>0</v>
      </c>
      <c r="X23" s="31">
        <v>0</v>
      </c>
      <c r="Y23" s="31">
        <v>0</v>
      </c>
      <c r="Z23" s="31">
        <v>0</v>
      </c>
      <c r="AA23" s="31">
        <v>150</v>
      </c>
      <c r="AB23" s="31">
        <v>0</v>
      </c>
      <c r="AC23" s="31">
        <v>0</v>
      </c>
      <c r="AD23" s="31">
        <v>0</v>
      </c>
      <c r="AE23" s="31">
        <v>124152.98506892001</v>
      </c>
      <c r="AF23" s="31">
        <v>0</v>
      </c>
      <c r="AG23" s="31">
        <v>0</v>
      </c>
      <c r="AH23" s="31">
        <v>0</v>
      </c>
      <c r="AI23" s="31">
        <v>0</v>
      </c>
      <c r="AJ23" s="31">
        <v>0</v>
      </c>
      <c r="AK23" s="31">
        <v>0</v>
      </c>
      <c r="AL23" s="31">
        <v>0</v>
      </c>
      <c r="AM23" s="33">
        <f t="shared" si="2"/>
        <v>1522728.4704323239</v>
      </c>
      <c r="AN23" s="33">
        <f t="shared" si="3"/>
        <v>0</v>
      </c>
    </row>
    <row r="24" spans="1:40" ht="24.95" customHeight="1" x14ac:dyDescent="0.2">
      <c r="A24" s="19">
        <v>17</v>
      </c>
      <c r="B24" s="32" t="s">
        <v>44</v>
      </c>
      <c r="C24" s="31">
        <v>0</v>
      </c>
      <c r="D24" s="31">
        <v>0</v>
      </c>
      <c r="E24" s="31">
        <v>0</v>
      </c>
      <c r="F24" s="31">
        <v>0</v>
      </c>
      <c r="G24" s="31">
        <v>4792.0530000000008</v>
      </c>
      <c r="H24" s="31">
        <v>285.61680000000001</v>
      </c>
      <c r="I24" s="31">
        <v>0</v>
      </c>
      <c r="J24" s="31">
        <v>0</v>
      </c>
      <c r="K24" s="31">
        <v>386655.68900524382</v>
      </c>
      <c r="L24" s="31">
        <v>6572.9557320000004</v>
      </c>
      <c r="M24" s="31">
        <v>541509.81358823529</v>
      </c>
      <c r="N24" s="31">
        <v>1193.8088</v>
      </c>
      <c r="O24" s="31">
        <v>0</v>
      </c>
      <c r="P24" s="31">
        <v>0</v>
      </c>
      <c r="Q24" s="31">
        <v>0</v>
      </c>
      <c r="R24" s="31">
        <v>0</v>
      </c>
      <c r="S24" s="31">
        <v>0</v>
      </c>
      <c r="T24" s="31">
        <v>0</v>
      </c>
      <c r="U24" s="31">
        <v>0</v>
      </c>
      <c r="V24" s="31">
        <v>0</v>
      </c>
      <c r="W24" s="31">
        <v>0</v>
      </c>
      <c r="X24" s="31">
        <v>0</v>
      </c>
      <c r="Y24" s="31">
        <v>0</v>
      </c>
      <c r="Z24" s="31">
        <v>0</v>
      </c>
      <c r="AA24" s="31">
        <v>8091.4</v>
      </c>
      <c r="AB24" s="31">
        <v>4625.66</v>
      </c>
      <c r="AC24" s="31">
        <v>93324.200000000012</v>
      </c>
      <c r="AD24" s="31">
        <v>86693.27</v>
      </c>
      <c r="AE24" s="31">
        <v>0</v>
      </c>
      <c r="AF24" s="31">
        <v>0</v>
      </c>
      <c r="AG24" s="31">
        <v>0</v>
      </c>
      <c r="AH24" s="31">
        <v>0</v>
      </c>
      <c r="AI24" s="31">
        <v>27950</v>
      </c>
      <c r="AJ24" s="31">
        <v>10603.4</v>
      </c>
      <c r="AK24" s="31">
        <v>0</v>
      </c>
      <c r="AL24" s="31">
        <v>0</v>
      </c>
      <c r="AM24" s="33">
        <f t="shared" si="2"/>
        <v>1062323.1555934793</v>
      </c>
      <c r="AN24" s="33">
        <f t="shared" si="3"/>
        <v>109974.71133200001</v>
      </c>
    </row>
    <row r="25" spans="1:40" x14ac:dyDescent="0.2">
      <c r="A25" s="21"/>
      <c r="B25" s="22" t="s">
        <v>22</v>
      </c>
      <c r="C25" s="34">
        <f t="shared" ref="C25:AN25" si="4">SUM(C8:C24)</f>
        <v>19011226.044405844</v>
      </c>
      <c r="D25" s="34">
        <f t="shared" si="4"/>
        <v>2454381.6443824018</v>
      </c>
      <c r="E25" s="34">
        <f t="shared" si="4"/>
        <v>3547785.6839500489</v>
      </c>
      <c r="F25" s="34">
        <f t="shared" si="4"/>
        <v>11716.993348918901</v>
      </c>
      <c r="G25" s="34">
        <f t="shared" si="4"/>
        <v>2869851.2029784154</v>
      </c>
      <c r="H25" s="34">
        <f t="shared" si="4"/>
        <v>388469.67286973144</v>
      </c>
      <c r="I25" s="34">
        <f t="shared" si="4"/>
        <v>135305730.87497407</v>
      </c>
      <c r="J25" s="34">
        <f t="shared" si="4"/>
        <v>4142147.6808119528</v>
      </c>
      <c r="K25" s="34">
        <f t="shared" si="4"/>
        <v>45359694.780297659</v>
      </c>
      <c r="L25" s="34">
        <f t="shared" si="4"/>
        <v>11823766.215200143</v>
      </c>
      <c r="M25" s="34">
        <f t="shared" si="4"/>
        <v>18600780.832852464</v>
      </c>
      <c r="N25" s="34">
        <f t="shared" si="4"/>
        <v>2025270.5598692624</v>
      </c>
      <c r="O25" s="34">
        <f t="shared" si="4"/>
        <v>31653.1152</v>
      </c>
      <c r="P25" s="34">
        <f t="shared" si="4"/>
        <v>5439.6828064656002</v>
      </c>
      <c r="Q25" s="34">
        <f t="shared" si="4"/>
        <v>2229918.981561</v>
      </c>
      <c r="R25" s="34">
        <f t="shared" si="4"/>
        <v>2128130.2078815</v>
      </c>
      <c r="S25" s="34">
        <f t="shared" si="4"/>
        <v>3050770.5749999997</v>
      </c>
      <c r="T25" s="34">
        <f t="shared" si="4"/>
        <v>2141340.8944032476</v>
      </c>
      <c r="U25" s="34">
        <f t="shared" si="4"/>
        <v>252048.803656</v>
      </c>
      <c r="V25" s="34">
        <f t="shared" si="4"/>
        <v>123604.87551332549</v>
      </c>
      <c r="W25" s="34">
        <f t="shared" si="4"/>
        <v>17431</v>
      </c>
      <c r="X25" s="34">
        <f t="shared" si="4"/>
        <v>8715.4775460000001</v>
      </c>
      <c r="Y25" s="34">
        <f t="shared" si="4"/>
        <v>4272129.6424581939</v>
      </c>
      <c r="Z25" s="34">
        <f t="shared" si="4"/>
        <v>1423545.7898724817</v>
      </c>
      <c r="AA25" s="34">
        <f t="shared" si="4"/>
        <v>41155842.816754214</v>
      </c>
      <c r="AB25" s="34">
        <f t="shared" si="4"/>
        <v>26817742.244658928</v>
      </c>
      <c r="AC25" s="34">
        <f t="shared" si="4"/>
        <v>1276814.8834867668</v>
      </c>
      <c r="AD25" s="34">
        <f t="shared" si="4"/>
        <v>830020.49771154136</v>
      </c>
      <c r="AE25" s="34">
        <f t="shared" si="4"/>
        <v>5117427.2912534596</v>
      </c>
      <c r="AF25" s="34">
        <f t="shared" si="4"/>
        <v>3338037.6001014002</v>
      </c>
      <c r="AG25" s="34">
        <f t="shared" si="4"/>
        <v>316706.51789025654</v>
      </c>
      <c r="AH25" s="34">
        <f t="shared" si="4"/>
        <v>0</v>
      </c>
      <c r="AI25" s="34">
        <f t="shared" si="4"/>
        <v>12862190.26573668</v>
      </c>
      <c r="AJ25" s="34">
        <f t="shared" si="4"/>
        <v>6470386.2540424597</v>
      </c>
      <c r="AK25" s="34">
        <f t="shared" si="4"/>
        <v>0</v>
      </c>
      <c r="AL25" s="34">
        <f t="shared" si="4"/>
        <v>0</v>
      </c>
      <c r="AM25" s="34">
        <f t="shared" si="4"/>
        <v>295278003.31245512</v>
      </c>
      <c r="AN25" s="34">
        <f t="shared" si="4"/>
        <v>64132716.291019775</v>
      </c>
    </row>
    <row r="26" spans="1:40" x14ac:dyDescent="0.2">
      <c r="A26" s="40"/>
      <c r="B26" s="41"/>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row>
    <row r="27" spans="1:40" s="13" customFormat="1" ht="12.75" customHeight="1" x14ac:dyDescent="0.2"/>
    <row r="28" spans="1:40" s="71" customFormat="1" ht="15" x14ac:dyDescent="0.2">
      <c r="B28" s="72" t="s">
        <v>53</v>
      </c>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row>
    <row r="29" spans="1:40" s="71" customFormat="1" ht="12.75" customHeight="1" x14ac:dyDescent="0.2">
      <c r="B29" s="114" t="s">
        <v>54</v>
      </c>
      <c r="C29" s="114"/>
      <c r="D29" s="114"/>
      <c r="E29" s="114"/>
      <c r="F29" s="114"/>
      <c r="G29" s="114"/>
      <c r="H29" s="114"/>
      <c r="I29" s="114"/>
      <c r="J29" s="114"/>
      <c r="K29" s="114"/>
      <c r="L29" s="114"/>
      <c r="M29" s="114"/>
      <c r="N29" s="114"/>
      <c r="AM29" s="73"/>
      <c r="AN29" s="73"/>
    </row>
    <row r="30" spans="1:40" s="71" customFormat="1" ht="17.25" customHeight="1" x14ac:dyDescent="0.2">
      <c r="B30" s="114"/>
      <c r="C30" s="114"/>
      <c r="D30" s="114"/>
      <c r="E30" s="114"/>
      <c r="F30" s="114"/>
      <c r="G30" s="114"/>
      <c r="H30" s="114"/>
      <c r="I30" s="114"/>
      <c r="J30" s="114"/>
      <c r="K30" s="114"/>
      <c r="L30" s="114"/>
      <c r="M30" s="114"/>
      <c r="N30" s="114"/>
      <c r="O30" s="74"/>
      <c r="P30" s="74"/>
      <c r="Q30" s="73"/>
      <c r="R30" s="73"/>
      <c r="AN30" s="73"/>
    </row>
    <row r="31" spans="1:40" s="75" customFormat="1" ht="12.75" customHeight="1" x14ac:dyDescent="0.2">
      <c r="O31" s="76"/>
      <c r="P31" s="76"/>
    </row>
    <row r="33" spans="3:38" x14ac:dyDescent="0.2">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row>
  </sheetData>
  <sortState ref="B7:AN22">
    <sortCondition descending="1" ref="AM6:AM22"/>
  </sortState>
  <mergeCells count="22">
    <mergeCell ref="A6:A7"/>
    <mergeCell ref="B6:B7"/>
    <mergeCell ref="C6:D6"/>
    <mergeCell ref="E6:F6"/>
    <mergeCell ref="G6:H6"/>
    <mergeCell ref="AM6:AN6"/>
    <mergeCell ref="Y6:Z6"/>
    <mergeCell ref="AA6:AB6"/>
    <mergeCell ref="AC6:AD6"/>
    <mergeCell ref="AE6:AF6"/>
    <mergeCell ref="Q6:R6"/>
    <mergeCell ref="U6:V6"/>
    <mergeCell ref="W6:X6"/>
    <mergeCell ref="AG6:AH6"/>
    <mergeCell ref="AK6:AL6"/>
    <mergeCell ref="AI6:AJ6"/>
    <mergeCell ref="S6:T6"/>
    <mergeCell ref="B29:N30"/>
    <mergeCell ref="I6:J6"/>
    <mergeCell ref="K6:L6"/>
    <mergeCell ref="M6:N6"/>
    <mergeCell ref="O6:P6"/>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5"/>
  <sheetViews>
    <sheetView zoomScale="85" zoomScaleNormal="85" workbookViewId="0">
      <pane xSplit="2" ySplit="8" topLeftCell="C9" activePane="bottomRight" state="frozen"/>
      <selection pane="topRight" activeCell="C1" sqref="C1"/>
      <selection pane="bottomLeft" activeCell="A6" sqref="A6"/>
      <selection pane="bottomRight" activeCell="A4" sqref="A4"/>
    </sheetView>
  </sheetViews>
  <sheetFormatPr defaultRowHeight="12.75" outlineLevelCol="1" x14ac:dyDescent="0.2"/>
  <cols>
    <col min="1" max="1" width="5.85546875" style="11" customWidth="1"/>
    <col min="2" max="2" width="49.5703125" style="11" customWidth="1"/>
    <col min="3" max="5" width="12.7109375" style="11" customWidth="1" outlineLevel="1"/>
    <col min="6" max="6" width="15.140625" style="11" customWidth="1"/>
    <col min="7" max="7" width="16" style="11" customWidth="1"/>
    <col min="8" max="10" width="12.7109375" style="11" customWidth="1" outlineLevel="1"/>
    <col min="11" max="11" width="15.140625" style="11" customWidth="1"/>
    <col min="12" max="12" width="12.7109375" style="11" customWidth="1"/>
    <col min="13" max="15" width="12.7109375" style="11" customWidth="1" outlineLevel="1"/>
    <col min="16" max="16" width="15.140625" style="11" customWidth="1"/>
    <col min="17" max="17" width="12.7109375" style="11" customWidth="1"/>
    <col min="18" max="20" width="12.7109375" style="11" customWidth="1" outlineLevel="1"/>
    <col min="21" max="21" width="15.140625" style="11" customWidth="1"/>
    <col min="22" max="22" width="12.7109375" style="11" customWidth="1"/>
    <col min="23" max="25" width="12.7109375" style="11" customWidth="1" outlineLevel="1"/>
    <col min="26" max="26" width="15.140625" style="11" customWidth="1"/>
    <col min="27" max="27" width="12.7109375" style="11" customWidth="1"/>
    <col min="28" max="30" width="12.7109375" style="11" customWidth="1" outlineLevel="1"/>
    <col min="31" max="31" width="15.140625" style="11" customWidth="1"/>
    <col min="32" max="32" width="12.7109375" style="11" customWidth="1"/>
    <col min="33" max="35" width="12.7109375" style="11" customWidth="1" outlineLevel="1"/>
    <col min="36" max="36" width="15.140625" style="11" customWidth="1"/>
    <col min="37" max="37" width="12.7109375" style="11" customWidth="1"/>
    <col min="38" max="40" width="12.7109375" style="11" customWidth="1" outlineLevel="1"/>
    <col min="41" max="41" width="15.140625" style="11" customWidth="1"/>
    <col min="42" max="42" width="12.7109375" style="11" customWidth="1"/>
    <col min="43" max="45" width="12.7109375" style="11" customWidth="1" outlineLevel="1"/>
    <col min="46" max="46" width="15.140625" style="11" customWidth="1"/>
    <col min="47" max="47" width="12.7109375" style="11" customWidth="1"/>
    <col min="48" max="50" width="12.7109375" style="11" customWidth="1" outlineLevel="1"/>
    <col min="51" max="51" width="15.140625" style="11" customWidth="1"/>
    <col min="52" max="52" width="12.7109375" style="11" customWidth="1"/>
    <col min="53" max="55" width="12.7109375" style="11" customWidth="1" outlineLevel="1"/>
    <col min="56" max="56" width="15.140625" style="11" customWidth="1"/>
    <col min="57" max="57" width="12.7109375" style="11" customWidth="1"/>
    <col min="58" max="60" width="12.7109375" style="11" customWidth="1" outlineLevel="1"/>
    <col min="61" max="61" width="15.140625" style="11" customWidth="1"/>
    <col min="62" max="62" width="12.7109375" style="11" customWidth="1"/>
    <col min="63" max="65" width="12.7109375" style="11" customWidth="1" outlineLevel="1"/>
    <col min="66" max="66" width="15.140625" style="11" customWidth="1"/>
    <col min="67" max="67" width="12.7109375" style="11" customWidth="1"/>
    <col min="68" max="70" width="12.7109375" style="11" customWidth="1" outlineLevel="1"/>
    <col min="71" max="71" width="15.140625" style="11" customWidth="1"/>
    <col min="72" max="72" width="12.7109375" style="11" customWidth="1"/>
    <col min="73" max="75" width="12.7109375" style="11" customWidth="1" outlineLevel="1"/>
    <col min="76" max="76" width="15.140625" style="11" customWidth="1"/>
    <col min="77" max="77" width="12.7109375" style="11" customWidth="1"/>
    <col min="78" max="80" width="12.7109375" style="11" customWidth="1" outlineLevel="1"/>
    <col min="81" max="81" width="15.140625" style="11" customWidth="1"/>
    <col min="82" max="82" width="12.7109375" style="11" customWidth="1"/>
    <col min="83" max="85" width="12.7109375" style="11" customWidth="1" outlineLevel="1"/>
    <col min="86" max="86" width="15.140625" style="11" customWidth="1"/>
    <col min="87" max="87" width="12.7109375" style="11" customWidth="1"/>
    <col min="88" max="90" width="12.7109375" style="11" customWidth="1" outlineLevel="1"/>
    <col min="91" max="91" width="15.140625" style="11" customWidth="1"/>
    <col min="92" max="92" width="12.7109375" style="11" customWidth="1"/>
    <col min="93" max="95" width="12.7109375" style="11" customWidth="1" outlineLevel="1"/>
    <col min="96" max="96" width="15.140625" style="11" customWidth="1"/>
    <col min="97" max="97" width="12.7109375" style="11" customWidth="1"/>
    <col min="98" max="16384" width="9.140625" style="11"/>
  </cols>
  <sheetData>
    <row r="1" spans="1:97" s="58" customFormat="1" ht="28.5" customHeight="1" x14ac:dyDescent="0.2">
      <c r="A1" s="68" t="s">
        <v>55</v>
      </c>
      <c r="B1" s="57"/>
      <c r="C1" s="57"/>
      <c r="D1" s="57"/>
      <c r="E1" s="57"/>
      <c r="F1" s="57"/>
      <c r="G1" s="69"/>
    </row>
    <row r="2" spans="1:97" s="58" customFormat="1" ht="28.5" customHeight="1" x14ac:dyDescent="0.2">
      <c r="A2" s="68" t="str">
        <f>'Wr. Prem. &amp;  Re Prem.'!A2</f>
        <v>Reporting period: 1 January 2018 - 30 June 2018</v>
      </c>
      <c r="B2" s="57"/>
      <c r="C2" s="57"/>
      <c r="D2" s="57"/>
      <c r="E2" s="57"/>
      <c r="F2" s="57"/>
      <c r="G2" s="69"/>
    </row>
    <row r="3" spans="1:97" s="58" customFormat="1" ht="28.5" customHeight="1" x14ac:dyDescent="0.2">
      <c r="A3" s="68"/>
      <c r="B3" s="57"/>
      <c r="C3" s="57"/>
      <c r="D3" s="57"/>
      <c r="E3" s="57"/>
      <c r="F3" s="57"/>
      <c r="G3" s="69"/>
    </row>
    <row r="4" spans="1:97" s="58" customFormat="1" ht="18" customHeight="1" x14ac:dyDescent="0.2">
      <c r="A4" s="58" t="str">
        <f>'Wr. Prem. &amp;  Re Prem.'!A4</f>
        <v>*Some adjustments in data provided below may take place due to possible corrections from Insurers.</v>
      </c>
      <c r="B4" s="57"/>
      <c r="C4" s="57"/>
      <c r="D4" s="57"/>
      <c r="E4" s="57"/>
      <c r="F4" s="57"/>
      <c r="G4" s="69"/>
    </row>
    <row r="5" spans="1:97" s="58" customFormat="1" ht="18" customHeight="1" x14ac:dyDescent="0.2">
      <c r="A5" s="60"/>
      <c r="C5" s="57"/>
      <c r="D5" s="57"/>
      <c r="E5" s="57"/>
      <c r="F5" s="57"/>
      <c r="G5" s="57"/>
      <c r="H5" s="57"/>
      <c r="I5" s="57"/>
      <c r="J5" s="57"/>
      <c r="K5" s="57"/>
      <c r="L5" s="57"/>
      <c r="M5" s="57"/>
      <c r="N5" s="57"/>
      <c r="O5" s="57"/>
      <c r="P5" s="57"/>
      <c r="Q5" s="57"/>
      <c r="R5" s="57"/>
      <c r="S5" s="57"/>
      <c r="T5" s="57"/>
      <c r="U5" s="57"/>
      <c r="V5" s="57"/>
      <c r="W5" s="57"/>
      <c r="X5" s="57"/>
      <c r="Y5" s="57"/>
      <c r="Z5" s="57"/>
    </row>
    <row r="6" spans="1:97" s="58" customFormat="1" ht="57.75" customHeight="1" x14ac:dyDescent="0.2">
      <c r="A6" s="105" t="s">
        <v>0</v>
      </c>
      <c r="B6" s="105" t="s">
        <v>3</v>
      </c>
      <c r="C6" s="108" t="str">
        <f>'[1]Number of Policies'!C6:G6</f>
        <v>Life</v>
      </c>
      <c r="D6" s="109"/>
      <c r="E6" s="109"/>
      <c r="F6" s="109"/>
      <c r="G6" s="110"/>
      <c r="H6" s="108" t="str">
        <f>'[1]Number of Policies'!H6:L6</f>
        <v>Travel</v>
      </c>
      <c r="I6" s="109"/>
      <c r="J6" s="109"/>
      <c r="K6" s="109"/>
      <c r="L6" s="110"/>
      <c r="M6" s="108" t="str">
        <f>'[1]Number of Policies'!M6:Q6</f>
        <v>Personal Accident</v>
      </c>
      <c r="N6" s="109"/>
      <c r="O6" s="109"/>
      <c r="P6" s="109"/>
      <c r="Q6" s="110"/>
      <c r="R6" s="108" t="str">
        <f>'[1]Number of Policies'!R6:Y6</f>
        <v>Medical (Health)</v>
      </c>
      <c r="S6" s="109"/>
      <c r="T6" s="109"/>
      <c r="U6" s="109"/>
      <c r="V6" s="110"/>
      <c r="W6" s="108" t="str">
        <f>'[1]Number of Policies'!Z6</f>
        <v>Road Transport Means (Casco)</v>
      </c>
      <c r="X6" s="109"/>
      <c r="Y6" s="109"/>
      <c r="Z6" s="109"/>
      <c r="AA6" s="110"/>
      <c r="AB6" s="108" t="str">
        <f>'[1]Number of Policies'!AE6</f>
        <v>Motor Third Party Liability</v>
      </c>
      <c r="AC6" s="109"/>
      <c r="AD6" s="109"/>
      <c r="AE6" s="109"/>
      <c r="AF6" s="110"/>
      <c r="AG6" s="108" t="str">
        <f>'[1]Number of Policies'!AJ6</f>
        <v>Railway Transport Means</v>
      </c>
      <c r="AH6" s="109"/>
      <c r="AI6" s="109"/>
      <c r="AJ6" s="109"/>
      <c r="AK6" s="110"/>
      <c r="AL6" s="108" t="str">
        <f>'[1]Number of Policies'!AO6</f>
        <v>Aviation Transport Means (Hull)</v>
      </c>
      <c r="AM6" s="109"/>
      <c r="AN6" s="109"/>
      <c r="AO6" s="109"/>
      <c r="AP6" s="110"/>
      <c r="AQ6" s="108" t="str">
        <f>'[1]Number of Policies'!AT6</f>
        <v>Aviation Third Party Liability</v>
      </c>
      <c r="AR6" s="109"/>
      <c r="AS6" s="109"/>
      <c r="AT6" s="109"/>
      <c r="AU6" s="110"/>
      <c r="AV6" s="108" t="str">
        <f>'[1]Number of Policies'!AY6</f>
        <v>Marine Transport Means (Hull)</v>
      </c>
      <c r="AW6" s="109"/>
      <c r="AX6" s="109"/>
      <c r="AY6" s="109"/>
      <c r="AZ6" s="110"/>
      <c r="BA6" s="108" t="str">
        <f>'[1]Number of Policies'!BD6</f>
        <v>Marine Third Party Liability</v>
      </c>
      <c r="BB6" s="109"/>
      <c r="BC6" s="109"/>
      <c r="BD6" s="109"/>
      <c r="BE6" s="110"/>
      <c r="BF6" s="108" t="str">
        <f>'[1]Number of Policies'!BI6</f>
        <v>Cargo</v>
      </c>
      <c r="BG6" s="109"/>
      <c r="BH6" s="109"/>
      <c r="BI6" s="109"/>
      <c r="BJ6" s="110"/>
      <c r="BK6" s="108" t="str">
        <f>'[1]Number of Policies'!BN6</f>
        <v>Property</v>
      </c>
      <c r="BL6" s="109"/>
      <c r="BM6" s="109"/>
      <c r="BN6" s="109"/>
      <c r="BO6" s="110"/>
      <c r="BP6" s="108" t="str">
        <f>'[1]Number of Policies'!BS6</f>
        <v>Miscellaneous Financial Loss</v>
      </c>
      <c r="BQ6" s="109"/>
      <c r="BR6" s="109"/>
      <c r="BS6" s="109"/>
      <c r="BT6" s="110"/>
      <c r="BU6" s="108" t="str">
        <f>'[1]Number of Policies'!BX6</f>
        <v>Suretyships</v>
      </c>
      <c r="BV6" s="109"/>
      <c r="BW6" s="109"/>
      <c r="BX6" s="109"/>
      <c r="BY6" s="110"/>
      <c r="BZ6" s="108" t="str">
        <f>'[1]Number of Policies'!CC6</f>
        <v>Credit</v>
      </c>
      <c r="CA6" s="109"/>
      <c r="CB6" s="109"/>
      <c r="CC6" s="109"/>
      <c r="CD6" s="110"/>
      <c r="CE6" s="108" t="str">
        <f>'[1]Number of Policies'!CH6</f>
        <v>Third Party Liability</v>
      </c>
      <c r="CF6" s="109"/>
      <c r="CG6" s="109"/>
      <c r="CH6" s="109"/>
      <c r="CI6" s="110"/>
      <c r="CJ6" s="108" t="str">
        <f>'[1]Number of Policies'!CM6</f>
        <v>Legal Expenses</v>
      </c>
      <c r="CK6" s="109"/>
      <c r="CL6" s="109"/>
      <c r="CM6" s="109"/>
      <c r="CN6" s="110"/>
      <c r="CO6" s="108" t="str">
        <f>'[1]Number of Policies'!CR6</f>
        <v>Total</v>
      </c>
      <c r="CP6" s="109"/>
      <c r="CQ6" s="109"/>
      <c r="CR6" s="109"/>
      <c r="CS6" s="110"/>
    </row>
    <row r="7" spans="1:97" s="58" customFormat="1" ht="42" customHeight="1" x14ac:dyDescent="0.2">
      <c r="A7" s="106"/>
      <c r="B7" s="106"/>
      <c r="C7" s="111" t="str">
        <f>'[1]Wr. Prem. &amp;  Re Prem.'!$C$7</f>
        <v>Written Premium (Gross)</v>
      </c>
      <c r="D7" s="112"/>
      <c r="E7" s="112"/>
      <c r="F7" s="113"/>
      <c r="G7" s="61" t="str">
        <f>'[1]Wr. Prem. &amp;  Re Prem.'!$D$7</f>
        <v>Reinsurance Premium</v>
      </c>
      <c r="H7" s="111" t="str">
        <f>'[1]Wr. Prem. &amp;  Re Prem.'!$C$7</f>
        <v>Written Premium (Gross)</v>
      </c>
      <c r="I7" s="112"/>
      <c r="J7" s="112"/>
      <c r="K7" s="113"/>
      <c r="L7" s="61" t="str">
        <f>'[1]Wr. Prem. &amp;  Re Prem.'!$D$7</f>
        <v>Reinsurance Premium</v>
      </c>
      <c r="M7" s="111" t="str">
        <f>'[1]Wr. Prem. &amp;  Re Prem.'!$C$7</f>
        <v>Written Premium (Gross)</v>
      </c>
      <c r="N7" s="112"/>
      <c r="O7" s="112"/>
      <c r="P7" s="113"/>
      <c r="Q7" s="61" t="str">
        <f>'[1]Wr. Prem. &amp;  Re Prem.'!$D$7</f>
        <v>Reinsurance Premium</v>
      </c>
      <c r="R7" s="111" t="str">
        <f>'[1]Wr. Prem. &amp;  Re Prem.'!$C$7</f>
        <v>Written Premium (Gross)</v>
      </c>
      <c r="S7" s="112"/>
      <c r="T7" s="112"/>
      <c r="U7" s="113"/>
      <c r="V7" s="61" t="str">
        <f>'[1]Wr. Prem. &amp;  Re Prem.'!$D$7</f>
        <v>Reinsurance Premium</v>
      </c>
      <c r="W7" s="111" t="str">
        <f>'[1]Wr. Prem. &amp;  Re Prem.'!$C$7</f>
        <v>Written Premium (Gross)</v>
      </c>
      <c r="X7" s="112"/>
      <c r="Y7" s="112"/>
      <c r="Z7" s="113"/>
      <c r="AA7" s="61" t="str">
        <f>'[1]Wr. Prem. &amp;  Re Prem.'!$D$7</f>
        <v>Reinsurance Premium</v>
      </c>
      <c r="AB7" s="111" t="str">
        <f>'[1]Wr. Prem. &amp;  Re Prem.'!$C$7</f>
        <v>Written Premium (Gross)</v>
      </c>
      <c r="AC7" s="112"/>
      <c r="AD7" s="112"/>
      <c r="AE7" s="113"/>
      <c r="AF7" s="61" t="str">
        <f>'[1]Wr. Prem. &amp;  Re Prem.'!$D$7</f>
        <v>Reinsurance Premium</v>
      </c>
      <c r="AG7" s="111" t="str">
        <f>'[1]Wr. Prem. &amp;  Re Prem.'!$C$7</f>
        <v>Written Premium (Gross)</v>
      </c>
      <c r="AH7" s="112"/>
      <c r="AI7" s="112"/>
      <c r="AJ7" s="113"/>
      <c r="AK7" s="61" t="str">
        <f>'[1]Wr. Prem. &amp;  Re Prem.'!$D$7</f>
        <v>Reinsurance Premium</v>
      </c>
      <c r="AL7" s="111" t="str">
        <f>'[1]Wr. Prem. &amp;  Re Prem.'!$C$7</f>
        <v>Written Premium (Gross)</v>
      </c>
      <c r="AM7" s="112"/>
      <c r="AN7" s="112"/>
      <c r="AO7" s="113"/>
      <c r="AP7" s="61" t="str">
        <f>'[1]Wr. Prem. &amp;  Re Prem.'!$D$7</f>
        <v>Reinsurance Premium</v>
      </c>
      <c r="AQ7" s="111" t="str">
        <f>'[1]Wr. Prem. &amp;  Re Prem.'!$C$7</f>
        <v>Written Premium (Gross)</v>
      </c>
      <c r="AR7" s="112"/>
      <c r="AS7" s="112"/>
      <c r="AT7" s="113"/>
      <c r="AU7" s="61" t="str">
        <f>'[1]Wr. Prem. &amp;  Re Prem.'!$D$7</f>
        <v>Reinsurance Premium</v>
      </c>
      <c r="AV7" s="111" t="str">
        <f>'[1]Wr. Prem. &amp;  Re Prem.'!$C$7</f>
        <v>Written Premium (Gross)</v>
      </c>
      <c r="AW7" s="112"/>
      <c r="AX7" s="112"/>
      <c r="AY7" s="113"/>
      <c r="AZ7" s="61" t="str">
        <f>'[1]Wr. Prem. &amp;  Re Prem.'!$D$7</f>
        <v>Reinsurance Premium</v>
      </c>
      <c r="BA7" s="111" t="str">
        <f>'[1]Wr. Prem. &amp;  Re Prem.'!$C$7</f>
        <v>Written Premium (Gross)</v>
      </c>
      <c r="BB7" s="112"/>
      <c r="BC7" s="112"/>
      <c r="BD7" s="113"/>
      <c r="BE7" s="61" t="str">
        <f>'[1]Wr. Prem. &amp;  Re Prem.'!$D$7</f>
        <v>Reinsurance Premium</v>
      </c>
      <c r="BF7" s="111" t="str">
        <f>'[1]Wr. Prem. &amp;  Re Prem.'!$C$7</f>
        <v>Written Premium (Gross)</v>
      </c>
      <c r="BG7" s="112"/>
      <c r="BH7" s="112"/>
      <c r="BI7" s="113"/>
      <c r="BJ7" s="61" t="str">
        <f>'[1]Wr. Prem. &amp;  Re Prem.'!$D$7</f>
        <v>Reinsurance Premium</v>
      </c>
      <c r="BK7" s="111" t="str">
        <f>'[1]Wr. Prem. &amp;  Re Prem.'!$C$7</f>
        <v>Written Premium (Gross)</v>
      </c>
      <c r="BL7" s="112"/>
      <c r="BM7" s="112"/>
      <c r="BN7" s="113"/>
      <c r="BO7" s="61" t="str">
        <f>'[1]Wr. Prem. &amp;  Re Prem.'!$D$7</f>
        <v>Reinsurance Premium</v>
      </c>
      <c r="BP7" s="111" t="str">
        <f>'[1]Wr. Prem. &amp;  Re Prem.'!$C$7</f>
        <v>Written Premium (Gross)</v>
      </c>
      <c r="BQ7" s="112"/>
      <c r="BR7" s="112"/>
      <c r="BS7" s="113"/>
      <c r="BT7" s="61" t="str">
        <f>'[1]Wr. Prem. &amp;  Re Prem.'!$D$7</f>
        <v>Reinsurance Premium</v>
      </c>
      <c r="BU7" s="111" t="str">
        <f>'[1]Wr. Prem. &amp;  Re Prem.'!$C$7</f>
        <v>Written Premium (Gross)</v>
      </c>
      <c r="BV7" s="112"/>
      <c r="BW7" s="112"/>
      <c r="BX7" s="113"/>
      <c r="BY7" s="61" t="str">
        <f>'[1]Wr. Prem. &amp;  Re Prem.'!$D$7</f>
        <v>Reinsurance Premium</v>
      </c>
      <c r="BZ7" s="111" t="str">
        <f>'[1]Wr. Prem. &amp;  Re Prem.'!$C$7</f>
        <v>Written Premium (Gross)</v>
      </c>
      <c r="CA7" s="112"/>
      <c r="CB7" s="112"/>
      <c r="CC7" s="113"/>
      <c r="CD7" s="61" t="str">
        <f>'[1]Wr. Prem. &amp;  Re Prem.'!$D$7</f>
        <v>Reinsurance Premium</v>
      </c>
      <c r="CE7" s="111" t="str">
        <f>'[1]Wr. Prem. &amp;  Re Prem.'!$C$7</f>
        <v>Written Premium (Gross)</v>
      </c>
      <c r="CF7" s="112"/>
      <c r="CG7" s="112"/>
      <c r="CH7" s="113"/>
      <c r="CI7" s="61" t="str">
        <f>'[1]Wr. Prem. &amp;  Re Prem.'!$D$7</f>
        <v>Reinsurance Premium</v>
      </c>
      <c r="CJ7" s="111" t="str">
        <f>'[1]Wr. Prem. &amp;  Re Prem.'!$C$7</f>
        <v>Written Premium (Gross)</v>
      </c>
      <c r="CK7" s="112"/>
      <c r="CL7" s="112"/>
      <c r="CM7" s="113"/>
      <c r="CN7" s="61" t="str">
        <f>'[1]Wr. Prem. &amp;  Re Prem.'!$D$7</f>
        <v>Reinsurance Premium</v>
      </c>
      <c r="CO7" s="111" t="str">
        <f>'[1]Wr. Prem. &amp;  Re Prem.'!$C$7</f>
        <v>Written Premium (Gross)</v>
      </c>
      <c r="CP7" s="112"/>
      <c r="CQ7" s="112"/>
      <c r="CR7" s="113"/>
      <c r="CS7" s="61" t="str">
        <f>'[1]Wr. Prem. &amp;  Re Prem.'!$D$7</f>
        <v>Reinsurance Premium</v>
      </c>
    </row>
    <row r="8" spans="1:97" s="58" customFormat="1" ht="60.75" customHeight="1" x14ac:dyDescent="0.2">
      <c r="A8" s="107"/>
      <c r="B8" s="107"/>
      <c r="C8" s="62" t="str">
        <f>'[1]Number of Policies'!$C$8</f>
        <v>Private Entities</v>
      </c>
      <c r="D8" s="62" t="str">
        <f>'[1]Number of Policies'!$D$8</f>
        <v>Individuals</v>
      </c>
      <c r="E8" s="62" t="str">
        <f>'[1]Number of Policies'!$E$8</f>
        <v>State Entities</v>
      </c>
      <c r="F8" s="62" t="str">
        <f>'[1]Number of Policies'!$F$8</f>
        <v>Total</v>
      </c>
      <c r="G8" s="62" t="str">
        <f>'[1]Number of Policies'!$G$8</f>
        <v>Total</v>
      </c>
      <c r="H8" s="62" t="str">
        <f>'[1]Number of Policies'!$C$8</f>
        <v>Private Entities</v>
      </c>
      <c r="I8" s="62" t="str">
        <f>'[1]Number of Policies'!$D$8</f>
        <v>Individuals</v>
      </c>
      <c r="J8" s="62" t="str">
        <f>'[1]Number of Policies'!$E$8</f>
        <v>State Entities</v>
      </c>
      <c r="K8" s="62" t="str">
        <f>'[1]Number of Policies'!$F$8</f>
        <v>Total</v>
      </c>
      <c r="L8" s="62" t="str">
        <f>'[1]Number of Policies'!$G$8</f>
        <v>Total</v>
      </c>
      <c r="M8" s="62" t="str">
        <f>'[1]Number of Policies'!$C$8</f>
        <v>Private Entities</v>
      </c>
      <c r="N8" s="62" t="str">
        <f>'[1]Number of Policies'!$D$8</f>
        <v>Individuals</v>
      </c>
      <c r="O8" s="62" t="str">
        <f>'[1]Number of Policies'!$E$8</f>
        <v>State Entities</v>
      </c>
      <c r="P8" s="62" t="str">
        <f>'[1]Number of Policies'!$F$8</f>
        <v>Total</v>
      </c>
      <c r="Q8" s="62" t="str">
        <f>'[1]Number of Policies'!$G$8</f>
        <v>Total</v>
      </c>
      <c r="R8" s="62" t="str">
        <f>'[1]Number of Policies'!$C$8</f>
        <v>Private Entities</v>
      </c>
      <c r="S8" s="62" t="str">
        <f>'[1]Number of Policies'!$D$8</f>
        <v>Individuals</v>
      </c>
      <c r="T8" s="62" t="str">
        <f>'[1]Number of Policies'!$E$8</f>
        <v>State Entities</v>
      </c>
      <c r="U8" s="62" t="str">
        <f>'[1]Number of Policies'!$F$8</f>
        <v>Total</v>
      </c>
      <c r="V8" s="62" t="str">
        <f>'[1]Number of Policies'!$G$8</f>
        <v>Total</v>
      </c>
      <c r="W8" s="62" t="str">
        <f>'[1]Number of Policies'!$C$8</f>
        <v>Private Entities</v>
      </c>
      <c r="X8" s="62" t="str">
        <f>'[1]Number of Policies'!$D$8</f>
        <v>Individuals</v>
      </c>
      <c r="Y8" s="62" t="str">
        <f>'[1]Number of Policies'!$E$8</f>
        <v>State Entities</v>
      </c>
      <c r="Z8" s="62" t="str">
        <f>'[1]Number of Policies'!$F$8</f>
        <v>Total</v>
      </c>
      <c r="AA8" s="62" t="str">
        <f>'[1]Number of Policies'!$G$8</f>
        <v>Total</v>
      </c>
      <c r="AB8" s="62" t="str">
        <f>'[1]Number of Policies'!$C$8</f>
        <v>Private Entities</v>
      </c>
      <c r="AC8" s="62" t="str">
        <f>'[1]Number of Policies'!$D$8</f>
        <v>Individuals</v>
      </c>
      <c r="AD8" s="62" t="str">
        <f>'[1]Number of Policies'!$E$8</f>
        <v>State Entities</v>
      </c>
      <c r="AE8" s="62" t="str">
        <f>'[1]Number of Policies'!$F$8</f>
        <v>Total</v>
      </c>
      <c r="AF8" s="62" t="str">
        <f>'[1]Number of Policies'!$G$8</f>
        <v>Total</v>
      </c>
      <c r="AG8" s="62" t="str">
        <f>'[1]Number of Policies'!$C$8</f>
        <v>Private Entities</v>
      </c>
      <c r="AH8" s="62" t="str">
        <f>'[1]Number of Policies'!$D$8</f>
        <v>Individuals</v>
      </c>
      <c r="AI8" s="62" t="str">
        <f>'[1]Number of Policies'!$E$8</f>
        <v>State Entities</v>
      </c>
      <c r="AJ8" s="62" t="str">
        <f>'[1]Number of Policies'!$F$8</f>
        <v>Total</v>
      </c>
      <c r="AK8" s="62" t="str">
        <f>'[1]Number of Policies'!$G$8</f>
        <v>Total</v>
      </c>
      <c r="AL8" s="62" t="str">
        <f>'[1]Number of Policies'!$C$8</f>
        <v>Private Entities</v>
      </c>
      <c r="AM8" s="62" t="str">
        <f>'[1]Number of Policies'!$D$8</f>
        <v>Individuals</v>
      </c>
      <c r="AN8" s="62" t="str">
        <f>'[1]Number of Policies'!$E$8</f>
        <v>State Entities</v>
      </c>
      <c r="AO8" s="62" t="str">
        <f>'[1]Number of Policies'!$F$8</f>
        <v>Total</v>
      </c>
      <c r="AP8" s="62" t="str">
        <f>'[1]Number of Policies'!$G$8</f>
        <v>Total</v>
      </c>
      <c r="AQ8" s="62" t="str">
        <f>'[1]Number of Policies'!$C$8</f>
        <v>Private Entities</v>
      </c>
      <c r="AR8" s="62" t="str">
        <f>'[1]Number of Policies'!$D$8</f>
        <v>Individuals</v>
      </c>
      <c r="AS8" s="62" t="str">
        <f>'[1]Number of Policies'!$E$8</f>
        <v>State Entities</v>
      </c>
      <c r="AT8" s="62" t="str">
        <f>'[1]Number of Policies'!$F$8</f>
        <v>Total</v>
      </c>
      <c r="AU8" s="62" t="str">
        <f>'[1]Number of Policies'!$G$8</f>
        <v>Total</v>
      </c>
      <c r="AV8" s="62" t="str">
        <f>'[1]Number of Policies'!$C$8</f>
        <v>Private Entities</v>
      </c>
      <c r="AW8" s="62" t="str">
        <f>'[1]Number of Policies'!$D$8</f>
        <v>Individuals</v>
      </c>
      <c r="AX8" s="62" t="str">
        <f>'[1]Number of Policies'!$E$8</f>
        <v>State Entities</v>
      </c>
      <c r="AY8" s="62" t="str">
        <f>'[1]Number of Policies'!$F$8</f>
        <v>Total</v>
      </c>
      <c r="AZ8" s="62" t="str">
        <f>'[1]Number of Policies'!$G$8</f>
        <v>Total</v>
      </c>
      <c r="BA8" s="62" t="str">
        <f>'[1]Number of Policies'!$C$8</f>
        <v>Private Entities</v>
      </c>
      <c r="BB8" s="62" t="str">
        <f>'[1]Number of Policies'!$D$8</f>
        <v>Individuals</v>
      </c>
      <c r="BC8" s="62" t="str">
        <f>'[1]Number of Policies'!$E$8</f>
        <v>State Entities</v>
      </c>
      <c r="BD8" s="62" t="str">
        <f>'[1]Number of Policies'!$F$8</f>
        <v>Total</v>
      </c>
      <c r="BE8" s="62" t="str">
        <f>'[1]Number of Policies'!$G$8</f>
        <v>Total</v>
      </c>
      <c r="BF8" s="62" t="str">
        <f>'[1]Number of Policies'!$C$8</f>
        <v>Private Entities</v>
      </c>
      <c r="BG8" s="62" t="str">
        <f>'[1]Number of Policies'!$D$8</f>
        <v>Individuals</v>
      </c>
      <c r="BH8" s="62" t="str">
        <f>'[1]Number of Policies'!$E$8</f>
        <v>State Entities</v>
      </c>
      <c r="BI8" s="62" t="str">
        <f>'[1]Number of Policies'!$F$8</f>
        <v>Total</v>
      </c>
      <c r="BJ8" s="62" t="str">
        <f>'[1]Number of Policies'!$G$8</f>
        <v>Total</v>
      </c>
      <c r="BK8" s="62" t="str">
        <f>'[1]Number of Policies'!$C$8</f>
        <v>Private Entities</v>
      </c>
      <c r="BL8" s="62" t="str">
        <f>'[1]Number of Policies'!$D$8</f>
        <v>Individuals</v>
      </c>
      <c r="BM8" s="62" t="str">
        <f>'[1]Number of Policies'!$E$8</f>
        <v>State Entities</v>
      </c>
      <c r="BN8" s="62" t="str">
        <f>'[1]Number of Policies'!$F$8</f>
        <v>Total</v>
      </c>
      <c r="BO8" s="62" t="str">
        <f>'[1]Number of Policies'!$G$8</f>
        <v>Total</v>
      </c>
      <c r="BP8" s="62" t="str">
        <f>'[1]Number of Policies'!$C$8</f>
        <v>Private Entities</v>
      </c>
      <c r="BQ8" s="62" t="str">
        <f>'[1]Number of Policies'!$D$8</f>
        <v>Individuals</v>
      </c>
      <c r="BR8" s="62" t="str">
        <f>'[1]Number of Policies'!$E$8</f>
        <v>State Entities</v>
      </c>
      <c r="BS8" s="62" t="str">
        <f>'[1]Number of Policies'!$F$8</f>
        <v>Total</v>
      </c>
      <c r="BT8" s="62" t="str">
        <f>'[1]Number of Policies'!$G$8</f>
        <v>Total</v>
      </c>
      <c r="BU8" s="62" t="str">
        <f>'[1]Number of Policies'!$C$8</f>
        <v>Private Entities</v>
      </c>
      <c r="BV8" s="62" t="str">
        <f>'[1]Number of Policies'!$D$8</f>
        <v>Individuals</v>
      </c>
      <c r="BW8" s="62" t="str">
        <f>'[1]Number of Policies'!$E$8</f>
        <v>State Entities</v>
      </c>
      <c r="BX8" s="62" t="str">
        <f>'[1]Number of Policies'!$F$8</f>
        <v>Total</v>
      </c>
      <c r="BY8" s="62" t="str">
        <f>'[1]Number of Policies'!$G$8</f>
        <v>Total</v>
      </c>
      <c r="BZ8" s="62" t="str">
        <f>'[1]Number of Policies'!$C$8</f>
        <v>Private Entities</v>
      </c>
      <c r="CA8" s="62" t="str">
        <f>'[1]Number of Policies'!$D$8</f>
        <v>Individuals</v>
      </c>
      <c r="CB8" s="62" t="str">
        <f>'[1]Number of Policies'!$E$8</f>
        <v>State Entities</v>
      </c>
      <c r="CC8" s="62" t="str">
        <f>'[1]Number of Policies'!$F$8</f>
        <v>Total</v>
      </c>
      <c r="CD8" s="62" t="str">
        <f>'[1]Number of Policies'!$G$8</f>
        <v>Total</v>
      </c>
      <c r="CE8" s="62" t="str">
        <f>'[1]Number of Policies'!$C$8</f>
        <v>Private Entities</v>
      </c>
      <c r="CF8" s="62" t="str">
        <f>'[1]Number of Policies'!$D$8</f>
        <v>Individuals</v>
      </c>
      <c r="CG8" s="62" t="str">
        <f>'[1]Number of Policies'!$E$8</f>
        <v>State Entities</v>
      </c>
      <c r="CH8" s="62" t="str">
        <f>'[1]Number of Policies'!$F$8</f>
        <v>Total</v>
      </c>
      <c r="CI8" s="62" t="str">
        <f>'[1]Number of Policies'!$G$8</f>
        <v>Total</v>
      </c>
      <c r="CJ8" s="62" t="str">
        <f>'[1]Number of Policies'!$C$8</f>
        <v>Private Entities</v>
      </c>
      <c r="CK8" s="62" t="str">
        <f>'[1]Number of Policies'!$D$8</f>
        <v>Individuals</v>
      </c>
      <c r="CL8" s="62" t="str">
        <f>'[1]Number of Policies'!$E$8</f>
        <v>State Entities</v>
      </c>
      <c r="CM8" s="62" t="str">
        <f>'[1]Number of Policies'!$F$8</f>
        <v>Total</v>
      </c>
      <c r="CN8" s="62" t="str">
        <f>'[1]Number of Policies'!$G$8</f>
        <v>Total</v>
      </c>
      <c r="CO8" s="62" t="str">
        <f>'[1]Number of Policies'!$C$8</f>
        <v>Private Entities</v>
      </c>
      <c r="CP8" s="62" t="str">
        <f>'[1]Number of Policies'!$D$8</f>
        <v>Individuals</v>
      </c>
      <c r="CQ8" s="62" t="str">
        <f>'[1]Number of Policies'!$E$8</f>
        <v>State Entities</v>
      </c>
      <c r="CR8" s="62" t="str">
        <f>'[1]Number of Policies'!$F$8</f>
        <v>Total</v>
      </c>
      <c r="CS8" s="62" t="str">
        <f>'[1]Number of Policies'!$G$8</f>
        <v>Total</v>
      </c>
    </row>
    <row r="9" spans="1:97" s="9" customFormat="1" ht="24.95" customHeight="1" x14ac:dyDescent="0.2">
      <c r="A9" s="19">
        <v>1</v>
      </c>
      <c r="B9" s="30" t="s">
        <v>29</v>
      </c>
      <c r="C9" s="31">
        <v>442789.23730400001</v>
      </c>
      <c r="D9" s="31">
        <v>319587.18554060004</v>
      </c>
      <c r="E9" s="31">
        <v>102240.05</v>
      </c>
      <c r="F9" s="31">
        <v>864616.4728446001</v>
      </c>
      <c r="G9" s="31">
        <v>78978.625458200011</v>
      </c>
      <c r="H9" s="31">
        <v>548154.56568400003</v>
      </c>
      <c r="I9" s="31">
        <v>135103.57180000001</v>
      </c>
      <c r="J9" s="31">
        <v>1</v>
      </c>
      <c r="K9" s="31">
        <v>683259.13748400006</v>
      </c>
      <c r="L9" s="31">
        <v>0</v>
      </c>
      <c r="M9" s="31">
        <v>196223.21959699999</v>
      </c>
      <c r="N9" s="31">
        <v>54494.257191999997</v>
      </c>
      <c r="O9" s="31">
        <v>1592.23</v>
      </c>
      <c r="P9" s="31">
        <v>252309.70678899999</v>
      </c>
      <c r="Q9" s="31">
        <v>-152.41</v>
      </c>
      <c r="R9" s="31">
        <v>20491001.882040001</v>
      </c>
      <c r="S9" s="31">
        <v>5214205.6065199999</v>
      </c>
      <c r="T9" s="31">
        <v>17517180.109999999</v>
      </c>
      <c r="U9" s="31">
        <v>43222387.598560005</v>
      </c>
      <c r="V9" s="31">
        <v>27604.85082</v>
      </c>
      <c r="W9" s="31">
        <v>2879237.395511</v>
      </c>
      <c r="X9" s="31">
        <v>3395461.7486040499</v>
      </c>
      <c r="Y9" s="31">
        <v>287793.73</v>
      </c>
      <c r="Z9" s="31">
        <v>6562492.8741150498</v>
      </c>
      <c r="AA9" s="31">
        <v>826604.91111939144</v>
      </c>
      <c r="AB9" s="31">
        <v>639594.66977559228</v>
      </c>
      <c r="AC9" s="31">
        <v>1158988.3022926077</v>
      </c>
      <c r="AD9" s="31">
        <v>13144.6</v>
      </c>
      <c r="AE9" s="31">
        <v>1811727.5720682</v>
      </c>
      <c r="AF9" s="31">
        <v>56273.529451960399</v>
      </c>
      <c r="AG9" s="31">
        <v>31653.1152</v>
      </c>
      <c r="AH9" s="31">
        <v>0</v>
      </c>
      <c r="AI9" s="31">
        <v>0</v>
      </c>
      <c r="AJ9" s="31">
        <v>31653.1152</v>
      </c>
      <c r="AK9" s="31">
        <v>5439.6828064656002</v>
      </c>
      <c r="AL9" s="31">
        <v>0</v>
      </c>
      <c r="AM9" s="31">
        <v>0</v>
      </c>
      <c r="AN9" s="31">
        <v>0</v>
      </c>
      <c r="AO9" s="31">
        <v>0</v>
      </c>
      <c r="AP9" s="31">
        <v>0</v>
      </c>
      <c r="AQ9" s="31">
        <v>0</v>
      </c>
      <c r="AR9" s="31">
        <v>0</v>
      </c>
      <c r="AS9" s="31">
        <v>0</v>
      </c>
      <c r="AT9" s="31">
        <v>0</v>
      </c>
      <c r="AU9" s="31">
        <v>0</v>
      </c>
      <c r="AV9" s="31">
        <v>91735.943656000003</v>
      </c>
      <c r="AW9" s="31">
        <v>0</v>
      </c>
      <c r="AX9" s="31">
        <v>0</v>
      </c>
      <c r="AY9" s="31">
        <v>91735.943656000003</v>
      </c>
      <c r="AZ9" s="31">
        <v>42991.422742000002</v>
      </c>
      <c r="BA9" s="31">
        <v>0</v>
      </c>
      <c r="BB9" s="31">
        <v>0</v>
      </c>
      <c r="BC9" s="31">
        <v>0</v>
      </c>
      <c r="BD9" s="31">
        <v>0</v>
      </c>
      <c r="BE9" s="31">
        <v>0</v>
      </c>
      <c r="BF9" s="31">
        <v>551785.39947000006</v>
      </c>
      <c r="BG9" s="31">
        <v>12145.393973999999</v>
      </c>
      <c r="BH9" s="31">
        <v>0</v>
      </c>
      <c r="BI9" s="31">
        <v>563930.79344400007</v>
      </c>
      <c r="BJ9" s="31">
        <v>287047.4654435736</v>
      </c>
      <c r="BK9" s="31">
        <v>5812320.9150949987</v>
      </c>
      <c r="BL9" s="31">
        <v>3105808.7748429999</v>
      </c>
      <c r="BM9" s="31">
        <v>5413.7578560000002</v>
      </c>
      <c r="BN9" s="31">
        <v>8923543.4477939978</v>
      </c>
      <c r="BO9" s="31">
        <v>7218689.9518317943</v>
      </c>
      <c r="BP9" s="31">
        <v>132851.41399999999</v>
      </c>
      <c r="BQ9" s="31">
        <v>0</v>
      </c>
      <c r="BR9" s="31">
        <v>0</v>
      </c>
      <c r="BS9" s="31">
        <v>132851.41399999999</v>
      </c>
      <c r="BT9" s="31">
        <v>106595.75</v>
      </c>
      <c r="BU9" s="31">
        <v>804932.49040000001</v>
      </c>
      <c r="BV9" s="31">
        <v>0</v>
      </c>
      <c r="BW9" s="31">
        <v>0</v>
      </c>
      <c r="BX9" s="31">
        <v>804932.49040000001</v>
      </c>
      <c r="BY9" s="31">
        <v>643945.99231999996</v>
      </c>
      <c r="BZ9" s="31">
        <v>0</v>
      </c>
      <c r="CA9" s="31">
        <v>0</v>
      </c>
      <c r="CB9" s="31">
        <v>0</v>
      </c>
      <c r="CC9" s="31">
        <v>0</v>
      </c>
      <c r="CD9" s="31">
        <v>0</v>
      </c>
      <c r="CE9" s="31">
        <v>1137752.162605</v>
      </c>
      <c r="CF9" s="31">
        <v>91579.756250999999</v>
      </c>
      <c r="CG9" s="31">
        <v>35820.18</v>
      </c>
      <c r="CH9" s="31">
        <v>1265152.098856</v>
      </c>
      <c r="CI9" s="31">
        <v>865267.877769863</v>
      </c>
      <c r="CJ9" s="31">
        <v>0</v>
      </c>
      <c r="CK9" s="31">
        <v>0</v>
      </c>
      <c r="CL9" s="31">
        <v>0</v>
      </c>
      <c r="CM9" s="31">
        <v>0</v>
      </c>
      <c r="CN9" s="31">
        <v>0</v>
      </c>
      <c r="CO9" s="31">
        <f t="shared" ref="CO9:CO25" si="0">C9+H9+M9+R9+W9+AB9+AG9+AL9+AQ9+AV9+BA9+BF9+BK9+BP9+BU9+BZ9+CE9+CJ9</f>
        <v>33760032.410337605</v>
      </c>
      <c r="CP9" s="31">
        <f t="shared" ref="CP9:CP25" si="1">D9+I9+N9+S9+X9+AC9+AH9+AM9+AR9+AW9+BB9+BG9+BL9+BQ9+BV9+CA9+CF9+CK9</f>
        <v>13487374.597017257</v>
      </c>
      <c r="CQ9" s="31">
        <f t="shared" ref="CQ9:CQ25" si="2">E9+J9+O9+T9+Y9+AD9+AI9+AN9+AS9+AX9+BC9+BH9+BM9+BR9+BW9+CB9+CG9+CL9</f>
        <v>17963185.657856002</v>
      </c>
      <c r="CR9" s="31">
        <f t="shared" ref="CR9:CR25" si="3">F9+K9+P9+U9+Z9+AE9+AJ9+AO9+AT9+AY9+BD9+BI9+BN9+BS9+BX9+CC9+CH9+CM9</f>
        <v>65210592.665210851</v>
      </c>
      <c r="CS9" s="31">
        <f t="shared" ref="CS9:CS25" si="4">G9+L9+Q9+V9+AA9+AF9+AK9+AP9+AU9+AZ9+BE9+BJ9+BO9+BT9+BY9+CD9+CI9+CN9</f>
        <v>10159287.649763247</v>
      </c>
    </row>
    <row r="10" spans="1:97" s="10" customFormat="1" ht="24.95" customHeight="1" x14ac:dyDescent="0.2">
      <c r="A10" s="19">
        <v>2</v>
      </c>
      <c r="B10" s="30" t="s">
        <v>28</v>
      </c>
      <c r="C10" s="31">
        <v>42377.75676100015</v>
      </c>
      <c r="D10" s="31">
        <v>4910918.6144970004</v>
      </c>
      <c r="E10" s="31">
        <v>0</v>
      </c>
      <c r="F10" s="31">
        <v>4953296.3712580008</v>
      </c>
      <c r="G10" s="31">
        <v>19718.535972378646</v>
      </c>
      <c r="H10" s="31">
        <v>0</v>
      </c>
      <c r="I10" s="31">
        <v>89916.650000000009</v>
      </c>
      <c r="J10" s="31">
        <v>0</v>
      </c>
      <c r="K10" s="31">
        <v>89916.650000000009</v>
      </c>
      <c r="L10" s="31">
        <v>0</v>
      </c>
      <c r="M10" s="31">
        <v>327975.50145800039</v>
      </c>
      <c r="N10" s="31">
        <v>185640.62460699936</v>
      </c>
      <c r="O10" s="31">
        <v>26744.274927999977</v>
      </c>
      <c r="P10" s="31">
        <v>540360.40099299967</v>
      </c>
      <c r="Q10" s="31">
        <v>72712.454332735899</v>
      </c>
      <c r="R10" s="31">
        <v>3985.2165600000008</v>
      </c>
      <c r="S10" s="31">
        <v>0</v>
      </c>
      <c r="T10" s="31">
        <v>0</v>
      </c>
      <c r="U10" s="31">
        <v>3985.2165600000008</v>
      </c>
      <c r="V10" s="31">
        <v>3538.7893308691978</v>
      </c>
      <c r="W10" s="31">
        <v>3420562.8745359997</v>
      </c>
      <c r="X10" s="31">
        <v>5898347.5521820225</v>
      </c>
      <c r="Y10" s="31">
        <v>515694.42380599922</v>
      </c>
      <c r="Z10" s="31">
        <v>9834604.8505240213</v>
      </c>
      <c r="AA10" s="31">
        <v>98956.520347857149</v>
      </c>
      <c r="AB10" s="31">
        <v>990742.11977563135</v>
      </c>
      <c r="AC10" s="31">
        <v>1436348.7709926073</v>
      </c>
      <c r="AD10" s="31">
        <v>118442.38959199953</v>
      </c>
      <c r="AE10" s="31">
        <v>2545533.2803602382</v>
      </c>
      <c r="AF10" s="31">
        <v>46942.833847782633</v>
      </c>
      <c r="AG10" s="31">
        <v>0</v>
      </c>
      <c r="AH10" s="31">
        <v>0</v>
      </c>
      <c r="AI10" s="31">
        <v>0</v>
      </c>
      <c r="AJ10" s="31">
        <v>0</v>
      </c>
      <c r="AK10" s="31">
        <v>0</v>
      </c>
      <c r="AL10" s="31">
        <v>200986.12275099999</v>
      </c>
      <c r="AM10" s="31">
        <v>0</v>
      </c>
      <c r="AN10" s="31">
        <v>113279.14</v>
      </c>
      <c r="AO10" s="31">
        <v>314265.262751</v>
      </c>
      <c r="AP10" s="31">
        <v>315239.12738100003</v>
      </c>
      <c r="AQ10" s="31">
        <v>0</v>
      </c>
      <c r="AR10" s="31">
        <v>0</v>
      </c>
      <c r="AS10" s="31">
        <v>0</v>
      </c>
      <c r="AT10" s="31">
        <v>0</v>
      </c>
      <c r="AU10" s="31">
        <v>0</v>
      </c>
      <c r="AV10" s="31">
        <v>0</v>
      </c>
      <c r="AW10" s="31">
        <v>0</v>
      </c>
      <c r="AX10" s="31">
        <v>0</v>
      </c>
      <c r="AY10" s="31">
        <v>0</v>
      </c>
      <c r="AZ10" s="31">
        <v>0</v>
      </c>
      <c r="BA10" s="31">
        <v>0</v>
      </c>
      <c r="BB10" s="31">
        <v>0</v>
      </c>
      <c r="BC10" s="31">
        <v>0</v>
      </c>
      <c r="BD10" s="31">
        <v>0</v>
      </c>
      <c r="BE10" s="31">
        <v>0</v>
      </c>
      <c r="BF10" s="31">
        <v>1436187.2077329974</v>
      </c>
      <c r="BG10" s="31">
        <v>13157.847434000003</v>
      </c>
      <c r="BH10" s="31">
        <v>9873.2999999999993</v>
      </c>
      <c r="BI10" s="31">
        <v>1459218.3551669975</v>
      </c>
      <c r="BJ10" s="31">
        <v>283296.34709882602</v>
      </c>
      <c r="BK10" s="31">
        <v>7306570.6647260077</v>
      </c>
      <c r="BL10" s="31">
        <v>5085812.3791040126</v>
      </c>
      <c r="BM10" s="31">
        <v>35419.804287999999</v>
      </c>
      <c r="BN10" s="31">
        <v>12427802.84811802</v>
      </c>
      <c r="BO10" s="31">
        <v>6769640.8229529709</v>
      </c>
      <c r="BP10" s="31">
        <v>0</v>
      </c>
      <c r="BQ10" s="31">
        <v>0</v>
      </c>
      <c r="BR10" s="31">
        <v>0</v>
      </c>
      <c r="BS10" s="31">
        <v>0</v>
      </c>
      <c r="BT10" s="31">
        <v>0</v>
      </c>
      <c r="BU10" s="31">
        <v>1856635.7035519998</v>
      </c>
      <c r="BV10" s="31">
        <v>0</v>
      </c>
      <c r="BW10" s="31">
        <v>207</v>
      </c>
      <c r="BX10" s="31">
        <v>1856842.7035519998</v>
      </c>
      <c r="BY10" s="31">
        <v>1493348.147415</v>
      </c>
      <c r="BZ10" s="31">
        <v>0</v>
      </c>
      <c r="CA10" s="31">
        <v>0</v>
      </c>
      <c r="CB10" s="31">
        <v>0</v>
      </c>
      <c r="CC10" s="31">
        <v>0</v>
      </c>
      <c r="CD10" s="31">
        <v>0</v>
      </c>
      <c r="CE10" s="31">
        <v>4330980.2060150001</v>
      </c>
      <c r="CF10" s="31">
        <v>655063.24643900001</v>
      </c>
      <c r="CG10" s="31">
        <v>16928.2</v>
      </c>
      <c r="CH10" s="31">
        <v>5002971.652454</v>
      </c>
      <c r="CI10" s="31">
        <v>3979383.6527283909</v>
      </c>
      <c r="CJ10" s="31">
        <v>0</v>
      </c>
      <c r="CK10" s="31">
        <v>0</v>
      </c>
      <c r="CL10" s="31">
        <v>0</v>
      </c>
      <c r="CM10" s="31">
        <v>0</v>
      </c>
      <c r="CN10" s="31">
        <v>0</v>
      </c>
      <c r="CO10" s="31">
        <f t="shared" si="0"/>
        <v>19917003.373867638</v>
      </c>
      <c r="CP10" s="31">
        <f t="shared" si="1"/>
        <v>18275205.685255643</v>
      </c>
      <c r="CQ10" s="31">
        <f t="shared" si="2"/>
        <v>836588.53261399874</v>
      </c>
      <c r="CR10" s="31">
        <f t="shared" si="3"/>
        <v>39028797.59173727</v>
      </c>
      <c r="CS10" s="31">
        <f t="shared" si="4"/>
        <v>13082777.23140781</v>
      </c>
    </row>
    <row r="11" spans="1:97" ht="24.95" customHeight="1" x14ac:dyDescent="0.2">
      <c r="A11" s="19">
        <v>3</v>
      </c>
      <c r="B11" s="30" t="s">
        <v>30</v>
      </c>
      <c r="C11" s="31">
        <v>170803.72802800167</v>
      </c>
      <c r="D11" s="31">
        <v>295073.09917900001</v>
      </c>
      <c r="E11" s="31">
        <v>2050073.3590500068</v>
      </c>
      <c r="F11" s="31">
        <v>2515950.1862570085</v>
      </c>
      <c r="G11" s="31">
        <v>197878.45131729858</v>
      </c>
      <c r="H11" s="31">
        <v>0</v>
      </c>
      <c r="I11" s="31">
        <v>1102702.6573731424</v>
      </c>
      <c r="J11" s="31">
        <v>0</v>
      </c>
      <c r="K11" s="31">
        <v>1102702.6573731424</v>
      </c>
      <c r="L11" s="31">
        <v>0</v>
      </c>
      <c r="M11" s="31">
        <v>186497.1831049975</v>
      </c>
      <c r="N11" s="31">
        <v>264.84876699999967</v>
      </c>
      <c r="O11" s="31">
        <v>40798.340768000096</v>
      </c>
      <c r="P11" s="31">
        <v>227560.37263999757</v>
      </c>
      <c r="Q11" s="31">
        <v>0</v>
      </c>
      <c r="R11" s="31">
        <v>17204133.181302536</v>
      </c>
      <c r="S11" s="31">
        <v>304294.77847100003</v>
      </c>
      <c r="T11" s="31">
        <v>15878374.074889196</v>
      </c>
      <c r="U11" s="31">
        <v>33386802.034662731</v>
      </c>
      <c r="V11" s="31">
        <v>2781656.8180944663</v>
      </c>
      <c r="W11" s="31">
        <v>0</v>
      </c>
      <c r="X11" s="31">
        <v>0</v>
      </c>
      <c r="Y11" s="31">
        <v>0</v>
      </c>
      <c r="Z11" s="31">
        <v>0</v>
      </c>
      <c r="AA11" s="31">
        <v>0</v>
      </c>
      <c r="AB11" s="31">
        <v>65731.921568627455</v>
      </c>
      <c r="AC11" s="31">
        <v>672527.74901960779</v>
      </c>
      <c r="AD11" s="31">
        <v>0</v>
      </c>
      <c r="AE11" s="31">
        <v>738259.67058823525</v>
      </c>
      <c r="AF11" s="31">
        <v>738259.67058823525</v>
      </c>
      <c r="AG11" s="31">
        <v>0</v>
      </c>
      <c r="AH11" s="31">
        <v>0</v>
      </c>
      <c r="AI11" s="31">
        <v>0</v>
      </c>
      <c r="AJ11" s="31">
        <v>0</v>
      </c>
      <c r="AK11" s="31">
        <v>0</v>
      </c>
      <c r="AL11" s="31">
        <v>0</v>
      </c>
      <c r="AM11" s="31">
        <v>0</v>
      </c>
      <c r="AN11" s="31">
        <v>0</v>
      </c>
      <c r="AO11" s="31">
        <v>0</v>
      </c>
      <c r="AP11" s="31">
        <v>0</v>
      </c>
      <c r="AQ11" s="31">
        <v>0</v>
      </c>
      <c r="AR11" s="31">
        <v>0</v>
      </c>
      <c r="AS11" s="31">
        <v>0</v>
      </c>
      <c r="AT11" s="31">
        <v>0</v>
      </c>
      <c r="AU11" s="31">
        <v>0</v>
      </c>
      <c r="AV11" s="31">
        <v>0</v>
      </c>
      <c r="AW11" s="31">
        <v>0</v>
      </c>
      <c r="AX11" s="31">
        <v>0</v>
      </c>
      <c r="AY11" s="31">
        <v>0</v>
      </c>
      <c r="AZ11" s="31">
        <v>0</v>
      </c>
      <c r="BA11" s="31">
        <v>0</v>
      </c>
      <c r="BB11" s="31">
        <v>0</v>
      </c>
      <c r="BC11" s="31">
        <v>0</v>
      </c>
      <c r="BD11" s="31">
        <v>0</v>
      </c>
      <c r="BE11" s="31">
        <v>0</v>
      </c>
      <c r="BF11" s="31">
        <v>0</v>
      </c>
      <c r="BG11" s="31">
        <v>0</v>
      </c>
      <c r="BH11" s="31">
        <v>0</v>
      </c>
      <c r="BI11" s="31">
        <v>0</v>
      </c>
      <c r="BJ11" s="31">
        <v>0</v>
      </c>
      <c r="BK11" s="31">
        <v>0</v>
      </c>
      <c r="BL11" s="31">
        <v>0</v>
      </c>
      <c r="BM11" s="31">
        <v>0</v>
      </c>
      <c r="BN11" s="31">
        <v>0</v>
      </c>
      <c r="BO11" s="31">
        <v>0</v>
      </c>
      <c r="BP11" s="31">
        <v>0</v>
      </c>
      <c r="BQ11" s="31">
        <v>0</v>
      </c>
      <c r="BR11" s="31">
        <v>0</v>
      </c>
      <c r="BS11" s="31">
        <v>0</v>
      </c>
      <c r="BT11" s="31">
        <v>0</v>
      </c>
      <c r="BU11" s="31">
        <v>21500.5</v>
      </c>
      <c r="BV11" s="31">
        <v>0</v>
      </c>
      <c r="BW11" s="31">
        <v>0</v>
      </c>
      <c r="BX11" s="31">
        <v>21500.5</v>
      </c>
      <c r="BY11" s="31">
        <v>0</v>
      </c>
      <c r="BZ11" s="31">
        <v>0</v>
      </c>
      <c r="CA11" s="31">
        <v>0</v>
      </c>
      <c r="CB11" s="31">
        <v>0</v>
      </c>
      <c r="CC11" s="31">
        <v>0</v>
      </c>
      <c r="CD11" s="31">
        <v>0</v>
      </c>
      <c r="CE11" s="31">
        <v>0</v>
      </c>
      <c r="CF11" s="31">
        <v>0</v>
      </c>
      <c r="CG11" s="31">
        <v>0</v>
      </c>
      <c r="CH11" s="31">
        <v>0</v>
      </c>
      <c r="CI11" s="31">
        <v>0</v>
      </c>
      <c r="CJ11" s="31">
        <v>0</v>
      </c>
      <c r="CK11" s="31">
        <v>0</v>
      </c>
      <c r="CL11" s="31">
        <v>0</v>
      </c>
      <c r="CM11" s="31">
        <v>0</v>
      </c>
      <c r="CN11" s="31">
        <v>0</v>
      </c>
      <c r="CO11" s="31">
        <f t="shared" si="0"/>
        <v>17648666.514004163</v>
      </c>
      <c r="CP11" s="31">
        <f t="shared" si="1"/>
        <v>2374863.1328097503</v>
      </c>
      <c r="CQ11" s="31">
        <f t="shared" si="2"/>
        <v>17969245.774707202</v>
      </c>
      <c r="CR11" s="31">
        <f t="shared" si="3"/>
        <v>37992775.421521112</v>
      </c>
      <c r="CS11" s="31">
        <f t="shared" si="4"/>
        <v>3717794.9400000004</v>
      </c>
    </row>
    <row r="12" spans="1:97" ht="24.95" customHeight="1" x14ac:dyDescent="0.2">
      <c r="A12" s="19">
        <v>4</v>
      </c>
      <c r="B12" s="30" t="s">
        <v>35</v>
      </c>
      <c r="C12" s="31">
        <v>9110008.8474943396</v>
      </c>
      <c r="D12" s="31">
        <v>0</v>
      </c>
      <c r="E12" s="31">
        <v>0</v>
      </c>
      <c r="F12" s="31">
        <v>9110008.8474943396</v>
      </c>
      <c r="G12" s="31">
        <v>2073113.6712769032</v>
      </c>
      <c r="H12" s="31">
        <v>14467.2</v>
      </c>
      <c r="I12" s="31">
        <v>176133.90075462006</v>
      </c>
      <c r="J12" s="31">
        <v>0</v>
      </c>
      <c r="K12" s="31">
        <v>190601.10075462007</v>
      </c>
      <c r="L12" s="31">
        <v>0</v>
      </c>
      <c r="M12" s="31">
        <v>270338.8341105514</v>
      </c>
      <c r="N12" s="31">
        <v>263002.17311430234</v>
      </c>
      <c r="O12" s="31">
        <v>1630</v>
      </c>
      <c r="P12" s="31">
        <v>534971.00722485373</v>
      </c>
      <c r="Q12" s="31">
        <v>36448.139085325791</v>
      </c>
      <c r="R12" s="31">
        <v>0</v>
      </c>
      <c r="S12" s="31">
        <v>0</v>
      </c>
      <c r="T12" s="31">
        <v>0</v>
      </c>
      <c r="U12" s="31">
        <v>0</v>
      </c>
      <c r="V12" s="31">
        <v>0</v>
      </c>
      <c r="W12" s="31">
        <v>2665268.5598920002</v>
      </c>
      <c r="X12" s="31">
        <v>5819581.1941685062</v>
      </c>
      <c r="Y12" s="31">
        <v>115602.43580821762</v>
      </c>
      <c r="Z12" s="31">
        <v>8600452.189868724</v>
      </c>
      <c r="AA12" s="31">
        <v>6029497.0048051681</v>
      </c>
      <c r="AB12" s="31">
        <v>326157.7995341043</v>
      </c>
      <c r="AC12" s="31">
        <v>1395331.3672319236</v>
      </c>
      <c r="AD12" s="31">
        <v>5540.4610191800002</v>
      </c>
      <c r="AE12" s="31">
        <v>1727029.6277852079</v>
      </c>
      <c r="AF12" s="31">
        <v>692432.5481255902</v>
      </c>
      <c r="AG12" s="31">
        <v>0</v>
      </c>
      <c r="AH12" s="31">
        <v>0</v>
      </c>
      <c r="AI12" s="31">
        <v>0</v>
      </c>
      <c r="AJ12" s="31">
        <v>0</v>
      </c>
      <c r="AK12" s="31">
        <v>0</v>
      </c>
      <c r="AL12" s="31">
        <v>0</v>
      </c>
      <c r="AM12" s="31">
        <v>0</v>
      </c>
      <c r="AN12" s="31">
        <v>0</v>
      </c>
      <c r="AO12" s="31">
        <v>0</v>
      </c>
      <c r="AP12" s="31">
        <v>0</v>
      </c>
      <c r="AQ12" s="31">
        <v>0</v>
      </c>
      <c r="AR12" s="31">
        <v>0</v>
      </c>
      <c r="AS12" s="31">
        <v>0</v>
      </c>
      <c r="AT12" s="31">
        <v>0</v>
      </c>
      <c r="AU12" s="31">
        <v>0</v>
      </c>
      <c r="AV12" s="31">
        <v>0</v>
      </c>
      <c r="AW12" s="31">
        <v>0</v>
      </c>
      <c r="AX12" s="31">
        <v>0</v>
      </c>
      <c r="AY12" s="31">
        <v>0</v>
      </c>
      <c r="AZ12" s="31">
        <v>0</v>
      </c>
      <c r="BA12" s="31">
        <v>0</v>
      </c>
      <c r="BB12" s="31">
        <v>0</v>
      </c>
      <c r="BC12" s="31">
        <v>0</v>
      </c>
      <c r="BD12" s="31">
        <v>0</v>
      </c>
      <c r="BE12" s="31">
        <v>0</v>
      </c>
      <c r="BF12" s="31">
        <v>563376.92893223092</v>
      </c>
      <c r="BG12" s="31">
        <v>122.86499999999978</v>
      </c>
      <c r="BH12" s="31">
        <v>0</v>
      </c>
      <c r="BI12" s="31">
        <v>563499.79393223091</v>
      </c>
      <c r="BJ12" s="31">
        <v>63660.173793946778</v>
      </c>
      <c r="BK12" s="31">
        <v>5126964.2407106869</v>
      </c>
      <c r="BL12" s="31">
        <v>204242.42103433996</v>
      </c>
      <c r="BM12" s="31">
        <v>39459.939999999988</v>
      </c>
      <c r="BN12" s="31">
        <v>5370666.6017450271</v>
      </c>
      <c r="BO12" s="31">
        <v>2733349.8957287692</v>
      </c>
      <c r="BP12" s="31">
        <v>0</v>
      </c>
      <c r="BQ12" s="31">
        <v>0</v>
      </c>
      <c r="BR12" s="31">
        <v>0</v>
      </c>
      <c r="BS12" s="31">
        <v>0</v>
      </c>
      <c r="BT12" s="31">
        <v>0</v>
      </c>
      <c r="BU12" s="31">
        <v>228401.73705</v>
      </c>
      <c r="BV12" s="31">
        <v>0</v>
      </c>
      <c r="BW12" s="31">
        <v>0</v>
      </c>
      <c r="BX12" s="31">
        <v>228401.73705</v>
      </c>
      <c r="BY12" s="31">
        <v>193431.63</v>
      </c>
      <c r="BZ12" s="31">
        <v>0</v>
      </c>
      <c r="CA12" s="31">
        <v>259188.78900446734</v>
      </c>
      <c r="CB12" s="31">
        <v>0</v>
      </c>
      <c r="CC12" s="31">
        <v>259188.78900446734</v>
      </c>
      <c r="CD12" s="31">
        <v>0</v>
      </c>
      <c r="CE12" s="31">
        <v>585295.51444785041</v>
      </c>
      <c r="CF12" s="31">
        <v>1350</v>
      </c>
      <c r="CG12" s="31">
        <v>0</v>
      </c>
      <c r="CH12" s="31">
        <v>586645.51444785041</v>
      </c>
      <c r="CI12" s="31">
        <v>157970.47445110691</v>
      </c>
      <c r="CJ12" s="31">
        <v>0</v>
      </c>
      <c r="CK12" s="31">
        <v>0</v>
      </c>
      <c r="CL12" s="31">
        <v>0</v>
      </c>
      <c r="CM12" s="31">
        <v>0</v>
      </c>
      <c r="CN12" s="31">
        <v>0</v>
      </c>
      <c r="CO12" s="31">
        <f t="shared" si="0"/>
        <v>18890279.662171762</v>
      </c>
      <c r="CP12" s="31">
        <f t="shared" si="1"/>
        <v>8118952.7103081606</v>
      </c>
      <c r="CQ12" s="31">
        <f t="shared" si="2"/>
        <v>162232.83682739761</v>
      </c>
      <c r="CR12" s="31">
        <f t="shared" si="3"/>
        <v>27171465.20930732</v>
      </c>
      <c r="CS12" s="31">
        <f t="shared" si="4"/>
        <v>11979903.537266811</v>
      </c>
    </row>
    <row r="13" spans="1:97" ht="24.95" customHeight="1" x14ac:dyDescent="0.2">
      <c r="A13" s="19">
        <v>5</v>
      </c>
      <c r="B13" s="30" t="s">
        <v>33</v>
      </c>
      <c r="C13" s="31">
        <v>64824.33</v>
      </c>
      <c r="D13" s="31">
        <v>1312</v>
      </c>
      <c r="E13" s="31">
        <v>0</v>
      </c>
      <c r="F13" s="31">
        <v>66136.33</v>
      </c>
      <c r="G13" s="31">
        <v>24677.781081040001</v>
      </c>
      <c r="H13" s="31">
        <v>43327.12</v>
      </c>
      <c r="I13" s="31">
        <v>70932.639999999999</v>
      </c>
      <c r="J13" s="31">
        <v>1252</v>
      </c>
      <c r="K13" s="31">
        <v>115511.76000000001</v>
      </c>
      <c r="L13" s="31">
        <v>0</v>
      </c>
      <c r="M13" s="31">
        <v>139364.51</v>
      </c>
      <c r="N13" s="31">
        <v>10525.45</v>
      </c>
      <c r="O13" s="31">
        <v>751.24</v>
      </c>
      <c r="P13" s="31">
        <v>150641.20000000001</v>
      </c>
      <c r="Q13" s="31">
        <v>0</v>
      </c>
      <c r="R13" s="31">
        <v>11251126.189999999</v>
      </c>
      <c r="S13" s="31">
        <v>735445.04</v>
      </c>
      <c r="T13" s="31">
        <v>1465184.67</v>
      </c>
      <c r="U13" s="31">
        <v>13451755.9</v>
      </c>
      <c r="V13" s="31">
        <v>0</v>
      </c>
      <c r="W13" s="31">
        <v>505312.22</v>
      </c>
      <c r="X13" s="31">
        <v>614219.81999999995</v>
      </c>
      <c r="Y13" s="31">
        <v>5086.97</v>
      </c>
      <c r="Z13" s="31">
        <v>1124619.01</v>
      </c>
      <c r="AA13" s="31">
        <v>0</v>
      </c>
      <c r="AB13" s="31">
        <v>137538.16999999998</v>
      </c>
      <c r="AC13" s="31">
        <v>750813.63</v>
      </c>
      <c r="AD13" s="31">
        <v>168.07</v>
      </c>
      <c r="AE13" s="31">
        <v>888519.87</v>
      </c>
      <c r="AF13" s="31">
        <v>0</v>
      </c>
      <c r="AG13" s="31">
        <v>0</v>
      </c>
      <c r="AH13" s="31">
        <v>0</v>
      </c>
      <c r="AI13" s="31">
        <v>0</v>
      </c>
      <c r="AJ13" s="31">
        <v>0</v>
      </c>
      <c r="AK13" s="31">
        <v>0</v>
      </c>
      <c r="AL13" s="31">
        <v>375763.32</v>
      </c>
      <c r="AM13" s="31">
        <v>0</v>
      </c>
      <c r="AN13" s="31">
        <v>0</v>
      </c>
      <c r="AO13" s="31">
        <v>375763.32</v>
      </c>
      <c r="AP13" s="31">
        <v>371009.71</v>
      </c>
      <c r="AQ13" s="31">
        <v>367147.57</v>
      </c>
      <c r="AR13" s="31">
        <v>0</v>
      </c>
      <c r="AS13" s="31">
        <v>0</v>
      </c>
      <c r="AT13" s="31">
        <v>367147.57</v>
      </c>
      <c r="AU13" s="31">
        <v>343351.08</v>
      </c>
      <c r="AV13" s="31">
        <v>42805.5</v>
      </c>
      <c r="AW13" s="31">
        <v>0</v>
      </c>
      <c r="AX13" s="31">
        <v>0</v>
      </c>
      <c r="AY13" s="31">
        <v>42805.5</v>
      </c>
      <c r="AZ13" s="31">
        <v>32104.13</v>
      </c>
      <c r="BA13" s="31">
        <v>0</v>
      </c>
      <c r="BB13" s="31">
        <v>0</v>
      </c>
      <c r="BC13" s="31">
        <v>0</v>
      </c>
      <c r="BD13" s="31">
        <v>0</v>
      </c>
      <c r="BE13" s="31">
        <v>0</v>
      </c>
      <c r="BF13" s="31">
        <v>576692.65</v>
      </c>
      <c r="BG13" s="31">
        <v>2666.91</v>
      </c>
      <c r="BH13" s="31">
        <v>0</v>
      </c>
      <c r="BI13" s="31">
        <v>579359.56000000006</v>
      </c>
      <c r="BJ13" s="31">
        <v>239125.35</v>
      </c>
      <c r="BK13" s="31">
        <v>911310.99</v>
      </c>
      <c r="BL13" s="31">
        <v>494194.96</v>
      </c>
      <c r="BM13" s="31">
        <v>0</v>
      </c>
      <c r="BN13" s="31">
        <v>1405505.95</v>
      </c>
      <c r="BO13" s="31">
        <v>738355.12</v>
      </c>
      <c r="BP13" s="31">
        <v>24066.63</v>
      </c>
      <c r="BQ13" s="31">
        <v>6564.13</v>
      </c>
      <c r="BR13" s="31">
        <v>4.7</v>
      </c>
      <c r="BS13" s="31">
        <v>30635.460000000003</v>
      </c>
      <c r="BT13" s="31">
        <v>0</v>
      </c>
      <c r="BU13" s="31">
        <v>1299588.0599999998</v>
      </c>
      <c r="BV13" s="31">
        <v>850</v>
      </c>
      <c r="BW13" s="31">
        <v>0</v>
      </c>
      <c r="BX13" s="31">
        <v>1300438.0599999998</v>
      </c>
      <c r="BY13" s="31">
        <v>650219.03999999992</v>
      </c>
      <c r="BZ13" s="31">
        <v>0</v>
      </c>
      <c r="CA13" s="31">
        <v>0</v>
      </c>
      <c r="CB13" s="31">
        <v>0</v>
      </c>
      <c r="CC13" s="31">
        <v>0</v>
      </c>
      <c r="CD13" s="31">
        <v>0</v>
      </c>
      <c r="CE13" s="31">
        <v>645086.41</v>
      </c>
      <c r="CF13" s="31">
        <v>68806.92</v>
      </c>
      <c r="CG13" s="31">
        <v>3748.77</v>
      </c>
      <c r="CH13" s="31">
        <v>717642.10000000009</v>
      </c>
      <c r="CI13" s="31">
        <v>72495.53</v>
      </c>
      <c r="CJ13" s="31">
        <v>0</v>
      </c>
      <c r="CK13" s="31">
        <v>0</v>
      </c>
      <c r="CL13" s="31">
        <v>0</v>
      </c>
      <c r="CM13" s="31">
        <v>0</v>
      </c>
      <c r="CN13" s="31">
        <v>0</v>
      </c>
      <c r="CO13" s="31">
        <f t="shared" si="0"/>
        <v>16383953.670000004</v>
      </c>
      <c r="CP13" s="31">
        <f t="shared" si="1"/>
        <v>2756331.5</v>
      </c>
      <c r="CQ13" s="31">
        <f t="shared" si="2"/>
        <v>1476196.42</v>
      </c>
      <c r="CR13" s="31">
        <f t="shared" si="3"/>
        <v>20616481.59</v>
      </c>
      <c r="CS13" s="31">
        <f t="shared" si="4"/>
        <v>2471337.7410810399</v>
      </c>
    </row>
    <row r="14" spans="1:97" ht="24.95" customHeight="1" x14ac:dyDescent="0.2">
      <c r="A14" s="19">
        <v>6</v>
      </c>
      <c r="B14" s="30" t="s">
        <v>37</v>
      </c>
      <c r="C14" s="31">
        <v>-6038</v>
      </c>
      <c r="D14" s="31">
        <v>75269</v>
      </c>
      <c r="E14" s="31">
        <v>-4566</v>
      </c>
      <c r="F14" s="31">
        <v>64665</v>
      </c>
      <c r="G14" s="31">
        <v>0</v>
      </c>
      <c r="H14" s="31">
        <v>166</v>
      </c>
      <c r="I14" s="31">
        <v>270235</v>
      </c>
      <c r="J14" s="31">
        <v>205</v>
      </c>
      <c r="K14" s="31">
        <v>270606</v>
      </c>
      <c r="L14" s="31">
        <v>1329.0661567872005</v>
      </c>
      <c r="M14" s="31">
        <v>24140</v>
      </c>
      <c r="N14" s="31">
        <v>924</v>
      </c>
      <c r="O14" s="31">
        <v>-58</v>
      </c>
      <c r="P14" s="31">
        <v>25006</v>
      </c>
      <c r="Q14" s="31">
        <v>0</v>
      </c>
      <c r="R14" s="31">
        <v>751465</v>
      </c>
      <c r="S14" s="31">
        <v>87537</v>
      </c>
      <c r="T14" s="31">
        <v>2951341</v>
      </c>
      <c r="U14" s="31">
        <v>3790343</v>
      </c>
      <c r="V14" s="31">
        <v>0</v>
      </c>
      <c r="W14" s="31">
        <v>405632</v>
      </c>
      <c r="X14" s="31">
        <v>271313</v>
      </c>
      <c r="Y14" s="31">
        <v>964870</v>
      </c>
      <c r="Z14" s="31">
        <v>1641815</v>
      </c>
      <c r="AA14" s="31">
        <v>30265.848404377426</v>
      </c>
      <c r="AB14" s="31">
        <v>220425.92156862747</v>
      </c>
      <c r="AC14" s="31">
        <v>702187.74901960779</v>
      </c>
      <c r="AD14" s="31">
        <v>135287</v>
      </c>
      <c r="AE14" s="31">
        <v>1057900.6705882354</v>
      </c>
      <c r="AF14" s="31">
        <v>12437.410238616438</v>
      </c>
      <c r="AG14" s="31">
        <v>0</v>
      </c>
      <c r="AH14" s="31">
        <v>0</v>
      </c>
      <c r="AI14" s="31">
        <v>0</v>
      </c>
      <c r="AJ14" s="31">
        <v>0</v>
      </c>
      <c r="AK14" s="31">
        <v>0</v>
      </c>
      <c r="AL14" s="31">
        <v>718200</v>
      </c>
      <c r="AM14" s="31">
        <v>0</v>
      </c>
      <c r="AN14" s="31">
        <v>50000</v>
      </c>
      <c r="AO14" s="31">
        <v>768200</v>
      </c>
      <c r="AP14" s="31">
        <v>690321.72828149993</v>
      </c>
      <c r="AQ14" s="31">
        <v>862411</v>
      </c>
      <c r="AR14" s="31">
        <v>0</v>
      </c>
      <c r="AS14" s="31">
        <v>1290355.4099999999</v>
      </c>
      <c r="AT14" s="31">
        <v>2152766.41</v>
      </c>
      <c r="AU14" s="31">
        <v>1293268.7977184998</v>
      </c>
      <c r="AV14" s="31">
        <v>81862</v>
      </c>
      <c r="AW14" s="31">
        <v>0</v>
      </c>
      <c r="AX14" s="31">
        <v>18862</v>
      </c>
      <c r="AY14" s="31">
        <v>100724</v>
      </c>
      <c r="AZ14" s="31">
        <v>45438.196925964898</v>
      </c>
      <c r="BA14" s="31">
        <v>17431</v>
      </c>
      <c r="BB14" s="31">
        <v>0</v>
      </c>
      <c r="BC14" s="31">
        <v>0</v>
      </c>
      <c r="BD14" s="31">
        <v>17431</v>
      </c>
      <c r="BE14" s="31">
        <v>8715.4775460000001</v>
      </c>
      <c r="BF14" s="31">
        <v>398249</v>
      </c>
      <c r="BG14" s="31">
        <v>3018</v>
      </c>
      <c r="BH14" s="31">
        <v>30</v>
      </c>
      <c r="BI14" s="31">
        <v>401297</v>
      </c>
      <c r="BJ14" s="31">
        <v>248146.96554826509</v>
      </c>
      <c r="BK14" s="31">
        <v>5443902</v>
      </c>
      <c r="BL14" s="31">
        <v>286221</v>
      </c>
      <c r="BM14" s="31">
        <v>109847</v>
      </c>
      <c r="BN14" s="31">
        <v>5839970</v>
      </c>
      <c r="BO14" s="31">
        <v>4354531.013822644</v>
      </c>
      <c r="BP14" s="31">
        <v>186185</v>
      </c>
      <c r="BQ14" s="31">
        <v>97057</v>
      </c>
      <c r="BR14" s="31">
        <v>0</v>
      </c>
      <c r="BS14" s="31">
        <v>283242</v>
      </c>
      <c r="BT14" s="31">
        <v>138556.39137161642</v>
      </c>
      <c r="BU14" s="31">
        <v>261313</v>
      </c>
      <c r="BV14" s="31">
        <v>0</v>
      </c>
      <c r="BW14" s="31">
        <v>833</v>
      </c>
      <c r="BX14" s="31">
        <v>262146</v>
      </c>
      <c r="BY14" s="31">
        <v>193537.99484779662</v>
      </c>
      <c r="BZ14" s="31">
        <v>0</v>
      </c>
      <c r="CA14" s="31">
        <v>0</v>
      </c>
      <c r="CB14" s="31">
        <v>0</v>
      </c>
      <c r="CC14" s="31">
        <v>0</v>
      </c>
      <c r="CD14" s="31">
        <v>0</v>
      </c>
      <c r="CE14" s="31">
        <v>1803318</v>
      </c>
      <c r="CF14" s="31">
        <v>11349</v>
      </c>
      <c r="CG14" s="31">
        <v>16999.590000000084</v>
      </c>
      <c r="CH14" s="31">
        <v>1831666.59</v>
      </c>
      <c r="CI14" s="31">
        <v>839712.99938448728</v>
      </c>
      <c r="CJ14" s="31">
        <v>0</v>
      </c>
      <c r="CK14" s="31">
        <v>0</v>
      </c>
      <c r="CL14" s="31">
        <v>0</v>
      </c>
      <c r="CM14" s="31">
        <v>0</v>
      </c>
      <c r="CN14" s="31">
        <v>0</v>
      </c>
      <c r="CO14" s="31">
        <f t="shared" si="0"/>
        <v>11168661.921568628</v>
      </c>
      <c r="CP14" s="31">
        <f t="shared" si="1"/>
        <v>1805110.7490196079</v>
      </c>
      <c r="CQ14" s="31">
        <f t="shared" si="2"/>
        <v>5534006</v>
      </c>
      <c r="CR14" s="31">
        <f t="shared" si="3"/>
        <v>18507778.670588236</v>
      </c>
      <c r="CS14" s="31">
        <f t="shared" si="4"/>
        <v>7856261.8902465543</v>
      </c>
    </row>
    <row r="15" spans="1:97" ht="24.95" customHeight="1" x14ac:dyDescent="0.2">
      <c r="A15" s="19">
        <v>7</v>
      </c>
      <c r="B15" s="30" t="s">
        <v>36</v>
      </c>
      <c r="C15" s="31">
        <v>47186.757184000067</v>
      </c>
      <c r="D15" s="31">
        <v>8120.2800000000088</v>
      </c>
      <c r="E15" s="31">
        <v>20782.599999999911</v>
      </c>
      <c r="F15" s="31">
        <v>76089.637183999992</v>
      </c>
      <c r="G15" s="31">
        <v>0</v>
      </c>
      <c r="H15" s="31">
        <v>45181.38</v>
      </c>
      <c r="I15" s="31">
        <v>25541.299999999996</v>
      </c>
      <c r="J15" s="31">
        <v>5015.5</v>
      </c>
      <c r="K15" s="31">
        <v>75738.179999999993</v>
      </c>
      <c r="L15" s="31">
        <v>3107.7621610000001</v>
      </c>
      <c r="M15" s="31">
        <v>137898.80255500006</v>
      </c>
      <c r="N15" s="31">
        <v>25717.405200000016</v>
      </c>
      <c r="O15" s="31">
        <v>17217.243999999911</v>
      </c>
      <c r="P15" s="31">
        <v>180833.45175499999</v>
      </c>
      <c r="Q15" s="31">
        <v>5725.2715785937999</v>
      </c>
      <c r="R15" s="31">
        <v>5788219.8712479873</v>
      </c>
      <c r="S15" s="31">
        <v>762529.42999999889</v>
      </c>
      <c r="T15" s="31">
        <v>1569358.9000000143</v>
      </c>
      <c r="U15" s="31">
        <v>8120108.2012480004</v>
      </c>
      <c r="V15" s="31">
        <v>0</v>
      </c>
      <c r="W15" s="31">
        <v>1006507.6130459997</v>
      </c>
      <c r="X15" s="31">
        <v>982664.00700000022</v>
      </c>
      <c r="Y15" s="31">
        <v>153190.37179999994</v>
      </c>
      <c r="Z15" s="31">
        <v>2142361.9918459998</v>
      </c>
      <c r="AA15" s="31">
        <v>147137.12177381018</v>
      </c>
      <c r="AB15" s="31">
        <v>283926.31060839223</v>
      </c>
      <c r="AC15" s="31">
        <v>792682.92991960782</v>
      </c>
      <c r="AD15" s="31">
        <v>19741.824000000019</v>
      </c>
      <c r="AE15" s="31">
        <v>1096351.0645280001</v>
      </c>
      <c r="AF15" s="31">
        <v>24437.3152298676</v>
      </c>
      <c r="AG15" s="31">
        <v>0</v>
      </c>
      <c r="AH15" s="31">
        <v>0</v>
      </c>
      <c r="AI15" s="31">
        <v>0</v>
      </c>
      <c r="AJ15" s="31">
        <v>0</v>
      </c>
      <c r="AK15" s="31">
        <v>0</v>
      </c>
      <c r="AL15" s="31">
        <v>0</v>
      </c>
      <c r="AM15" s="31">
        <v>0</v>
      </c>
      <c r="AN15" s="31">
        <v>0</v>
      </c>
      <c r="AO15" s="31">
        <v>0</v>
      </c>
      <c r="AP15" s="31">
        <v>0</v>
      </c>
      <c r="AQ15" s="31">
        <v>0</v>
      </c>
      <c r="AR15" s="31">
        <v>0</v>
      </c>
      <c r="AS15" s="31">
        <v>0</v>
      </c>
      <c r="AT15" s="31">
        <v>0</v>
      </c>
      <c r="AU15" s="31">
        <v>0</v>
      </c>
      <c r="AV15" s="31">
        <v>-2006.9020950000013</v>
      </c>
      <c r="AW15" s="31">
        <v>12673.36</v>
      </c>
      <c r="AX15" s="31">
        <v>0</v>
      </c>
      <c r="AY15" s="31">
        <v>10666.457904999999</v>
      </c>
      <c r="AZ15" s="31">
        <v>1016.3308453606001</v>
      </c>
      <c r="BA15" s="31">
        <v>0</v>
      </c>
      <c r="BB15" s="31">
        <v>0</v>
      </c>
      <c r="BC15" s="31">
        <v>0</v>
      </c>
      <c r="BD15" s="31">
        <v>0</v>
      </c>
      <c r="BE15" s="31">
        <v>0</v>
      </c>
      <c r="BF15" s="31">
        <v>296812.83004999999</v>
      </c>
      <c r="BG15" s="31">
        <v>25224.264900000002</v>
      </c>
      <c r="BH15" s="31">
        <v>1476</v>
      </c>
      <c r="BI15" s="31">
        <v>323513.09495</v>
      </c>
      <c r="BJ15" s="31">
        <v>116560.52124299688</v>
      </c>
      <c r="BK15" s="31">
        <v>2887556.2680469998</v>
      </c>
      <c r="BL15" s="31">
        <v>91309.166400000002</v>
      </c>
      <c r="BM15" s="31">
        <v>1077.54</v>
      </c>
      <c r="BN15" s="31">
        <v>2979942.9744469998</v>
      </c>
      <c r="BO15" s="31">
        <v>2658312.3935350855</v>
      </c>
      <c r="BP15" s="31">
        <v>410364.33715800004</v>
      </c>
      <c r="BQ15" s="31">
        <v>1800</v>
      </c>
      <c r="BR15" s="31">
        <v>0</v>
      </c>
      <c r="BS15" s="31">
        <v>412164.33715800004</v>
      </c>
      <c r="BT15" s="31">
        <v>392655.27457583463</v>
      </c>
      <c r="BU15" s="31">
        <v>0</v>
      </c>
      <c r="BV15" s="31">
        <v>0</v>
      </c>
      <c r="BW15" s="31">
        <v>0</v>
      </c>
      <c r="BX15" s="31">
        <v>0</v>
      </c>
      <c r="BY15" s="31">
        <v>0</v>
      </c>
      <c r="BZ15" s="31">
        <v>0</v>
      </c>
      <c r="CA15" s="31">
        <v>0</v>
      </c>
      <c r="CB15" s="31">
        <v>0</v>
      </c>
      <c r="CC15" s="31">
        <v>0</v>
      </c>
      <c r="CD15" s="31">
        <v>0</v>
      </c>
      <c r="CE15" s="31">
        <v>552001.97553500009</v>
      </c>
      <c r="CF15" s="31">
        <v>27708.074499999999</v>
      </c>
      <c r="CG15" s="31">
        <v>0</v>
      </c>
      <c r="CH15" s="31">
        <v>579710.05003500008</v>
      </c>
      <c r="CI15" s="31">
        <v>410681.84853896231</v>
      </c>
      <c r="CJ15" s="31">
        <v>0</v>
      </c>
      <c r="CK15" s="31">
        <v>0</v>
      </c>
      <c r="CL15" s="31">
        <v>0</v>
      </c>
      <c r="CM15" s="31">
        <v>0</v>
      </c>
      <c r="CN15" s="31">
        <v>0</v>
      </c>
      <c r="CO15" s="31">
        <f t="shared" si="0"/>
        <v>11453649.24333638</v>
      </c>
      <c r="CP15" s="31">
        <f t="shared" si="1"/>
        <v>2755970.2179196067</v>
      </c>
      <c r="CQ15" s="31">
        <f t="shared" si="2"/>
        <v>1787859.9798000141</v>
      </c>
      <c r="CR15" s="31">
        <f t="shared" si="3"/>
        <v>15997479.441056</v>
      </c>
      <c r="CS15" s="31">
        <f t="shared" si="4"/>
        <v>3759633.8394815116</v>
      </c>
    </row>
    <row r="16" spans="1:97" ht="24.95" customHeight="1" x14ac:dyDescent="0.2">
      <c r="A16" s="19">
        <v>8</v>
      </c>
      <c r="B16" s="30" t="s">
        <v>31</v>
      </c>
      <c r="C16" s="31">
        <v>128785.62329999919</v>
      </c>
      <c r="D16" s="31">
        <v>11573.173100000022</v>
      </c>
      <c r="E16" s="31">
        <v>588819.70189991372</v>
      </c>
      <c r="F16" s="31">
        <v>729178.4982999129</v>
      </c>
      <c r="G16" s="31">
        <v>0</v>
      </c>
      <c r="H16" s="31">
        <v>131149.54290000023</v>
      </c>
      <c r="I16" s="31">
        <v>18518.693400000007</v>
      </c>
      <c r="J16" s="31">
        <v>459151.84099999489</v>
      </c>
      <c r="K16" s="31">
        <v>608820.07729999512</v>
      </c>
      <c r="L16" s="31">
        <v>0</v>
      </c>
      <c r="M16" s="31">
        <v>137885.06033842594</v>
      </c>
      <c r="N16" s="31">
        <v>5114.7500286515924</v>
      </c>
      <c r="O16" s="31">
        <v>43368.012900000067</v>
      </c>
      <c r="P16" s="31">
        <v>186367.82326707759</v>
      </c>
      <c r="Q16" s="31">
        <v>12139.076652791962</v>
      </c>
      <c r="R16" s="31">
        <v>4283650.0993999923</v>
      </c>
      <c r="S16" s="31">
        <v>128404.59080000018</v>
      </c>
      <c r="T16" s="31">
        <v>5941236.6285998113</v>
      </c>
      <c r="U16" s="31">
        <v>10353291.318799805</v>
      </c>
      <c r="V16" s="31">
        <v>0</v>
      </c>
      <c r="W16" s="31">
        <v>186748.58564756246</v>
      </c>
      <c r="X16" s="31">
        <v>124094.85264697681</v>
      </c>
      <c r="Y16" s="31">
        <v>398063.74432328757</v>
      </c>
      <c r="Z16" s="31">
        <v>708907.18261782685</v>
      </c>
      <c r="AA16" s="31">
        <v>548661.67212809925</v>
      </c>
      <c r="AB16" s="31">
        <v>106724.50142356125</v>
      </c>
      <c r="AC16" s="31">
        <v>687726.58792970341</v>
      </c>
      <c r="AD16" s="31">
        <v>20278.216164383561</v>
      </c>
      <c r="AE16" s="31">
        <v>814729.30551764823</v>
      </c>
      <c r="AF16" s="31">
        <v>58335.793486274131</v>
      </c>
      <c r="AG16" s="31">
        <v>0</v>
      </c>
      <c r="AH16" s="31">
        <v>0</v>
      </c>
      <c r="AI16" s="31">
        <v>0</v>
      </c>
      <c r="AJ16" s="31">
        <v>0</v>
      </c>
      <c r="AK16" s="31">
        <v>0</v>
      </c>
      <c r="AL16" s="31">
        <v>0</v>
      </c>
      <c r="AM16" s="31">
        <v>0</v>
      </c>
      <c r="AN16" s="31">
        <v>0</v>
      </c>
      <c r="AO16" s="31">
        <v>0</v>
      </c>
      <c r="AP16" s="31">
        <v>0</v>
      </c>
      <c r="AQ16" s="31">
        <v>0</v>
      </c>
      <c r="AR16" s="31">
        <v>0</v>
      </c>
      <c r="AS16" s="31">
        <v>0</v>
      </c>
      <c r="AT16" s="31">
        <v>0</v>
      </c>
      <c r="AU16" s="31">
        <v>0</v>
      </c>
      <c r="AV16" s="31">
        <v>0</v>
      </c>
      <c r="AW16" s="31">
        <v>0</v>
      </c>
      <c r="AX16" s="31">
        <v>0</v>
      </c>
      <c r="AY16" s="31">
        <v>0</v>
      </c>
      <c r="AZ16" s="31">
        <v>0</v>
      </c>
      <c r="BA16" s="31">
        <v>0</v>
      </c>
      <c r="BB16" s="31">
        <v>0</v>
      </c>
      <c r="BC16" s="31">
        <v>0</v>
      </c>
      <c r="BD16" s="31">
        <v>0</v>
      </c>
      <c r="BE16" s="31">
        <v>0</v>
      </c>
      <c r="BF16" s="31">
        <v>15229.953165999999</v>
      </c>
      <c r="BG16" s="31">
        <v>0</v>
      </c>
      <c r="BH16" s="31">
        <v>0</v>
      </c>
      <c r="BI16" s="31">
        <v>15229.953165999999</v>
      </c>
      <c r="BJ16" s="31">
        <v>2241.9635704000002</v>
      </c>
      <c r="BK16" s="31">
        <v>0</v>
      </c>
      <c r="BL16" s="31">
        <v>0</v>
      </c>
      <c r="BM16" s="31">
        <v>0</v>
      </c>
      <c r="BN16" s="31">
        <v>0</v>
      </c>
      <c r="BO16" s="31">
        <v>0</v>
      </c>
      <c r="BP16" s="31">
        <v>0</v>
      </c>
      <c r="BQ16" s="31">
        <v>0</v>
      </c>
      <c r="BR16" s="31">
        <v>0</v>
      </c>
      <c r="BS16" s="31">
        <v>0</v>
      </c>
      <c r="BT16" s="31">
        <v>0</v>
      </c>
      <c r="BU16" s="31">
        <v>0</v>
      </c>
      <c r="BV16" s="31">
        <v>0</v>
      </c>
      <c r="BW16" s="31">
        <v>0</v>
      </c>
      <c r="BX16" s="31">
        <v>0</v>
      </c>
      <c r="BY16" s="31">
        <v>0</v>
      </c>
      <c r="BZ16" s="31">
        <v>0</v>
      </c>
      <c r="CA16" s="31">
        <v>0</v>
      </c>
      <c r="CB16" s="31">
        <v>0</v>
      </c>
      <c r="CC16" s="31">
        <v>0</v>
      </c>
      <c r="CD16" s="31">
        <v>0</v>
      </c>
      <c r="CE16" s="31">
        <v>0</v>
      </c>
      <c r="CF16" s="31">
        <v>0</v>
      </c>
      <c r="CG16" s="31">
        <v>0</v>
      </c>
      <c r="CH16" s="31">
        <v>0</v>
      </c>
      <c r="CI16" s="31">
        <v>0</v>
      </c>
      <c r="CJ16" s="31">
        <v>0</v>
      </c>
      <c r="CK16" s="31">
        <v>0</v>
      </c>
      <c r="CL16" s="31">
        <v>0</v>
      </c>
      <c r="CM16" s="31">
        <v>0</v>
      </c>
      <c r="CN16" s="31">
        <v>0</v>
      </c>
      <c r="CO16" s="31">
        <f t="shared" si="0"/>
        <v>4990173.3661755407</v>
      </c>
      <c r="CP16" s="31">
        <f t="shared" si="1"/>
        <v>975432.64790533204</v>
      </c>
      <c r="CQ16" s="31">
        <f t="shared" si="2"/>
        <v>7450918.1448873905</v>
      </c>
      <c r="CR16" s="31">
        <f t="shared" si="3"/>
        <v>13416524.158968264</v>
      </c>
      <c r="CS16" s="31">
        <f t="shared" si="4"/>
        <v>621378.50583756529</v>
      </c>
    </row>
    <row r="17" spans="1:97" ht="24.95" customHeight="1" x14ac:dyDescent="0.2">
      <c r="A17" s="19">
        <v>9</v>
      </c>
      <c r="B17" s="30" t="s">
        <v>32</v>
      </c>
      <c r="C17" s="31">
        <v>4754.2999999999993</v>
      </c>
      <c r="D17" s="31">
        <v>1347.63</v>
      </c>
      <c r="E17" s="31">
        <v>152700.5</v>
      </c>
      <c r="F17" s="31">
        <v>158802.43</v>
      </c>
      <c r="G17" s="31">
        <v>0</v>
      </c>
      <c r="H17" s="31">
        <v>641.07000000000016</v>
      </c>
      <c r="I17" s="31">
        <v>34698.240249999995</v>
      </c>
      <c r="J17" s="31">
        <v>5702.34</v>
      </c>
      <c r="K17" s="31">
        <v>41041.650249999992</v>
      </c>
      <c r="L17" s="31">
        <v>0</v>
      </c>
      <c r="M17" s="31">
        <v>45575.690599999987</v>
      </c>
      <c r="N17" s="31">
        <v>3952.312923</v>
      </c>
      <c r="O17" s="31">
        <v>90721.17</v>
      </c>
      <c r="P17" s="31">
        <v>140249.17352299998</v>
      </c>
      <c r="Q17" s="31">
        <v>23164.081163300001</v>
      </c>
      <c r="R17" s="31">
        <v>241957.84</v>
      </c>
      <c r="S17" s="31">
        <v>48459.14</v>
      </c>
      <c r="T17" s="31">
        <v>4895660.8199999984</v>
      </c>
      <c r="U17" s="31">
        <v>5186077.7999999989</v>
      </c>
      <c r="V17" s="31">
        <v>0</v>
      </c>
      <c r="W17" s="31">
        <v>87289.112861999994</v>
      </c>
      <c r="X17" s="31">
        <v>139090.35636100001</v>
      </c>
      <c r="Y17" s="31">
        <v>2603989.17</v>
      </c>
      <c r="Z17" s="31">
        <v>2830368.639223</v>
      </c>
      <c r="AA17" s="31">
        <v>1260250.1495520996</v>
      </c>
      <c r="AB17" s="31">
        <v>86612.929683627459</v>
      </c>
      <c r="AC17" s="31">
        <v>705431.30034760782</v>
      </c>
      <c r="AD17" s="31">
        <v>333053.20999999996</v>
      </c>
      <c r="AE17" s="31">
        <v>1125097.4400312351</v>
      </c>
      <c r="AF17" s="31">
        <v>145021.38887189998</v>
      </c>
      <c r="AG17" s="31">
        <v>0</v>
      </c>
      <c r="AH17" s="31">
        <v>0</v>
      </c>
      <c r="AI17" s="31">
        <v>0</v>
      </c>
      <c r="AJ17" s="31">
        <v>0</v>
      </c>
      <c r="AK17" s="31">
        <v>0</v>
      </c>
      <c r="AL17" s="31">
        <v>0</v>
      </c>
      <c r="AM17" s="31">
        <v>0</v>
      </c>
      <c r="AN17" s="31">
        <v>0</v>
      </c>
      <c r="AO17" s="31">
        <v>0</v>
      </c>
      <c r="AP17" s="31">
        <v>0</v>
      </c>
      <c r="AQ17" s="31">
        <v>0</v>
      </c>
      <c r="AR17" s="31">
        <v>0</v>
      </c>
      <c r="AS17" s="31">
        <v>0</v>
      </c>
      <c r="AT17" s="31">
        <v>0</v>
      </c>
      <c r="AU17" s="31">
        <v>0</v>
      </c>
      <c r="AV17" s="31">
        <v>0</v>
      </c>
      <c r="AW17" s="31">
        <v>0</v>
      </c>
      <c r="AX17" s="31">
        <v>0</v>
      </c>
      <c r="AY17" s="31">
        <v>0</v>
      </c>
      <c r="AZ17" s="31">
        <v>0</v>
      </c>
      <c r="BA17" s="31">
        <v>0</v>
      </c>
      <c r="BB17" s="31">
        <v>0</v>
      </c>
      <c r="BC17" s="31">
        <v>0</v>
      </c>
      <c r="BD17" s="31">
        <v>0</v>
      </c>
      <c r="BE17" s="31">
        <v>0</v>
      </c>
      <c r="BF17" s="31">
        <v>75357.356368999986</v>
      </c>
      <c r="BG17" s="31">
        <v>770.77122399999996</v>
      </c>
      <c r="BH17" s="31">
        <v>0</v>
      </c>
      <c r="BI17" s="31">
        <v>76128.127592999983</v>
      </c>
      <c r="BJ17" s="31">
        <v>52723.109175999991</v>
      </c>
      <c r="BK17" s="31">
        <v>261716.53465200009</v>
      </c>
      <c r="BL17" s="31">
        <v>728561.15</v>
      </c>
      <c r="BM17" s="31">
        <v>36002.65</v>
      </c>
      <c r="BN17" s="31">
        <v>1026280.3346520001</v>
      </c>
      <c r="BO17" s="31">
        <v>540736.0252885035</v>
      </c>
      <c r="BP17" s="31">
        <v>0</v>
      </c>
      <c r="BQ17" s="31">
        <v>0</v>
      </c>
      <c r="BR17" s="31">
        <v>0</v>
      </c>
      <c r="BS17" s="31">
        <v>0</v>
      </c>
      <c r="BT17" s="31">
        <v>0</v>
      </c>
      <c r="BU17" s="31">
        <v>383169.67660000001</v>
      </c>
      <c r="BV17" s="31">
        <v>1500</v>
      </c>
      <c r="BW17" s="31">
        <v>380</v>
      </c>
      <c r="BX17" s="31">
        <v>385049.67660000001</v>
      </c>
      <c r="BY17" s="31">
        <v>133860.87789300011</v>
      </c>
      <c r="BZ17" s="31">
        <v>0</v>
      </c>
      <c r="CA17" s="31">
        <v>0</v>
      </c>
      <c r="CB17" s="31">
        <v>0</v>
      </c>
      <c r="CC17" s="31">
        <v>0</v>
      </c>
      <c r="CD17" s="31">
        <v>0</v>
      </c>
      <c r="CE17" s="31">
        <v>76690.291648000013</v>
      </c>
      <c r="CF17" s="31">
        <v>34032.229999999996</v>
      </c>
      <c r="CG17" s="31">
        <v>18900</v>
      </c>
      <c r="CH17" s="31">
        <v>129622.52164800001</v>
      </c>
      <c r="CI17" s="31">
        <v>69.692238000000003</v>
      </c>
      <c r="CJ17" s="31">
        <v>0</v>
      </c>
      <c r="CK17" s="31">
        <v>0</v>
      </c>
      <c r="CL17" s="31">
        <v>0</v>
      </c>
      <c r="CM17" s="31">
        <v>0</v>
      </c>
      <c r="CN17" s="31">
        <v>0</v>
      </c>
      <c r="CO17" s="31">
        <f t="shared" si="0"/>
        <v>1263764.8024146275</v>
      </c>
      <c r="CP17" s="31">
        <f t="shared" si="1"/>
        <v>1697843.1311056078</v>
      </c>
      <c r="CQ17" s="31">
        <f t="shared" si="2"/>
        <v>8137109.8599999985</v>
      </c>
      <c r="CR17" s="31">
        <f t="shared" si="3"/>
        <v>11098717.793520233</v>
      </c>
      <c r="CS17" s="31">
        <f t="shared" si="4"/>
        <v>2155825.3241828033</v>
      </c>
    </row>
    <row r="18" spans="1:97" ht="24.95" customHeight="1" x14ac:dyDescent="0.2">
      <c r="A18" s="19">
        <v>10</v>
      </c>
      <c r="B18" s="30" t="s">
        <v>39</v>
      </c>
      <c r="C18" s="31">
        <v>35653.947406333195</v>
      </c>
      <c r="D18" s="31">
        <v>4905.2967499999995</v>
      </c>
      <c r="E18" s="31">
        <v>17384.418397330988</v>
      </c>
      <c r="F18" s="31">
        <v>57943.66255366418</v>
      </c>
      <c r="G18" s="31">
        <v>32813.139411621603</v>
      </c>
      <c r="H18" s="31">
        <v>132.5</v>
      </c>
      <c r="I18" s="31">
        <v>1476.0651200000002</v>
      </c>
      <c r="J18" s="31">
        <v>0</v>
      </c>
      <c r="K18" s="31">
        <v>1608.5651200000002</v>
      </c>
      <c r="L18" s="31">
        <v>3044.8651199999999</v>
      </c>
      <c r="M18" s="31">
        <v>99230.837041887207</v>
      </c>
      <c r="N18" s="31">
        <v>1939.0025273972601</v>
      </c>
      <c r="O18" s="31">
        <v>38369.435857173274</v>
      </c>
      <c r="P18" s="31">
        <v>139539.27542645775</v>
      </c>
      <c r="Q18" s="31">
        <v>70140.140060273276</v>
      </c>
      <c r="R18" s="31">
        <v>3529853.2514042612</v>
      </c>
      <c r="S18" s="31">
        <v>257856.20887600002</v>
      </c>
      <c r="T18" s="31">
        <v>966139.32603155891</v>
      </c>
      <c r="U18" s="31">
        <v>4753848.7863118201</v>
      </c>
      <c r="V18" s="31">
        <v>134548.51839790499</v>
      </c>
      <c r="W18" s="31">
        <v>187731.33096157538</v>
      </c>
      <c r="X18" s="31">
        <v>34111.168494301368</v>
      </c>
      <c r="Y18" s="31">
        <v>679076.4202374653</v>
      </c>
      <c r="Z18" s="31">
        <v>900918.91969334206</v>
      </c>
      <c r="AA18" s="31">
        <v>57228.573738641302</v>
      </c>
      <c r="AB18" s="31">
        <v>107410.73068773162</v>
      </c>
      <c r="AC18" s="31">
        <v>677269.26989886805</v>
      </c>
      <c r="AD18" s="31">
        <v>68471.215800894541</v>
      </c>
      <c r="AE18" s="31">
        <v>853151.21638749423</v>
      </c>
      <c r="AF18" s="31">
        <v>3068.9343143287701</v>
      </c>
      <c r="AG18" s="31">
        <v>0</v>
      </c>
      <c r="AH18" s="31">
        <v>0</v>
      </c>
      <c r="AI18" s="31">
        <v>0</v>
      </c>
      <c r="AJ18" s="31">
        <v>0</v>
      </c>
      <c r="AK18" s="31">
        <v>0</v>
      </c>
      <c r="AL18" s="31">
        <v>0</v>
      </c>
      <c r="AM18" s="31">
        <v>0</v>
      </c>
      <c r="AN18" s="31">
        <v>0</v>
      </c>
      <c r="AO18" s="31">
        <v>0</v>
      </c>
      <c r="AP18" s="31">
        <v>0</v>
      </c>
      <c r="AQ18" s="31">
        <v>0</v>
      </c>
      <c r="AR18" s="31">
        <v>0</v>
      </c>
      <c r="AS18" s="31">
        <v>0</v>
      </c>
      <c r="AT18" s="31">
        <v>0</v>
      </c>
      <c r="AU18" s="31">
        <v>0</v>
      </c>
      <c r="AV18" s="31">
        <v>0</v>
      </c>
      <c r="AW18" s="31">
        <v>0</v>
      </c>
      <c r="AX18" s="31">
        <v>0</v>
      </c>
      <c r="AY18" s="31">
        <v>0</v>
      </c>
      <c r="AZ18" s="31">
        <v>0</v>
      </c>
      <c r="BA18" s="31">
        <v>0</v>
      </c>
      <c r="BB18" s="31">
        <v>0</v>
      </c>
      <c r="BC18" s="31">
        <v>0</v>
      </c>
      <c r="BD18" s="31">
        <v>0</v>
      </c>
      <c r="BE18" s="31">
        <v>0</v>
      </c>
      <c r="BF18" s="31">
        <v>7318.2576960000006</v>
      </c>
      <c r="BG18" s="31">
        <v>374.43</v>
      </c>
      <c r="BH18" s="31">
        <v>0</v>
      </c>
      <c r="BI18" s="31">
        <v>7692.6876960000009</v>
      </c>
      <c r="BJ18" s="31">
        <v>1244.07693763829</v>
      </c>
      <c r="BK18" s="31">
        <v>1011159.0146810075</v>
      </c>
      <c r="BL18" s="31">
        <v>0</v>
      </c>
      <c r="BM18" s="31">
        <v>0</v>
      </c>
      <c r="BN18" s="31">
        <v>1011159.0146810075</v>
      </c>
      <c r="BO18" s="31">
        <v>510852.84611777699</v>
      </c>
      <c r="BP18" s="31">
        <v>89862.66</v>
      </c>
      <c r="BQ18" s="31">
        <v>0</v>
      </c>
      <c r="BR18" s="31">
        <v>0</v>
      </c>
      <c r="BS18" s="31">
        <v>89862.66</v>
      </c>
      <c r="BT18" s="31">
        <v>33709.620788014501</v>
      </c>
      <c r="BU18" s="31">
        <v>290</v>
      </c>
      <c r="BV18" s="31">
        <v>0</v>
      </c>
      <c r="BW18" s="31">
        <v>0</v>
      </c>
      <c r="BX18" s="31">
        <v>290</v>
      </c>
      <c r="BY18" s="31">
        <v>246.5</v>
      </c>
      <c r="BZ18" s="31">
        <v>0</v>
      </c>
      <c r="CA18" s="31">
        <v>0</v>
      </c>
      <c r="CB18" s="31">
        <v>0</v>
      </c>
      <c r="CC18" s="31">
        <v>0</v>
      </c>
      <c r="CD18" s="31">
        <v>0</v>
      </c>
      <c r="CE18" s="31">
        <v>72074.856</v>
      </c>
      <c r="CF18" s="31">
        <v>0</v>
      </c>
      <c r="CG18" s="31">
        <v>0</v>
      </c>
      <c r="CH18" s="31">
        <v>72074.856</v>
      </c>
      <c r="CI18" s="31">
        <v>48165.96688</v>
      </c>
      <c r="CJ18" s="31">
        <v>0</v>
      </c>
      <c r="CK18" s="31">
        <v>0</v>
      </c>
      <c r="CL18" s="31">
        <v>0</v>
      </c>
      <c r="CM18" s="31">
        <v>0</v>
      </c>
      <c r="CN18" s="31">
        <v>0</v>
      </c>
      <c r="CO18" s="31">
        <f t="shared" si="0"/>
        <v>5140717.3858787958</v>
      </c>
      <c r="CP18" s="31">
        <f t="shared" si="1"/>
        <v>977931.44166656677</v>
      </c>
      <c r="CQ18" s="31">
        <f t="shared" si="2"/>
        <v>1769440.8163244231</v>
      </c>
      <c r="CR18" s="31">
        <f t="shared" si="3"/>
        <v>7888089.6438697865</v>
      </c>
      <c r="CS18" s="31">
        <f t="shared" si="4"/>
        <v>895063.18176619965</v>
      </c>
    </row>
    <row r="19" spans="1:97" ht="24.95" customHeight="1" x14ac:dyDescent="0.2">
      <c r="A19" s="19">
        <v>11</v>
      </c>
      <c r="B19" s="30" t="s">
        <v>40</v>
      </c>
      <c r="C19" s="31">
        <v>0</v>
      </c>
      <c r="D19" s="31">
        <v>0</v>
      </c>
      <c r="E19" s="31">
        <v>0</v>
      </c>
      <c r="F19" s="31">
        <v>0</v>
      </c>
      <c r="G19" s="31">
        <v>0</v>
      </c>
      <c r="H19" s="31">
        <v>1731</v>
      </c>
      <c r="I19" s="31">
        <v>847</v>
      </c>
      <c r="J19" s="31">
        <v>313.5</v>
      </c>
      <c r="K19" s="31">
        <v>2891.5</v>
      </c>
      <c r="L19" s="31">
        <v>0</v>
      </c>
      <c r="M19" s="31">
        <v>1223.3900000000001</v>
      </c>
      <c r="N19" s="31">
        <v>77.099999999999994</v>
      </c>
      <c r="O19" s="31">
        <v>59241.17</v>
      </c>
      <c r="P19" s="31">
        <v>60541.659999999996</v>
      </c>
      <c r="Q19" s="31">
        <v>42309.17</v>
      </c>
      <c r="R19" s="31">
        <v>11496</v>
      </c>
      <c r="S19" s="31">
        <v>38906.199999999997</v>
      </c>
      <c r="T19" s="31">
        <v>2717103.81</v>
      </c>
      <c r="U19" s="31">
        <v>2767506.0100000002</v>
      </c>
      <c r="V19" s="31">
        <v>0</v>
      </c>
      <c r="W19" s="31">
        <v>3535.52</v>
      </c>
      <c r="X19" s="31">
        <v>11119.08</v>
      </c>
      <c r="Y19" s="31">
        <v>2749546.46</v>
      </c>
      <c r="Z19" s="31">
        <v>2764201.06</v>
      </c>
      <c r="AA19" s="31">
        <v>1786047.9347809525</v>
      </c>
      <c r="AB19" s="31">
        <v>67010.06</v>
      </c>
      <c r="AC19" s="31">
        <v>673656.08</v>
      </c>
      <c r="AD19" s="31">
        <v>160962.19</v>
      </c>
      <c r="AE19" s="31">
        <v>901628.32999999984</v>
      </c>
      <c r="AF19" s="31">
        <v>114358.06</v>
      </c>
      <c r="AG19" s="31">
        <v>0</v>
      </c>
      <c r="AH19" s="31">
        <v>0</v>
      </c>
      <c r="AI19" s="31">
        <v>0</v>
      </c>
      <c r="AJ19" s="31">
        <v>0</v>
      </c>
      <c r="AK19" s="31">
        <v>0</v>
      </c>
      <c r="AL19" s="31">
        <v>0</v>
      </c>
      <c r="AM19" s="31">
        <v>0</v>
      </c>
      <c r="AN19" s="31">
        <v>0</v>
      </c>
      <c r="AO19" s="31">
        <v>0</v>
      </c>
      <c r="AP19" s="31">
        <v>0</v>
      </c>
      <c r="AQ19" s="31">
        <v>0</v>
      </c>
      <c r="AR19" s="31">
        <v>0</v>
      </c>
      <c r="AS19" s="31">
        <v>0</v>
      </c>
      <c r="AT19" s="31">
        <v>0</v>
      </c>
      <c r="AU19" s="31">
        <v>0</v>
      </c>
      <c r="AV19" s="31">
        <v>0</v>
      </c>
      <c r="AW19" s="31">
        <v>0</v>
      </c>
      <c r="AX19" s="31">
        <v>0</v>
      </c>
      <c r="AY19" s="31">
        <v>0</v>
      </c>
      <c r="AZ19" s="31">
        <v>0</v>
      </c>
      <c r="BA19" s="31">
        <v>0</v>
      </c>
      <c r="BB19" s="31">
        <v>0</v>
      </c>
      <c r="BC19" s="31">
        <v>0</v>
      </c>
      <c r="BD19" s="31">
        <v>0</v>
      </c>
      <c r="BE19" s="31">
        <v>0</v>
      </c>
      <c r="BF19" s="31">
        <v>12535.34</v>
      </c>
      <c r="BG19" s="31">
        <v>6563.55</v>
      </c>
      <c r="BH19" s="31">
        <v>0</v>
      </c>
      <c r="BI19" s="31">
        <v>19098.89</v>
      </c>
      <c r="BJ19" s="31">
        <v>13369.22</v>
      </c>
      <c r="BK19" s="31">
        <v>25095.02</v>
      </c>
      <c r="BL19" s="31">
        <v>5701.15</v>
      </c>
      <c r="BM19" s="31">
        <v>14399.57</v>
      </c>
      <c r="BN19" s="31">
        <v>45195.74</v>
      </c>
      <c r="BO19" s="31">
        <v>36156.589999999997</v>
      </c>
      <c r="BP19" s="31">
        <v>0</v>
      </c>
      <c r="BQ19" s="31">
        <v>0</v>
      </c>
      <c r="BR19" s="31">
        <v>0</v>
      </c>
      <c r="BS19" s="31">
        <v>0</v>
      </c>
      <c r="BT19" s="31">
        <v>0</v>
      </c>
      <c r="BU19" s="31">
        <v>14098</v>
      </c>
      <c r="BV19" s="31">
        <v>0</v>
      </c>
      <c r="BW19" s="31">
        <v>0</v>
      </c>
      <c r="BX19" s="31">
        <v>14098</v>
      </c>
      <c r="BY19" s="31">
        <v>0</v>
      </c>
      <c r="BZ19" s="31">
        <v>0</v>
      </c>
      <c r="CA19" s="31">
        <v>0</v>
      </c>
      <c r="CB19" s="31">
        <v>0</v>
      </c>
      <c r="CC19" s="31">
        <v>0</v>
      </c>
      <c r="CD19" s="31">
        <v>0</v>
      </c>
      <c r="CE19" s="31">
        <v>2700</v>
      </c>
      <c r="CF19" s="31">
        <v>0</v>
      </c>
      <c r="CG19" s="31">
        <v>0</v>
      </c>
      <c r="CH19" s="31">
        <v>2700</v>
      </c>
      <c r="CI19" s="31">
        <v>0</v>
      </c>
      <c r="CJ19" s="31">
        <v>0</v>
      </c>
      <c r="CK19" s="31">
        <v>0</v>
      </c>
      <c r="CL19" s="31">
        <v>0</v>
      </c>
      <c r="CM19" s="31">
        <v>0</v>
      </c>
      <c r="CN19" s="31">
        <v>0</v>
      </c>
      <c r="CO19" s="31">
        <f t="shared" si="0"/>
        <v>139424.33000000002</v>
      </c>
      <c r="CP19" s="31">
        <f t="shared" si="1"/>
        <v>736870.16</v>
      </c>
      <c r="CQ19" s="31">
        <f t="shared" si="2"/>
        <v>5701566.7000000002</v>
      </c>
      <c r="CR19" s="31">
        <f t="shared" si="3"/>
        <v>6577861.1900000004</v>
      </c>
      <c r="CS19" s="31">
        <f t="shared" si="4"/>
        <v>1992240.9747809526</v>
      </c>
    </row>
    <row r="20" spans="1:97" ht="24.95" customHeight="1" x14ac:dyDescent="0.2">
      <c r="A20" s="19">
        <v>12</v>
      </c>
      <c r="B20" s="30" t="s">
        <v>38</v>
      </c>
      <c r="C20" s="31">
        <v>11128.825000000001</v>
      </c>
      <c r="D20" s="31">
        <v>0</v>
      </c>
      <c r="E20" s="31">
        <v>22949.463250000001</v>
      </c>
      <c r="F20" s="31">
        <v>34078.288249999998</v>
      </c>
      <c r="G20" s="31">
        <v>0</v>
      </c>
      <c r="H20" s="31">
        <v>0</v>
      </c>
      <c r="I20" s="31">
        <v>8922.9</v>
      </c>
      <c r="J20" s="31">
        <v>0</v>
      </c>
      <c r="K20" s="31">
        <v>8922.9</v>
      </c>
      <c r="L20" s="31">
        <v>0</v>
      </c>
      <c r="M20" s="31">
        <v>108306.18473421999</v>
      </c>
      <c r="N20" s="31">
        <v>7130.2002099599995</v>
      </c>
      <c r="O20" s="31">
        <v>20922.332106850001</v>
      </c>
      <c r="P20" s="31">
        <v>136358.71705102999</v>
      </c>
      <c r="Q20" s="31">
        <v>80629.289999999994</v>
      </c>
      <c r="R20" s="31">
        <v>855165.08162260952</v>
      </c>
      <c r="S20" s="31">
        <v>26460</v>
      </c>
      <c r="T20" s="31">
        <v>1045227.1970027729</v>
      </c>
      <c r="U20" s="31">
        <v>1926852.2786253826</v>
      </c>
      <c r="V20" s="31">
        <v>0</v>
      </c>
      <c r="W20" s="31">
        <v>395485.64321696997</v>
      </c>
      <c r="X20" s="31">
        <v>307580.26469153998</v>
      </c>
      <c r="Y20" s="31">
        <v>46729.958246110102</v>
      </c>
      <c r="Z20" s="31">
        <v>749795.86615462007</v>
      </c>
      <c r="AA20" s="31">
        <v>0</v>
      </c>
      <c r="AB20" s="31">
        <v>208824.20687452747</v>
      </c>
      <c r="AC20" s="31">
        <v>721653.44602672779</v>
      </c>
      <c r="AD20" s="31">
        <v>4307.44931506999</v>
      </c>
      <c r="AE20" s="31">
        <v>934785.10221632523</v>
      </c>
      <c r="AF20" s="31">
        <v>7478.9832803333393</v>
      </c>
      <c r="AG20" s="31">
        <v>0</v>
      </c>
      <c r="AH20" s="31">
        <v>0</v>
      </c>
      <c r="AI20" s="31">
        <v>0</v>
      </c>
      <c r="AJ20" s="31">
        <v>0</v>
      </c>
      <c r="AK20" s="31">
        <v>0</v>
      </c>
      <c r="AL20" s="31">
        <v>692306.48</v>
      </c>
      <c r="AM20" s="31">
        <v>0</v>
      </c>
      <c r="AN20" s="31">
        <v>0</v>
      </c>
      <c r="AO20" s="31">
        <v>692306.48</v>
      </c>
      <c r="AP20" s="31">
        <v>692306.48</v>
      </c>
      <c r="AQ20" s="31">
        <v>394879.9</v>
      </c>
      <c r="AR20" s="31">
        <v>0</v>
      </c>
      <c r="AS20" s="31">
        <v>0</v>
      </c>
      <c r="AT20" s="31">
        <v>394879.9</v>
      </c>
      <c r="AU20" s="31">
        <v>394879.9</v>
      </c>
      <c r="AV20" s="31">
        <v>0</v>
      </c>
      <c r="AW20" s="31">
        <v>0</v>
      </c>
      <c r="AX20" s="31">
        <v>0</v>
      </c>
      <c r="AY20" s="31">
        <v>0</v>
      </c>
      <c r="AZ20" s="31">
        <v>0</v>
      </c>
      <c r="BA20" s="31">
        <v>0</v>
      </c>
      <c r="BB20" s="31">
        <v>0</v>
      </c>
      <c r="BC20" s="31">
        <v>0</v>
      </c>
      <c r="BD20" s="31">
        <v>0</v>
      </c>
      <c r="BE20" s="31">
        <v>0</v>
      </c>
      <c r="BF20" s="31">
        <v>45780.956063000005</v>
      </c>
      <c r="BG20" s="31">
        <v>23049.599999999999</v>
      </c>
      <c r="BH20" s="31">
        <v>0</v>
      </c>
      <c r="BI20" s="31">
        <v>68830.556062999996</v>
      </c>
      <c r="BJ20" s="31">
        <v>5667.4000256666604</v>
      </c>
      <c r="BK20" s="31">
        <v>243064.38564610999</v>
      </c>
      <c r="BL20" s="31">
        <v>1380.1856411000001</v>
      </c>
      <c r="BM20" s="31">
        <v>27788.32</v>
      </c>
      <c r="BN20" s="31">
        <v>272232.89128720999</v>
      </c>
      <c r="BO20" s="31">
        <v>87917.733072666655</v>
      </c>
      <c r="BP20" s="31">
        <v>0</v>
      </c>
      <c r="BQ20" s="31">
        <v>0</v>
      </c>
      <c r="BR20" s="31">
        <v>0</v>
      </c>
      <c r="BS20" s="31">
        <v>0</v>
      </c>
      <c r="BT20" s="31">
        <v>0</v>
      </c>
      <c r="BU20" s="31">
        <v>52030.614185539998</v>
      </c>
      <c r="BV20" s="31">
        <v>417.02699999999999</v>
      </c>
      <c r="BW20" s="31">
        <v>0</v>
      </c>
      <c r="BX20" s="31">
        <v>52447.64118554</v>
      </c>
      <c r="BY20" s="31">
        <v>0</v>
      </c>
      <c r="BZ20" s="31">
        <v>0</v>
      </c>
      <c r="CA20" s="31">
        <v>0</v>
      </c>
      <c r="CB20" s="31">
        <v>0</v>
      </c>
      <c r="CC20" s="31">
        <v>0</v>
      </c>
      <c r="CD20" s="31">
        <v>0</v>
      </c>
      <c r="CE20" s="31">
        <v>193773.16167398001</v>
      </c>
      <c r="CF20" s="31">
        <v>3603.0216</v>
      </c>
      <c r="CG20" s="31">
        <v>0</v>
      </c>
      <c r="CH20" s="31">
        <v>197376.18327398002</v>
      </c>
      <c r="CI20" s="31">
        <v>18081.286749999999</v>
      </c>
      <c r="CJ20" s="31">
        <v>0</v>
      </c>
      <c r="CK20" s="31">
        <v>0</v>
      </c>
      <c r="CL20" s="31">
        <v>0</v>
      </c>
      <c r="CM20" s="31">
        <v>0</v>
      </c>
      <c r="CN20" s="31">
        <v>0</v>
      </c>
      <c r="CO20" s="31">
        <f t="shared" si="0"/>
        <v>3200745.4390169564</v>
      </c>
      <c r="CP20" s="31">
        <f t="shared" si="1"/>
        <v>1100196.645169328</v>
      </c>
      <c r="CQ20" s="31">
        <f t="shared" si="2"/>
        <v>1167924.7199208029</v>
      </c>
      <c r="CR20" s="31">
        <f t="shared" si="3"/>
        <v>5468866.8041070886</v>
      </c>
      <c r="CS20" s="31">
        <f t="shared" si="4"/>
        <v>1286961.0731286667</v>
      </c>
    </row>
    <row r="21" spans="1:97" ht="24.95" customHeight="1" x14ac:dyDescent="0.2">
      <c r="A21" s="19">
        <v>13</v>
      </c>
      <c r="B21" s="30" t="s">
        <v>34</v>
      </c>
      <c r="C21" s="31">
        <v>26192.973942221135</v>
      </c>
      <c r="D21" s="31">
        <v>87798.5500334073</v>
      </c>
      <c r="E21" s="31">
        <v>0</v>
      </c>
      <c r="F21" s="31">
        <v>113991.52397562843</v>
      </c>
      <c r="G21" s="31">
        <v>-51310.149720887661</v>
      </c>
      <c r="H21" s="31">
        <v>6934.7694172065821</v>
      </c>
      <c r="I21" s="31">
        <v>317038.45395000099</v>
      </c>
      <c r="J21" s="31">
        <v>0</v>
      </c>
      <c r="K21" s="31">
        <v>323973.22336720757</v>
      </c>
      <c r="L21" s="31">
        <v>4235.2999111316967</v>
      </c>
      <c r="M21" s="31">
        <v>19137.348846458408</v>
      </c>
      <c r="N21" s="31">
        <v>12800.937755065544</v>
      </c>
      <c r="O21" s="31">
        <v>0</v>
      </c>
      <c r="P21" s="31">
        <v>31938.286601523952</v>
      </c>
      <c r="Q21" s="31">
        <v>-14640.869017470804</v>
      </c>
      <c r="R21" s="31">
        <v>1921804.7439084488</v>
      </c>
      <c r="S21" s="31">
        <v>7441</v>
      </c>
      <c r="T21" s="31">
        <v>0</v>
      </c>
      <c r="U21" s="31">
        <v>1929245.7439084488</v>
      </c>
      <c r="V21" s="31">
        <v>1192625.3844800715</v>
      </c>
      <c r="W21" s="31">
        <v>355889.791477772</v>
      </c>
      <c r="X21" s="31">
        <v>754631.53289330925</v>
      </c>
      <c r="Y21" s="31">
        <v>0</v>
      </c>
      <c r="Z21" s="31">
        <v>1110521.3243710813</v>
      </c>
      <c r="AA21" s="31">
        <v>58171.993523083882</v>
      </c>
      <c r="AB21" s="31">
        <v>187231.64054033969</v>
      </c>
      <c r="AC21" s="31">
        <v>762287.80211914796</v>
      </c>
      <c r="AD21" s="31">
        <v>0</v>
      </c>
      <c r="AE21" s="31">
        <v>949519.44265948771</v>
      </c>
      <c r="AF21" s="31">
        <v>39878.577012876718</v>
      </c>
      <c r="AG21" s="31">
        <v>0</v>
      </c>
      <c r="AH21" s="31">
        <v>0</v>
      </c>
      <c r="AI21" s="31">
        <v>0</v>
      </c>
      <c r="AJ21" s="31">
        <v>0</v>
      </c>
      <c r="AK21" s="31">
        <v>0</v>
      </c>
      <c r="AL21" s="31">
        <v>-524596.47099185712</v>
      </c>
      <c r="AM21" s="31">
        <v>0</v>
      </c>
      <c r="AN21" s="31">
        <v>0</v>
      </c>
      <c r="AO21" s="31">
        <v>-524596.47099185712</v>
      </c>
      <c r="AP21" s="31">
        <v>-522919.37218990212</v>
      </c>
      <c r="AQ21" s="31">
        <v>-120894.69316371428</v>
      </c>
      <c r="AR21" s="31">
        <v>0</v>
      </c>
      <c r="AS21" s="31">
        <v>0</v>
      </c>
      <c r="AT21" s="31">
        <v>-120894.69316371428</v>
      </c>
      <c r="AU21" s="31">
        <v>-120204.55149557731</v>
      </c>
      <c r="AV21" s="31">
        <v>0</v>
      </c>
      <c r="AW21" s="31">
        <v>0</v>
      </c>
      <c r="AX21" s="31">
        <v>0</v>
      </c>
      <c r="AY21" s="31">
        <v>0</v>
      </c>
      <c r="AZ21" s="31">
        <v>0</v>
      </c>
      <c r="BA21" s="31">
        <v>0</v>
      </c>
      <c r="BB21" s="31">
        <v>0</v>
      </c>
      <c r="BC21" s="31">
        <v>0</v>
      </c>
      <c r="BD21" s="31">
        <v>0</v>
      </c>
      <c r="BE21" s="31">
        <v>0</v>
      </c>
      <c r="BF21" s="31">
        <v>101819.69694421721</v>
      </c>
      <c r="BG21" s="31">
        <v>1201.2767649999998</v>
      </c>
      <c r="BH21" s="31">
        <v>101.01999999999998</v>
      </c>
      <c r="BI21" s="31">
        <v>103121.99370921722</v>
      </c>
      <c r="BJ21" s="31">
        <v>38685.888113207584</v>
      </c>
      <c r="BK21" s="31">
        <v>269231.14304252586</v>
      </c>
      <c r="BL21" s="31">
        <v>571953.71382615529</v>
      </c>
      <c r="BM21" s="31">
        <v>0</v>
      </c>
      <c r="BN21" s="31">
        <v>841184.85686868115</v>
      </c>
      <c r="BO21" s="31">
        <v>532493.70269439823</v>
      </c>
      <c r="BP21" s="31">
        <v>107631.41087671234</v>
      </c>
      <c r="BQ21" s="31">
        <v>119942.83353424627</v>
      </c>
      <c r="BR21" s="31">
        <v>0</v>
      </c>
      <c r="BS21" s="31">
        <v>227574.24441095861</v>
      </c>
      <c r="BT21" s="31">
        <v>70970.850856520701</v>
      </c>
      <c r="BU21" s="31">
        <v>340</v>
      </c>
      <c r="BV21" s="31">
        <v>0</v>
      </c>
      <c r="BW21" s="31">
        <v>0</v>
      </c>
      <c r="BX21" s="31">
        <v>340</v>
      </c>
      <c r="BY21" s="31">
        <v>0</v>
      </c>
      <c r="BZ21" s="31">
        <v>0</v>
      </c>
      <c r="CA21" s="31">
        <v>0</v>
      </c>
      <c r="CB21" s="31">
        <v>0</v>
      </c>
      <c r="CC21" s="31">
        <v>0</v>
      </c>
      <c r="CD21" s="31">
        <v>0</v>
      </c>
      <c r="CE21" s="31">
        <v>69878.368424657529</v>
      </c>
      <c r="CF21" s="31">
        <v>5050</v>
      </c>
      <c r="CG21" s="31">
        <v>0</v>
      </c>
      <c r="CH21" s="31">
        <v>74928.368424657529</v>
      </c>
      <c r="CI21" s="31">
        <v>50069.831787903859</v>
      </c>
      <c r="CJ21" s="31">
        <v>0</v>
      </c>
      <c r="CK21" s="31">
        <v>0</v>
      </c>
      <c r="CL21" s="31">
        <v>0</v>
      </c>
      <c r="CM21" s="31">
        <v>0</v>
      </c>
      <c r="CN21" s="31">
        <v>0</v>
      </c>
      <c r="CO21" s="31">
        <f t="shared" si="0"/>
        <v>2420600.723264988</v>
      </c>
      <c r="CP21" s="31">
        <f t="shared" si="1"/>
        <v>2640146.1008763327</v>
      </c>
      <c r="CQ21" s="31">
        <f t="shared" si="2"/>
        <v>101.01999999999998</v>
      </c>
      <c r="CR21" s="31">
        <f t="shared" si="3"/>
        <v>5060847.8441413213</v>
      </c>
      <c r="CS21" s="31">
        <f t="shared" si="4"/>
        <v>1278056.5859553562</v>
      </c>
    </row>
    <row r="22" spans="1:97" ht="24.95" customHeight="1" x14ac:dyDescent="0.2">
      <c r="A22" s="19">
        <v>14</v>
      </c>
      <c r="B22" s="30" t="s">
        <v>41</v>
      </c>
      <c r="C22" s="31">
        <v>0</v>
      </c>
      <c r="D22" s="31">
        <v>4824</v>
      </c>
      <c r="E22" s="31">
        <v>0</v>
      </c>
      <c r="F22" s="31">
        <v>4824</v>
      </c>
      <c r="G22" s="31">
        <v>0</v>
      </c>
      <c r="H22" s="31">
        <v>0</v>
      </c>
      <c r="I22" s="31">
        <v>0</v>
      </c>
      <c r="J22" s="31">
        <v>0</v>
      </c>
      <c r="K22" s="31">
        <v>0</v>
      </c>
      <c r="L22" s="31">
        <v>0</v>
      </c>
      <c r="M22" s="31">
        <v>11817.155698000002</v>
      </c>
      <c r="N22" s="31">
        <v>0</v>
      </c>
      <c r="O22" s="31">
        <v>0</v>
      </c>
      <c r="P22" s="31">
        <v>11817.155698000002</v>
      </c>
      <c r="Q22" s="31">
        <v>0</v>
      </c>
      <c r="R22" s="31">
        <v>0</v>
      </c>
      <c r="S22" s="31">
        <v>0</v>
      </c>
      <c r="T22" s="31">
        <v>0</v>
      </c>
      <c r="U22" s="31">
        <v>0</v>
      </c>
      <c r="V22" s="31">
        <v>0</v>
      </c>
      <c r="W22" s="31">
        <v>1810669.0917820018</v>
      </c>
      <c r="X22" s="31">
        <v>-2536.6359849999999</v>
      </c>
      <c r="Y22" s="31">
        <v>2972.73</v>
      </c>
      <c r="Z22" s="31">
        <v>1811105.1857970017</v>
      </c>
      <c r="AA22" s="31">
        <v>0</v>
      </c>
      <c r="AB22" s="31">
        <v>138800.18973162779</v>
      </c>
      <c r="AC22" s="31">
        <v>761502.81751160778</v>
      </c>
      <c r="AD22" s="31">
        <v>0</v>
      </c>
      <c r="AE22" s="31">
        <v>900303.0072432356</v>
      </c>
      <c r="AF22" s="31">
        <v>0</v>
      </c>
      <c r="AG22" s="31">
        <v>0</v>
      </c>
      <c r="AH22" s="31">
        <v>0</v>
      </c>
      <c r="AI22" s="31">
        <v>0</v>
      </c>
      <c r="AJ22" s="31">
        <v>0</v>
      </c>
      <c r="AK22" s="31">
        <v>0</v>
      </c>
      <c r="AL22" s="31">
        <v>0</v>
      </c>
      <c r="AM22" s="31">
        <v>0</v>
      </c>
      <c r="AN22" s="31">
        <v>0</v>
      </c>
      <c r="AO22" s="31">
        <v>0</v>
      </c>
      <c r="AP22" s="31">
        <v>0</v>
      </c>
      <c r="AQ22" s="31">
        <v>0</v>
      </c>
      <c r="AR22" s="31">
        <v>0</v>
      </c>
      <c r="AS22" s="31">
        <v>0</v>
      </c>
      <c r="AT22" s="31">
        <v>0</v>
      </c>
      <c r="AU22" s="31">
        <v>0</v>
      </c>
      <c r="AV22" s="31">
        <v>0</v>
      </c>
      <c r="AW22" s="31">
        <v>0</v>
      </c>
      <c r="AX22" s="31">
        <v>0</v>
      </c>
      <c r="AY22" s="31">
        <v>0</v>
      </c>
      <c r="AZ22" s="31">
        <v>0</v>
      </c>
      <c r="BA22" s="31">
        <v>0</v>
      </c>
      <c r="BB22" s="31">
        <v>0</v>
      </c>
      <c r="BC22" s="31">
        <v>0</v>
      </c>
      <c r="BD22" s="31">
        <v>0</v>
      </c>
      <c r="BE22" s="31">
        <v>0</v>
      </c>
      <c r="BF22" s="31">
        <v>0</v>
      </c>
      <c r="BG22" s="31">
        <v>0</v>
      </c>
      <c r="BH22" s="31">
        <v>0</v>
      </c>
      <c r="BI22" s="31">
        <v>0</v>
      </c>
      <c r="BJ22" s="31">
        <v>0</v>
      </c>
      <c r="BK22" s="31">
        <v>0</v>
      </c>
      <c r="BL22" s="31">
        <v>402</v>
      </c>
      <c r="BM22" s="31">
        <v>0</v>
      </c>
      <c r="BN22" s="31">
        <v>402</v>
      </c>
      <c r="BO22" s="31">
        <v>0</v>
      </c>
      <c r="BP22" s="31">
        <v>0</v>
      </c>
      <c r="BQ22" s="31">
        <v>0</v>
      </c>
      <c r="BR22" s="31">
        <v>0</v>
      </c>
      <c r="BS22" s="31">
        <v>0</v>
      </c>
      <c r="BT22" s="31">
        <v>0</v>
      </c>
      <c r="BU22" s="31">
        <v>0</v>
      </c>
      <c r="BV22" s="31">
        <v>0</v>
      </c>
      <c r="BW22" s="31">
        <v>0</v>
      </c>
      <c r="BX22" s="31">
        <v>0</v>
      </c>
      <c r="BY22" s="31">
        <v>0</v>
      </c>
      <c r="BZ22" s="31">
        <v>0</v>
      </c>
      <c r="CA22" s="31">
        <v>460</v>
      </c>
      <c r="CB22" s="31">
        <v>0</v>
      </c>
      <c r="CC22" s="31">
        <v>460</v>
      </c>
      <c r="CD22" s="31">
        <v>0</v>
      </c>
      <c r="CE22" s="31">
        <v>0</v>
      </c>
      <c r="CF22" s="31">
        <v>0</v>
      </c>
      <c r="CG22" s="31">
        <v>0</v>
      </c>
      <c r="CH22" s="31">
        <v>0</v>
      </c>
      <c r="CI22" s="31">
        <v>0</v>
      </c>
      <c r="CJ22" s="31">
        <v>0</v>
      </c>
      <c r="CK22" s="31">
        <v>0</v>
      </c>
      <c r="CL22" s="31">
        <v>0</v>
      </c>
      <c r="CM22" s="31">
        <v>0</v>
      </c>
      <c r="CN22" s="31">
        <v>0</v>
      </c>
      <c r="CO22" s="31">
        <f t="shared" si="0"/>
        <v>1961286.4372116295</v>
      </c>
      <c r="CP22" s="31">
        <f t="shared" si="1"/>
        <v>764652.18152660783</v>
      </c>
      <c r="CQ22" s="31">
        <f t="shared" si="2"/>
        <v>2972.73</v>
      </c>
      <c r="CR22" s="31">
        <f t="shared" si="3"/>
        <v>2728911.3487382373</v>
      </c>
      <c r="CS22" s="31">
        <f t="shared" si="4"/>
        <v>0</v>
      </c>
    </row>
    <row r="23" spans="1:97" ht="24.95" customHeight="1" x14ac:dyDescent="0.2">
      <c r="A23" s="19">
        <v>15</v>
      </c>
      <c r="B23" s="32" t="s">
        <v>43</v>
      </c>
      <c r="C23" s="31">
        <v>2602.16</v>
      </c>
      <c r="D23" s="31">
        <v>-78.680000000000007</v>
      </c>
      <c r="E23" s="31">
        <v>0</v>
      </c>
      <c r="F23" s="31">
        <v>2523.48</v>
      </c>
      <c r="G23" s="31">
        <v>0</v>
      </c>
      <c r="H23" s="31">
        <v>1311.5</v>
      </c>
      <c r="I23" s="31">
        <v>285</v>
      </c>
      <c r="J23" s="31">
        <v>0</v>
      </c>
      <c r="K23" s="31">
        <v>1596.5</v>
      </c>
      <c r="L23" s="31">
        <v>0</v>
      </c>
      <c r="M23" s="31">
        <v>37317.364894797494</v>
      </c>
      <c r="N23" s="31">
        <v>350.81161538461538</v>
      </c>
      <c r="O23" s="31">
        <v>0</v>
      </c>
      <c r="P23" s="31">
        <v>37668.176510182107</v>
      </c>
      <c r="Q23" s="31">
        <v>31683.29</v>
      </c>
      <c r="R23" s="31">
        <v>790164.62621571193</v>
      </c>
      <c r="S23" s="31">
        <v>262597.26474183355</v>
      </c>
      <c r="T23" s="31">
        <v>0</v>
      </c>
      <c r="U23" s="31">
        <v>1052761.8909575455</v>
      </c>
      <c r="V23" s="31">
        <v>0</v>
      </c>
      <c r="W23" s="31">
        <v>219527.59570136989</v>
      </c>
      <c r="X23" s="31">
        <v>16314.683999999997</v>
      </c>
      <c r="Y23" s="31">
        <v>0</v>
      </c>
      <c r="Z23" s="31">
        <v>235842.2797013699</v>
      </c>
      <c r="AA23" s="31">
        <v>125077.17</v>
      </c>
      <c r="AB23" s="31">
        <v>73813.443794520528</v>
      </c>
      <c r="AC23" s="31">
        <v>478402.80900000001</v>
      </c>
      <c r="AD23" s="31">
        <v>0</v>
      </c>
      <c r="AE23" s="31">
        <v>552216.25279452058</v>
      </c>
      <c r="AF23" s="31">
        <v>6435.1559999999999</v>
      </c>
      <c r="AG23" s="31">
        <v>0</v>
      </c>
      <c r="AH23" s="31">
        <v>0</v>
      </c>
      <c r="AI23" s="31">
        <v>0</v>
      </c>
      <c r="AJ23" s="31">
        <v>0</v>
      </c>
      <c r="AK23" s="31">
        <v>0</v>
      </c>
      <c r="AL23" s="31">
        <v>3377.38</v>
      </c>
      <c r="AM23" s="31">
        <v>0</v>
      </c>
      <c r="AN23" s="31">
        <v>0</v>
      </c>
      <c r="AO23" s="31">
        <v>3377.38</v>
      </c>
      <c r="AP23" s="31">
        <v>0</v>
      </c>
      <c r="AQ23" s="31">
        <v>135976.69500000001</v>
      </c>
      <c r="AR23" s="31">
        <v>0</v>
      </c>
      <c r="AS23" s="31">
        <v>0</v>
      </c>
      <c r="AT23" s="31">
        <v>135976.69500000001</v>
      </c>
      <c r="AU23" s="31">
        <v>109841.125</v>
      </c>
      <c r="AV23" s="31">
        <v>0</v>
      </c>
      <c r="AW23" s="31">
        <v>0</v>
      </c>
      <c r="AX23" s="31">
        <v>0</v>
      </c>
      <c r="AY23" s="31">
        <v>0</v>
      </c>
      <c r="AZ23" s="31">
        <v>0</v>
      </c>
      <c r="BA23" s="31">
        <v>0</v>
      </c>
      <c r="BB23" s="31">
        <v>0</v>
      </c>
      <c r="BC23" s="31">
        <v>0</v>
      </c>
      <c r="BD23" s="31">
        <v>0</v>
      </c>
      <c r="BE23" s="31">
        <v>0</v>
      </c>
      <c r="BF23" s="31">
        <v>79194.023890750395</v>
      </c>
      <c r="BG23" s="31">
        <v>0</v>
      </c>
      <c r="BH23" s="31">
        <v>700.71</v>
      </c>
      <c r="BI23" s="31">
        <v>79894.733890750402</v>
      </c>
      <c r="BJ23" s="31">
        <v>64057.93</v>
      </c>
      <c r="BK23" s="31">
        <v>303604.70735061658</v>
      </c>
      <c r="BL23" s="31">
        <v>0</v>
      </c>
      <c r="BM23" s="31">
        <v>27739.919999999998</v>
      </c>
      <c r="BN23" s="31">
        <v>331344.62735061656</v>
      </c>
      <c r="BO23" s="31">
        <v>285686.43</v>
      </c>
      <c r="BP23" s="31">
        <v>0</v>
      </c>
      <c r="BQ23" s="31">
        <v>0</v>
      </c>
      <c r="BR23" s="31">
        <v>0</v>
      </c>
      <c r="BS23" s="31">
        <v>0</v>
      </c>
      <c r="BT23" s="31">
        <v>0</v>
      </c>
      <c r="BU23" s="31">
        <v>0</v>
      </c>
      <c r="BV23" s="31">
        <v>0</v>
      </c>
      <c r="BW23" s="31">
        <v>0</v>
      </c>
      <c r="BX23" s="31">
        <v>0</v>
      </c>
      <c r="BY23" s="31">
        <v>0</v>
      </c>
      <c r="BZ23" s="31">
        <v>0</v>
      </c>
      <c r="CA23" s="31">
        <v>0</v>
      </c>
      <c r="CB23" s="31">
        <v>0</v>
      </c>
      <c r="CC23" s="31">
        <v>0</v>
      </c>
      <c r="CD23" s="31">
        <v>0</v>
      </c>
      <c r="CE23" s="31">
        <v>7383.5949999999993</v>
      </c>
      <c r="CF23" s="31">
        <v>72.832928405272682</v>
      </c>
      <c r="CG23" s="31">
        <v>360</v>
      </c>
      <c r="CH23" s="31">
        <v>7816.4279284052718</v>
      </c>
      <c r="CI23" s="31">
        <v>3774.4180000000001</v>
      </c>
      <c r="CJ23" s="31">
        <v>0</v>
      </c>
      <c r="CK23" s="31">
        <v>0</v>
      </c>
      <c r="CL23" s="31">
        <v>0</v>
      </c>
      <c r="CM23" s="31">
        <v>0</v>
      </c>
      <c r="CN23" s="31">
        <v>0</v>
      </c>
      <c r="CO23" s="31">
        <f t="shared" si="0"/>
        <v>1654273.0918477669</v>
      </c>
      <c r="CP23" s="31">
        <f t="shared" si="1"/>
        <v>757944.72228562343</v>
      </c>
      <c r="CQ23" s="31">
        <f t="shared" si="2"/>
        <v>28800.629999999997</v>
      </c>
      <c r="CR23" s="31">
        <f t="shared" si="3"/>
        <v>2441018.4441333902</v>
      </c>
      <c r="CS23" s="31">
        <f t="shared" si="4"/>
        <v>626555.51899999997</v>
      </c>
    </row>
    <row r="24" spans="1:97" ht="24.95" customHeight="1" x14ac:dyDescent="0.2">
      <c r="A24" s="19">
        <v>16</v>
      </c>
      <c r="B24" s="32" t="s">
        <v>42</v>
      </c>
      <c r="C24" s="31">
        <v>0</v>
      </c>
      <c r="D24" s="31">
        <v>0</v>
      </c>
      <c r="E24" s="31">
        <v>0</v>
      </c>
      <c r="F24" s="31">
        <v>0</v>
      </c>
      <c r="G24" s="31">
        <v>0</v>
      </c>
      <c r="H24" s="31">
        <v>0</v>
      </c>
      <c r="I24" s="31">
        <v>1883</v>
      </c>
      <c r="J24" s="31">
        <v>0</v>
      </c>
      <c r="K24" s="31">
        <v>1883</v>
      </c>
      <c r="L24" s="31">
        <v>0</v>
      </c>
      <c r="M24" s="31">
        <v>0</v>
      </c>
      <c r="N24" s="31">
        <v>49.46</v>
      </c>
      <c r="O24" s="31">
        <v>0</v>
      </c>
      <c r="P24" s="31">
        <v>49.46</v>
      </c>
      <c r="Q24" s="31">
        <v>0</v>
      </c>
      <c r="R24" s="31">
        <v>0</v>
      </c>
      <c r="S24" s="31">
        <v>0</v>
      </c>
      <c r="T24" s="31">
        <v>0</v>
      </c>
      <c r="U24" s="31">
        <v>0</v>
      </c>
      <c r="V24" s="31">
        <v>0</v>
      </c>
      <c r="W24" s="31">
        <v>631904.64999999991</v>
      </c>
      <c r="X24" s="31">
        <v>15371.52</v>
      </c>
      <c r="Y24" s="31">
        <v>0</v>
      </c>
      <c r="Z24" s="31">
        <v>647276.16999999993</v>
      </c>
      <c r="AA24" s="31">
        <v>0</v>
      </c>
      <c r="AB24" s="31">
        <v>72415.361568627442</v>
      </c>
      <c r="AC24" s="31">
        <v>675109.19901960774</v>
      </c>
      <c r="AD24" s="31">
        <v>0</v>
      </c>
      <c r="AE24" s="31">
        <v>747524.56058823515</v>
      </c>
      <c r="AF24" s="31">
        <v>0</v>
      </c>
      <c r="AG24" s="31">
        <v>0</v>
      </c>
      <c r="AH24" s="31">
        <v>0</v>
      </c>
      <c r="AI24" s="31">
        <v>0</v>
      </c>
      <c r="AJ24" s="31">
        <v>0</v>
      </c>
      <c r="AK24" s="31">
        <v>0</v>
      </c>
      <c r="AL24" s="31">
        <v>0</v>
      </c>
      <c r="AM24" s="31">
        <v>0</v>
      </c>
      <c r="AN24" s="31">
        <v>0</v>
      </c>
      <c r="AO24" s="31">
        <v>0</v>
      </c>
      <c r="AP24" s="31">
        <v>0</v>
      </c>
      <c r="AQ24" s="31">
        <v>0</v>
      </c>
      <c r="AR24" s="31">
        <v>0</v>
      </c>
      <c r="AS24" s="31">
        <v>0</v>
      </c>
      <c r="AT24" s="31">
        <v>0</v>
      </c>
      <c r="AU24" s="31">
        <v>0</v>
      </c>
      <c r="AV24" s="31">
        <v>0</v>
      </c>
      <c r="AW24" s="31">
        <v>0</v>
      </c>
      <c r="AX24" s="31">
        <v>0</v>
      </c>
      <c r="AY24" s="31">
        <v>0</v>
      </c>
      <c r="AZ24" s="31">
        <v>0</v>
      </c>
      <c r="BA24" s="31">
        <v>0</v>
      </c>
      <c r="BB24" s="31">
        <v>0</v>
      </c>
      <c r="BC24" s="31">
        <v>0</v>
      </c>
      <c r="BD24" s="31">
        <v>0</v>
      </c>
      <c r="BE24" s="31">
        <v>0</v>
      </c>
      <c r="BF24" s="31">
        <v>0</v>
      </c>
      <c r="BG24" s="31">
        <v>0</v>
      </c>
      <c r="BH24" s="31">
        <v>0</v>
      </c>
      <c r="BI24" s="31">
        <v>0</v>
      </c>
      <c r="BJ24" s="31">
        <v>0</v>
      </c>
      <c r="BK24" s="31">
        <v>0</v>
      </c>
      <c r="BL24" s="31">
        <v>0</v>
      </c>
      <c r="BM24" s="31">
        <v>150</v>
      </c>
      <c r="BN24" s="31">
        <v>150</v>
      </c>
      <c r="BO24" s="31">
        <v>0</v>
      </c>
      <c r="BP24" s="31">
        <v>0</v>
      </c>
      <c r="BQ24" s="31">
        <v>0</v>
      </c>
      <c r="BR24" s="31">
        <v>0</v>
      </c>
      <c r="BS24" s="31">
        <v>0</v>
      </c>
      <c r="BT24" s="31">
        <v>0</v>
      </c>
      <c r="BU24" s="31">
        <v>124152.96000000001</v>
      </c>
      <c r="BV24" s="31">
        <v>0</v>
      </c>
      <c r="BW24" s="31">
        <v>0</v>
      </c>
      <c r="BX24" s="31">
        <v>124152.96000000001</v>
      </c>
      <c r="BY24" s="31">
        <v>0</v>
      </c>
      <c r="BZ24" s="31">
        <v>0</v>
      </c>
      <c r="CA24" s="31">
        <v>0</v>
      </c>
      <c r="CB24" s="31">
        <v>0</v>
      </c>
      <c r="CC24" s="31">
        <v>0</v>
      </c>
      <c r="CD24" s="31">
        <v>0</v>
      </c>
      <c r="CE24" s="31">
        <v>0</v>
      </c>
      <c r="CF24" s="31">
        <v>0</v>
      </c>
      <c r="CG24" s="31">
        <v>0</v>
      </c>
      <c r="CH24" s="31">
        <v>0</v>
      </c>
      <c r="CI24" s="31">
        <v>0</v>
      </c>
      <c r="CJ24" s="31">
        <v>0</v>
      </c>
      <c r="CK24" s="31">
        <v>0</v>
      </c>
      <c r="CL24" s="31">
        <v>0</v>
      </c>
      <c r="CM24" s="31">
        <v>0</v>
      </c>
      <c r="CN24" s="31">
        <v>0</v>
      </c>
      <c r="CO24" s="31">
        <f t="shared" si="0"/>
        <v>828472.97156862728</v>
      </c>
      <c r="CP24" s="31">
        <f t="shared" si="1"/>
        <v>692413.17901960772</v>
      </c>
      <c r="CQ24" s="31">
        <f t="shared" si="2"/>
        <v>150</v>
      </c>
      <c r="CR24" s="31">
        <f t="shared" si="3"/>
        <v>1521036.1505882349</v>
      </c>
      <c r="CS24" s="31">
        <f t="shared" si="4"/>
        <v>0</v>
      </c>
    </row>
    <row r="25" spans="1:97" ht="24.95" customHeight="1" x14ac:dyDescent="0.2">
      <c r="A25" s="19">
        <v>17</v>
      </c>
      <c r="B25" s="32" t="s">
        <v>44</v>
      </c>
      <c r="C25" s="31">
        <v>0</v>
      </c>
      <c r="D25" s="31">
        <v>0</v>
      </c>
      <c r="E25" s="31">
        <v>0</v>
      </c>
      <c r="F25" s="31">
        <v>0</v>
      </c>
      <c r="G25" s="31">
        <v>0</v>
      </c>
      <c r="H25" s="31">
        <v>0</v>
      </c>
      <c r="I25" s="31">
        <v>0</v>
      </c>
      <c r="J25" s="31">
        <v>0</v>
      </c>
      <c r="K25" s="31">
        <v>0</v>
      </c>
      <c r="L25" s="31">
        <v>0</v>
      </c>
      <c r="M25" s="31">
        <v>4288.9260000000004</v>
      </c>
      <c r="N25" s="31">
        <v>503.12700000000001</v>
      </c>
      <c r="O25" s="31">
        <v>0</v>
      </c>
      <c r="P25" s="31">
        <v>4792.0530000000008</v>
      </c>
      <c r="Q25" s="31">
        <v>285.61680000000001</v>
      </c>
      <c r="R25" s="31">
        <v>0</v>
      </c>
      <c r="S25" s="31">
        <v>0</v>
      </c>
      <c r="T25" s="31">
        <v>0</v>
      </c>
      <c r="U25" s="31">
        <v>0</v>
      </c>
      <c r="V25" s="31">
        <v>0</v>
      </c>
      <c r="W25" s="31">
        <v>370692.83384024381</v>
      </c>
      <c r="X25" s="31">
        <v>15962.855165000001</v>
      </c>
      <c r="Y25" s="31">
        <v>0</v>
      </c>
      <c r="Z25" s="31">
        <v>386655.68900524382</v>
      </c>
      <c r="AA25" s="31">
        <v>6572.9557320000004</v>
      </c>
      <c r="AB25" s="31">
        <v>63308.514235294118</v>
      </c>
      <c r="AC25" s="31">
        <v>478201.29935294122</v>
      </c>
      <c r="AD25" s="31">
        <v>0</v>
      </c>
      <c r="AE25" s="31">
        <v>541509.81358823529</v>
      </c>
      <c r="AF25" s="31">
        <v>1193.8088</v>
      </c>
      <c r="AG25" s="31">
        <v>0</v>
      </c>
      <c r="AH25" s="31">
        <v>0</v>
      </c>
      <c r="AI25" s="31">
        <v>0</v>
      </c>
      <c r="AJ25" s="31">
        <v>0</v>
      </c>
      <c r="AK25" s="31">
        <v>0</v>
      </c>
      <c r="AL25" s="31">
        <v>0</v>
      </c>
      <c r="AM25" s="31">
        <v>0</v>
      </c>
      <c r="AN25" s="31">
        <v>0</v>
      </c>
      <c r="AO25" s="31">
        <v>0</v>
      </c>
      <c r="AP25" s="31">
        <v>0</v>
      </c>
      <c r="AQ25" s="31">
        <v>0</v>
      </c>
      <c r="AR25" s="31">
        <v>0</v>
      </c>
      <c r="AS25" s="31">
        <v>0</v>
      </c>
      <c r="AT25" s="31">
        <v>0</v>
      </c>
      <c r="AU25" s="31">
        <v>0</v>
      </c>
      <c r="AV25" s="31">
        <v>0</v>
      </c>
      <c r="AW25" s="31">
        <v>0</v>
      </c>
      <c r="AX25" s="31">
        <v>0</v>
      </c>
      <c r="AY25" s="31">
        <v>0</v>
      </c>
      <c r="AZ25" s="31">
        <v>0</v>
      </c>
      <c r="BA25" s="31">
        <v>0</v>
      </c>
      <c r="BB25" s="31">
        <v>0</v>
      </c>
      <c r="BC25" s="31">
        <v>0</v>
      </c>
      <c r="BD25" s="31">
        <v>0</v>
      </c>
      <c r="BE25" s="31">
        <v>0</v>
      </c>
      <c r="BF25" s="31">
        <v>0</v>
      </c>
      <c r="BG25" s="31">
        <v>0</v>
      </c>
      <c r="BH25" s="31">
        <v>0</v>
      </c>
      <c r="BI25" s="31">
        <v>0</v>
      </c>
      <c r="BJ25" s="31">
        <v>0</v>
      </c>
      <c r="BK25" s="31">
        <v>8091.4</v>
      </c>
      <c r="BL25" s="31">
        <v>0</v>
      </c>
      <c r="BM25" s="31">
        <v>0</v>
      </c>
      <c r="BN25" s="31">
        <v>8091.4</v>
      </c>
      <c r="BO25" s="31">
        <v>4625.66</v>
      </c>
      <c r="BP25" s="31">
        <v>93324.200000000012</v>
      </c>
      <c r="BQ25" s="31">
        <v>0</v>
      </c>
      <c r="BR25" s="31">
        <v>0</v>
      </c>
      <c r="BS25" s="31">
        <v>93324.200000000012</v>
      </c>
      <c r="BT25" s="31">
        <v>86693.27</v>
      </c>
      <c r="BU25" s="31">
        <v>0</v>
      </c>
      <c r="BV25" s="31">
        <v>0</v>
      </c>
      <c r="BW25" s="31">
        <v>0</v>
      </c>
      <c r="BX25" s="31">
        <v>0</v>
      </c>
      <c r="BY25" s="31">
        <v>0</v>
      </c>
      <c r="BZ25" s="31">
        <v>0</v>
      </c>
      <c r="CA25" s="31">
        <v>0</v>
      </c>
      <c r="CB25" s="31">
        <v>0</v>
      </c>
      <c r="CC25" s="31">
        <v>0</v>
      </c>
      <c r="CD25" s="31">
        <v>0</v>
      </c>
      <c r="CE25" s="31">
        <v>27950</v>
      </c>
      <c r="CF25" s="31">
        <v>0</v>
      </c>
      <c r="CG25" s="31">
        <v>0</v>
      </c>
      <c r="CH25" s="31">
        <v>27950</v>
      </c>
      <c r="CI25" s="31">
        <v>10603.4</v>
      </c>
      <c r="CJ25" s="31">
        <v>0</v>
      </c>
      <c r="CK25" s="31">
        <v>0</v>
      </c>
      <c r="CL25" s="31">
        <v>0</v>
      </c>
      <c r="CM25" s="31">
        <v>0</v>
      </c>
      <c r="CN25" s="31">
        <v>0</v>
      </c>
      <c r="CO25" s="31">
        <f t="shared" si="0"/>
        <v>567655.87407553801</v>
      </c>
      <c r="CP25" s="31">
        <f t="shared" si="1"/>
        <v>494667.28151794121</v>
      </c>
      <c r="CQ25" s="31">
        <f t="shared" si="2"/>
        <v>0</v>
      </c>
      <c r="CR25" s="31">
        <f t="shared" si="3"/>
        <v>1062323.1555934793</v>
      </c>
      <c r="CS25" s="31">
        <f t="shared" si="4"/>
        <v>109974.71133200001</v>
      </c>
    </row>
    <row r="26" spans="1:97" x14ac:dyDescent="0.2">
      <c r="A26" s="21"/>
      <c r="B26" s="22" t="s">
        <v>22</v>
      </c>
      <c r="C26" s="23">
        <f>SUM(C9:C25)</f>
        <v>10081070.486419894</v>
      </c>
      <c r="D26" s="23">
        <f t="shared" ref="D26:BO26" si="5">SUM(D9:D25)</f>
        <v>5720650.1491000075</v>
      </c>
      <c r="E26" s="23">
        <f t="shared" si="5"/>
        <v>2950384.0925972518</v>
      </c>
      <c r="F26" s="23">
        <f t="shared" si="5"/>
        <v>18752104.728117153</v>
      </c>
      <c r="G26" s="23">
        <f t="shared" si="5"/>
        <v>2375870.0547965546</v>
      </c>
      <c r="H26" s="23">
        <f t="shared" si="5"/>
        <v>793196.64800120681</v>
      </c>
      <c r="I26" s="23">
        <f t="shared" si="5"/>
        <v>2254235.0726477634</v>
      </c>
      <c r="J26" s="23">
        <f t="shared" si="5"/>
        <v>471641.18099999492</v>
      </c>
      <c r="K26" s="23">
        <f t="shared" si="5"/>
        <v>3519072.9016489647</v>
      </c>
      <c r="L26" s="23">
        <f t="shared" si="5"/>
        <v>11716.993348918897</v>
      </c>
      <c r="M26" s="23">
        <f t="shared" si="5"/>
        <v>1747220.0089793382</v>
      </c>
      <c r="N26" s="23">
        <f t="shared" si="5"/>
        <v>572486.46093976055</v>
      </c>
      <c r="O26" s="23">
        <f t="shared" si="5"/>
        <v>341297.45056002331</v>
      </c>
      <c r="P26" s="23">
        <f t="shared" si="5"/>
        <v>2661003.9204791221</v>
      </c>
      <c r="Q26" s="23">
        <f t="shared" si="5"/>
        <v>360443.25065554987</v>
      </c>
      <c r="R26" s="23">
        <f t="shared" si="5"/>
        <v>67124022.983701542</v>
      </c>
      <c r="S26" s="23">
        <f t="shared" si="5"/>
        <v>7874136.2594088316</v>
      </c>
      <c r="T26" s="23">
        <f t="shared" si="5"/>
        <v>54946806.536523364</v>
      </c>
      <c r="U26" s="23">
        <f t="shared" si="5"/>
        <v>129944965.77963376</v>
      </c>
      <c r="V26" s="23">
        <f t="shared" si="5"/>
        <v>4139974.3611233123</v>
      </c>
      <c r="W26" s="23">
        <f t="shared" si="5"/>
        <v>15131994.818474496</v>
      </c>
      <c r="X26" s="23">
        <f t="shared" si="5"/>
        <v>18397327.000221707</v>
      </c>
      <c r="Y26" s="23">
        <f t="shared" si="5"/>
        <v>8522616.41422108</v>
      </c>
      <c r="Z26" s="23">
        <f t="shared" si="5"/>
        <v>42051938.232917279</v>
      </c>
      <c r="AA26" s="23">
        <f t="shared" si="5"/>
        <v>10974471.855905479</v>
      </c>
      <c r="AB26" s="23">
        <f t="shared" si="5"/>
        <v>3776268.4913708316</v>
      </c>
      <c r="AC26" s="23">
        <f t="shared" si="5"/>
        <v>13530121.109682174</v>
      </c>
      <c r="AD26" s="23">
        <f t="shared" si="5"/>
        <v>879396.62589152763</v>
      </c>
      <c r="AE26" s="23">
        <f t="shared" si="5"/>
        <v>18185786.226944532</v>
      </c>
      <c r="AF26" s="23">
        <f t="shared" si="5"/>
        <v>1946554.0092477652</v>
      </c>
      <c r="AG26" s="23">
        <f t="shared" si="5"/>
        <v>31653.1152</v>
      </c>
      <c r="AH26" s="23">
        <f t="shared" si="5"/>
        <v>0</v>
      </c>
      <c r="AI26" s="23">
        <f t="shared" si="5"/>
        <v>0</v>
      </c>
      <c r="AJ26" s="23">
        <f t="shared" si="5"/>
        <v>31653.1152</v>
      </c>
      <c r="AK26" s="23">
        <f t="shared" si="5"/>
        <v>5439.6828064656002</v>
      </c>
      <c r="AL26" s="23">
        <f t="shared" si="5"/>
        <v>1466036.8317591427</v>
      </c>
      <c r="AM26" s="23">
        <f t="shared" si="5"/>
        <v>0</v>
      </c>
      <c r="AN26" s="23">
        <f t="shared" si="5"/>
        <v>163279.14000000001</v>
      </c>
      <c r="AO26" s="23">
        <f t="shared" si="5"/>
        <v>1629315.9717591426</v>
      </c>
      <c r="AP26" s="23">
        <f t="shared" si="5"/>
        <v>1545957.6734725977</v>
      </c>
      <c r="AQ26" s="23">
        <f t="shared" si="5"/>
        <v>1639520.4718362859</v>
      </c>
      <c r="AR26" s="23">
        <f t="shared" si="5"/>
        <v>0</v>
      </c>
      <c r="AS26" s="23">
        <f t="shared" si="5"/>
        <v>1290355.4099999999</v>
      </c>
      <c r="AT26" s="23">
        <f t="shared" si="5"/>
        <v>2929875.8818362853</v>
      </c>
      <c r="AU26" s="23">
        <f t="shared" si="5"/>
        <v>2021136.3512229226</v>
      </c>
      <c r="AV26" s="23">
        <f t="shared" si="5"/>
        <v>214396.54156100002</v>
      </c>
      <c r="AW26" s="23">
        <f t="shared" si="5"/>
        <v>12673.36</v>
      </c>
      <c r="AX26" s="23">
        <f t="shared" si="5"/>
        <v>18862</v>
      </c>
      <c r="AY26" s="23">
        <f t="shared" si="5"/>
        <v>245931.90156100001</v>
      </c>
      <c r="AZ26" s="23">
        <f t="shared" si="5"/>
        <v>121550.08051332551</v>
      </c>
      <c r="BA26" s="23">
        <f t="shared" si="5"/>
        <v>17431</v>
      </c>
      <c r="BB26" s="23">
        <f t="shared" si="5"/>
        <v>0</v>
      </c>
      <c r="BC26" s="23">
        <f t="shared" si="5"/>
        <v>0</v>
      </c>
      <c r="BD26" s="23">
        <f t="shared" si="5"/>
        <v>17431</v>
      </c>
      <c r="BE26" s="23">
        <f t="shared" si="5"/>
        <v>8715.4775460000001</v>
      </c>
      <c r="BF26" s="23">
        <f t="shared" si="5"/>
        <v>4160339.6003141957</v>
      </c>
      <c r="BG26" s="23">
        <f t="shared" si="5"/>
        <v>88294.909297000006</v>
      </c>
      <c r="BH26" s="23">
        <f t="shared" si="5"/>
        <v>12181.029999999999</v>
      </c>
      <c r="BI26" s="23">
        <f t="shared" si="5"/>
        <v>4260815.5396111961</v>
      </c>
      <c r="BJ26" s="23">
        <f t="shared" si="5"/>
        <v>1415826.4109505205</v>
      </c>
      <c r="BK26" s="23">
        <f t="shared" si="5"/>
        <v>29610587.283950947</v>
      </c>
      <c r="BL26" s="23">
        <f t="shared" si="5"/>
        <v>10575586.90084861</v>
      </c>
      <c r="BM26" s="23">
        <f t="shared" si="5"/>
        <v>297298.50214399997</v>
      </c>
      <c r="BN26" s="23">
        <f t="shared" si="5"/>
        <v>40483472.686943553</v>
      </c>
      <c r="BO26" s="23">
        <f t="shared" si="5"/>
        <v>26471348.185044609</v>
      </c>
      <c r="BP26" s="23">
        <f t="shared" ref="BP26:CS26" si="6">SUM(BP9:BP25)</f>
        <v>1044285.6520347125</v>
      </c>
      <c r="BQ26" s="23">
        <f t="shared" si="6"/>
        <v>225363.96353424626</v>
      </c>
      <c r="BR26" s="23">
        <f t="shared" si="6"/>
        <v>4.7</v>
      </c>
      <c r="BS26" s="23">
        <f t="shared" si="6"/>
        <v>1269654.3155689586</v>
      </c>
      <c r="BT26" s="23">
        <f t="shared" si="6"/>
        <v>829181.15759198624</v>
      </c>
      <c r="BU26" s="23">
        <f t="shared" si="6"/>
        <v>5046452.7417875398</v>
      </c>
      <c r="BV26" s="23">
        <f t="shared" si="6"/>
        <v>2767.027</v>
      </c>
      <c r="BW26" s="23">
        <f t="shared" si="6"/>
        <v>1420</v>
      </c>
      <c r="BX26" s="23">
        <f t="shared" si="6"/>
        <v>5050639.7687875396</v>
      </c>
      <c r="BY26" s="23">
        <f t="shared" si="6"/>
        <v>3308590.1824757969</v>
      </c>
      <c r="BZ26" s="23">
        <f t="shared" si="6"/>
        <v>0</v>
      </c>
      <c r="CA26" s="23">
        <f t="shared" si="6"/>
        <v>259648.78900446734</v>
      </c>
      <c r="CB26" s="23">
        <f t="shared" si="6"/>
        <v>0</v>
      </c>
      <c r="CC26" s="23">
        <f t="shared" si="6"/>
        <v>259648.78900446734</v>
      </c>
      <c r="CD26" s="23">
        <f t="shared" si="6"/>
        <v>0</v>
      </c>
      <c r="CE26" s="23">
        <f t="shared" si="6"/>
        <v>9504884.5413494892</v>
      </c>
      <c r="CF26" s="23">
        <f t="shared" si="6"/>
        <v>898615.08171840524</v>
      </c>
      <c r="CG26" s="23">
        <f t="shared" si="6"/>
        <v>92756.740000000078</v>
      </c>
      <c r="CH26" s="23">
        <f t="shared" si="6"/>
        <v>10496256.363067895</v>
      </c>
      <c r="CI26" s="23">
        <f t="shared" si="6"/>
        <v>6456276.9785287147</v>
      </c>
      <c r="CJ26" s="23">
        <f t="shared" si="6"/>
        <v>0</v>
      </c>
      <c r="CK26" s="23">
        <f t="shared" si="6"/>
        <v>0</v>
      </c>
      <c r="CL26" s="23">
        <f t="shared" si="6"/>
        <v>0</v>
      </c>
      <c r="CM26" s="23">
        <f t="shared" si="6"/>
        <v>0</v>
      </c>
      <c r="CN26" s="23">
        <f t="shared" si="6"/>
        <v>0</v>
      </c>
      <c r="CO26" s="23">
        <f t="shared" si="6"/>
        <v>151389361.2167407</v>
      </c>
      <c r="CP26" s="23">
        <f t="shared" si="6"/>
        <v>60411906.083402961</v>
      </c>
      <c r="CQ26" s="23">
        <f t="shared" si="6"/>
        <v>69988299.82293722</v>
      </c>
      <c r="CR26" s="23">
        <f t="shared" si="6"/>
        <v>281789567.12308079</v>
      </c>
      <c r="CS26" s="23">
        <f t="shared" si="6"/>
        <v>61993052.705230512</v>
      </c>
    </row>
    <row r="27" spans="1:97" x14ac:dyDescent="0.2">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row>
    <row r="28" spans="1:97" s="13" customFormat="1" ht="12.75" customHeight="1" x14ac:dyDescent="0.2">
      <c r="CR28" s="52"/>
    </row>
    <row r="29" spans="1:97" s="71" customFormat="1" ht="15" x14ac:dyDescent="0.2">
      <c r="B29" s="72" t="s">
        <v>53</v>
      </c>
    </row>
    <row r="30" spans="1:97" s="71" customFormat="1" ht="20.25" customHeight="1" x14ac:dyDescent="0.2">
      <c r="B30" s="114" t="s">
        <v>56</v>
      </c>
      <c r="C30" s="114"/>
      <c r="D30" s="114"/>
      <c r="E30" s="114"/>
      <c r="F30" s="114"/>
      <c r="G30" s="114"/>
      <c r="H30" s="114"/>
      <c r="I30" s="114"/>
      <c r="J30" s="114"/>
      <c r="K30" s="114"/>
      <c r="L30" s="114"/>
      <c r="M30" s="114"/>
      <c r="N30" s="114"/>
    </row>
    <row r="31" spans="1:97" s="71" customFormat="1" ht="15" customHeight="1" x14ac:dyDescent="0.2">
      <c r="B31" s="114"/>
      <c r="C31" s="114"/>
      <c r="D31" s="114"/>
      <c r="E31" s="114"/>
      <c r="F31" s="114"/>
      <c r="G31" s="114"/>
      <c r="H31" s="114"/>
      <c r="I31" s="114"/>
      <c r="J31" s="114"/>
      <c r="K31" s="114"/>
      <c r="L31" s="114"/>
      <c r="M31" s="114"/>
      <c r="N31" s="114"/>
    </row>
    <row r="32" spans="1:97" s="71" customFormat="1" ht="12.75" customHeight="1" x14ac:dyDescent="0.2"/>
    <row r="35" spans="2:2" ht="15" x14ac:dyDescent="0.3">
      <c r="B35" s="28"/>
    </row>
  </sheetData>
  <sortState ref="B9:CS23">
    <sortCondition descending="1" ref="CR7:CR23"/>
  </sortState>
  <mergeCells count="41">
    <mergeCell ref="B30:N31"/>
    <mergeCell ref="CO6:CS6"/>
    <mergeCell ref="BZ6:CD6"/>
    <mergeCell ref="BZ7:CC7"/>
    <mergeCell ref="CE7:CH7"/>
    <mergeCell ref="CJ7:CM7"/>
    <mergeCell ref="CO7:CR7"/>
    <mergeCell ref="BA7:BD7"/>
    <mergeCell ref="BF7:BI7"/>
    <mergeCell ref="CE6:CI6"/>
    <mergeCell ref="CJ6:CN6"/>
    <mergeCell ref="AQ6:AU6"/>
    <mergeCell ref="BA6:BE6"/>
    <mergeCell ref="BF6:BJ6"/>
    <mergeCell ref="BK6:BO6"/>
    <mergeCell ref="BP6:BT6"/>
    <mergeCell ref="BU6:BY6"/>
    <mergeCell ref="BP7:BS7"/>
    <mergeCell ref="BU7:BX7"/>
    <mergeCell ref="M7:P7"/>
    <mergeCell ref="BK7:BN7"/>
    <mergeCell ref="AL7:AO7"/>
    <mergeCell ref="AQ7:AT7"/>
    <mergeCell ref="AG7:AJ7"/>
    <mergeCell ref="W6:AA6"/>
    <mergeCell ref="AB6:AF6"/>
    <mergeCell ref="AG6:AK6"/>
    <mergeCell ref="AL6:AP6"/>
    <mergeCell ref="R7:U7"/>
    <mergeCell ref="AV6:AZ6"/>
    <mergeCell ref="W7:Z7"/>
    <mergeCell ref="AB7:AE7"/>
    <mergeCell ref="AV7:AY7"/>
    <mergeCell ref="A6:A8"/>
    <mergeCell ref="B6:B8"/>
    <mergeCell ref="C6:G6"/>
    <mergeCell ref="H6:L6"/>
    <mergeCell ref="M6:Q6"/>
    <mergeCell ref="R6:V6"/>
    <mergeCell ref="C7:F7"/>
    <mergeCell ref="H7:K7"/>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34"/>
  <sheetViews>
    <sheetView zoomScale="90" zoomScaleNormal="90" workbookViewId="0">
      <pane xSplit="2" ySplit="7" topLeftCell="C8" activePane="bottomRight" state="frozen"/>
      <selection pane="topRight" activeCell="C1" sqref="C1"/>
      <selection pane="bottomLeft" activeCell="A7" sqref="A7"/>
      <selection pane="bottomRight" activeCell="A28" sqref="A28:XFD32"/>
    </sheetView>
  </sheetViews>
  <sheetFormatPr defaultRowHeight="12.75" x14ac:dyDescent="0.2"/>
  <cols>
    <col min="1" max="1" width="3.28515625" style="14" customWidth="1"/>
    <col min="2" max="2" width="50.28515625" style="14" customWidth="1"/>
    <col min="3" max="3" width="15.5703125" style="14" customWidth="1"/>
    <col min="4" max="4" width="12.7109375" style="14" customWidth="1"/>
    <col min="5" max="5" width="14.7109375" style="14" customWidth="1"/>
    <col min="6" max="6" width="12.7109375" style="14" customWidth="1"/>
    <col min="7" max="8" width="13.42578125" style="14" customWidth="1"/>
    <col min="9" max="28" width="12.7109375" style="14" customWidth="1"/>
    <col min="29" max="29" width="14.5703125" style="14" customWidth="1"/>
    <col min="30" max="38" width="12.7109375" style="14" customWidth="1"/>
    <col min="39" max="39" width="15.42578125" style="14" customWidth="1"/>
    <col min="40" max="40" width="14.140625" style="14" customWidth="1"/>
    <col min="41" max="16384" width="9.140625" style="14"/>
  </cols>
  <sheetData>
    <row r="1" spans="1:40" s="71" customFormat="1" ht="20.25" customHeight="1" x14ac:dyDescent="0.2">
      <c r="A1" s="68" t="s">
        <v>57</v>
      </c>
    </row>
    <row r="2" spans="1:40" s="71" customFormat="1" ht="20.25" customHeight="1" x14ac:dyDescent="0.2">
      <c r="A2" s="68" t="str">
        <f>'Financial Wr. &amp; RE Prem.'!A2</f>
        <v>Reporting period: 1 January 2018 - 30 June 2018</v>
      </c>
    </row>
    <row r="3" spans="1:40" s="71" customFormat="1" ht="20.25" customHeight="1" x14ac:dyDescent="0.2">
      <c r="A3" s="68"/>
    </row>
    <row r="4" spans="1:40" s="71" customFormat="1" ht="19.5" customHeight="1" x14ac:dyDescent="0.2">
      <c r="A4" s="58" t="str">
        <f>'Financial Wr. &amp; RE Prem.'!A4</f>
        <v>*Some adjustments in data provided below may take place due to possible corrections from Insurers.</v>
      </c>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7"/>
    </row>
    <row r="5" spans="1:40" s="71" customFormat="1" ht="19.5" customHeight="1" x14ac:dyDescent="0.2">
      <c r="A5" s="60"/>
      <c r="B5" s="77"/>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7"/>
    </row>
    <row r="6" spans="1:40" s="71" customFormat="1" ht="82.5" customHeight="1" x14ac:dyDescent="0.2">
      <c r="A6" s="105" t="s">
        <v>0</v>
      </c>
      <c r="B6" s="105" t="s">
        <v>3</v>
      </c>
      <c r="C6" s="115" t="str">
        <f>'[1]Number of Policies'!C6:G6</f>
        <v>Life</v>
      </c>
      <c r="D6" s="116"/>
      <c r="E6" s="115" t="str">
        <f>'[1]Number of Policies'!H6</f>
        <v>Travel</v>
      </c>
      <c r="F6" s="116"/>
      <c r="G6" s="115" t="str">
        <f>'[1]Number of Policies'!M6</f>
        <v>Personal Accident</v>
      </c>
      <c r="H6" s="116"/>
      <c r="I6" s="115" t="str">
        <f>'[1]Number of Policies'!R6</f>
        <v>Medical (Health)</v>
      </c>
      <c r="J6" s="116"/>
      <c r="K6" s="115" t="str">
        <f>'[1]Number of Policies'!Z6</f>
        <v>Road Transport Means (Casco)</v>
      </c>
      <c r="L6" s="116"/>
      <c r="M6" s="115" t="str">
        <f>'[1]Number of Policies'!AE6</f>
        <v>Motor Third Party Liability</v>
      </c>
      <c r="N6" s="116"/>
      <c r="O6" s="115" t="str">
        <f>'[1]Number of Policies'!AJ6</f>
        <v>Railway Transport Means</v>
      </c>
      <c r="P6" s="116"/>
      <c r="Q6" s="115" t="str">
        <f>'[1]Number of Policies'!AO6</f>
        <v>Aviation Transport Means (Hull)</v>
      </c>
      <c r="R6" s="116"/>
      <c r="S6" s="115" t="str">
        <f>'[1]Number of Policies'!AT6</f>
        <v>Aviation Third Party Liability</v>
      </c>
      <c r="T6" s="116"/>
      <c r="U6" s="115" t="str">
        <f>'[1]Number of Policies'!AY6</f>
        <v>Marine Transport Means (Hull)</v>
      </c>
      <c r="V6" s="116"/>
      <c r="W6" s="115" t="str">
        <f>'[1]Number of Policies'!BD6</f>
        <v>Marine Third Party Liability</v>
      </c>
      <c r="X6" s="116"/>
      <c r="Y6" s="115" t="str">
        <f>'[1]Number of Policies'!BI6</f>
        <v>Cargo</v>
      </c>
      <c r="Z6" s="116"/>
      <c r="AA6" s="115" t="str">
        <f>'[1]Number of Policies'!BN6</f>
        <v>Property</v>
      </c>
      <c r="AB6" s="116"/>
      <c r="AC6" s="108" t="str">
        <f>'[1]Number of Policies'!BS6</f>
        <v>Miscellaneous Financial Loss</v>
      </c>
      <c r="AD6" s="110"/>
      <c r="AE6" s="108" t="str">
        <f>'[1]Number of Policies'!BX6</f>
        <v>Suretyships</v>
      </c>
      <c r="AF6" s="110"/>
      <c r="AG6" s="108" t="str">
        <f>'[1]Number of Policies'!CC6</f>
        <v>Credit</v>
      </c>
      <c r="AH6" s="110"/>
      <c r="AI6" s="108" t="str">
        <f>'[1]Number of Policies'!CH6</f>
        <v>Third Party Liability</v>
      </c>
      <c r="AJ6" s="110"/>
      <c r="AK6" s="108" t="str">
        <f>'[1]Number of Policies'!CM6</f>
        <v>Legal Expenses</v>
      </c>
      <c r="AL6" s="110"/>
      <c r="AM6" s="108" t="str">
        <f>'[1]Number of Policies'!CR6</f>
        <v>Total</v>
      </c>
      <c r="AN6" s="110"/>
    </row>
    <row r="7" spans="1:40" s="71" customFormat="1" ht="45" x14ac:dyDescent="0.2">
      <c r="A7" s="107"/>
      <c r="B7" s="107"/>
      <c r="C7" s="79" t="s">
        <v>58</v>
      </c>
      <c r="D7" s="79" t="s">
        <v>59</v>
      </c>
      <c r="E7" s="79" t="str">
        <f>C7</f>
        <v>Earned Premiums (gross)*</v>
      </c>
      <c r="F7" s="79" t="str">
        <f>D7</f>
        <v>Earned Premiums (net)**</v>
      </c>
      <c r="G7" s="79" t="str">
        <f t="shared" ref="G7:AN7" si="0">E7</f>
        <v>Earned Premiums (gross)*</v>
      </c>
      <c r="H7" s="79" t="str">
        <f t="shared" si="0"/>
        <v>Earned Premiums (net)**</v>
      </c>
      <c r="I7" s="79" t="str">
        <f t="shared" si="0"/>
        <v>Earned Premiums (gross)*</v>
      </c>
      <c r="J7" s="79" t="str">
        <f t="shared" si="0"/>
        <v>Earned Premiums (net)**</v>
      </c>
      <c r="K7" s="79" t="str">
        <f t="shared" si="0"/>
        <v>Earned Premiums (gross)*</v>
      </c>
      <c r="L7" s="79" t="str">
        <f t="shared" si="0"/>
        <v>Earned Premiums (net)**</v>
      </c>
      <c r="M7" s="79" t="str">
        <f t="shared" si="0"/>
        <v>Earned Premiums (gross)*</v>
      </c>
      <c r="N7" s="79" t="str">
        <f t="shared" si="0"/>
        <v>Earned Premiums (net)**</v>
      </c>
      <c r="O7" s="79" t="str">
        <f t="shared" si="0"/>
        <v>Earned Premiums (gross)*</v>
      </c>
      <c r="P7" s="79" t="str">
        <f t="shared" si="0"/>
        <v>Earned Premiums (net)**</v>
      </c>
      <c r="Q7" s="79" t="str">
        <f t="shared" si="0"/>
        <v>Earned Premiums (gross)*</v>
      </c>
      <c r="R7" s="79" t="str">
        <f t="shared" si="0"/>
        <v>Earned Premiums (net)**</v>
      </c>
      <c r="S7" s="79" t="str">
        <f t="shared" si="0"/>
        <v>Earned Premiums (gross)*</v>
      </c>
      <c r="T7" s="79" t="str">
        <f t="shared" si="0"/>
        <v>Earned Premiums (net)**</v>
      </c>
      <c r="U7" s="79" t="str">
        <f t="shared" si="0"/>
        <v>Earned Premiums (gross)*</v>
      </c>
      <c r="V7" s="79" t="str">
        <f t="shared" si="0"/>
        <v>Earned Premiums (net)**</v>
      </c>
      <c r="W7" s="79" t="str">
        <f t="shared" si="0"/>
        <v>Earned Premiums (gross)*</v>
      </c>
      <c r="X7" s="79" t="str">
        <f t="shared" si="0"/>
        <v>Earned Premiums (net)**</v>
      </c>
      <c r="Y7" s="79" t="str">
        <f t="shared" si="0"/>
        <v>Earned Premiums (gross)*</v>
      </c>
      <c r="Z7" s="79" t="str">
        <f t="shared" si="0"/>
        <v>Earned Premiums (net)**</v>
      </c>
      <c r="AA7" s="79" t="str">
        <f t="shared" si="0"/>
        <v>Earned Premiums (gross)*</v>
      </c>
      <c r="AB7" s="79" t="str">
        <f t="shared" si="0"/>
        <v>Earned Premiums (net)**</v>
      </c>
      <c r="AC7" s="79" t="str">
        <f t="shared" si="0"/>
        <v>Earned Premiums (gross)*</v>
      </c>
      <c r="AD7" s="79" t="str">
        <f t="shared" si="0"/>
        <v>Earned Premiums (net)**</v>
      </c>
      <c r="AE7" s="79" t="str">
        <f t="shared" si="0"/>
        <v>Earned Premiums (gross)*</v>
      </c>
      <c r="AF7" s="79" t="str">
        <f t="shared" si="0"/>
        <v>Earned Premiums (net)**</v>
      </c>
      <c r="AG7" s="79" t="str">
        <f t="shared" si="0"/>
        <v>Earned Premiums (gross)*</v>
      </c>
      <c r="AH7" s="79" t="str">
        <f t="shared" si="0"/>
        <v>Earned Premiums (net)**</v>
      </c>
      <c r="AI7" s="79" t="str">
        <f t="shared" si="0"/>
        <v>Earned Premiums (gross)*</v>
      </c>
      <c r="AJ7" s="79" t="str">
        <f t="shared" si="0"/>
        <v>Earned Premiums (net)**</v>
      </c>
      <c r="AK7" s="79" t="str">
        <f t="shared" si="0"/>
        <v>Earned Premiums (gross)*</v>
      </c>
      <c r="AL7" s="79" t="str">
        <f t="shared" si="0"/>
        <v>Earned Premiums (net)**</v>
      </c>
      <c r="AM7" s="79" t="str">
        <f t="shared" si="0"/>
        <v>Earned Premiums (gross)*</v>
      </c>
      <c r="AN7" s="79" t="str">
        <f t="shared" si="0"/>
        <v>Earned Premiums (net)**</v>
      </c>
    </row>
    <row r="8" spans="1:40" ht="24.95" customHeight="1" x14ac:dyDescent="0.2">
      <c r="A8" s="19">
        <v>1</v>
      </c>
      <c r="B8" s="20" t="s">
        <v>29</v>
      </c>
      <c r="C8" s="31">
        <v>554232.84520490374</v>
      </c>
      <c r="D8" s="31">
        <v>483228.77005773457</v>
      </c>
      <c r="E8" s="31">
        <v>689751.05566351907</v>
      </c>
      <c r="F8" s="31">
        <v>689751.05566351907</v>
      </c>
      <c r="G8" s="31">
        <v>236387.40683581631</v>
      </c>
      <c r="H8" s="31">
        <v>232940.61730284928</v>
      </c>
      <c r="I8" s="31">
        <v>29991751.036284156</v>
      </c>
      <c r="J8" s="31">
        <v>29963656.366306566</v>
      </c>
      <c r="K8" s="31">
        <v>6254081.0197464684</v>
      </c>
      <c r="L8" s="31">
        <v>5786558.4532561395</v>
      </c>
      <c r="M8" s="31">
        <v>1531772.4085060502</v>
      </c>
      <c r="N8" s="31">
        <v>1474213.3850921015</v>
      </c>
      <c r="O8" s="31">
        <v>150750.97408700548</v>
      </c>
      <c r="P8" s="31">
        <v>149361.16501832058</v>
      </c>
      <c r="Q8" s="31">
        <v>3672.4101098901097</v>
      </c>
      <c r="R8" s="31">
        <v>2807.1520879120876</v>
      </c>
      <c r="S8" s="31">
        <v>0</v>
      </c>
      <c r="T8" s="31">
        <v>0</v>
      </c>
      <c r="U8" s="31">
        <v>64837.849686222238</v>
      </c>
      <c r="V8" s="31">
        <v>36182.467585280945</v>
      </c>
      <c r="W8" s="31">
        <v>0</v>
      </c>
      <c r="X8" s="31">
        <v>0</v>
      </c>
      <c r="Y8" s="31">
        <v>536496.14449129149</v>
      </c>
      <c r="Z8" s="31">
        <v>259548.57589603111</v>
      </c>
      <c r="AA8" s="31">
        <v>6284239.8875574376</v>
      </c>
      <c r="AB8" s="31">
        <v>1473421.2991438974</v>
      </c>
      <c r="AC8" s="31">
        <v>197344.7538041698</v>
      </c>
      <c r="AD8" s="31">
        <v>50958.367455818166</v>
      </c>
      <c r="AE8" s="31">
        <v>646600.521411272</v>
      </c>
      <c r="AF8" s="31">
        <v>129320.10428225434</v>
      </c>
      <c r="AG8" s="31">
        <v>0</v>
      </c>
      <c r="AH8" s="31">
        <v>0</v>
      </c>
      <c r="AI8" s="31">
        <v>1761942.9745027446</v>
      </c>
      <c r="AJ8" s="31">
        <v>350623.89286416501</v>
      </c>
      <c r="AK8" s="31">
        <v>0</v>
      </c>
      <c r="AL8" s="31">
        <v>0</v>
      </c>
      <c r="AM8" s="33">
        <f t="shared" ref="AM8:AM24" si="1">C8+E8+G8+I8+K8+M8+O8+Q8+S8+U8+W8+Y8+AA8+AC8+AE8+AG8+AI8+AK8</f>
        <v>48903861.287890948</v>
      </c>
      <c r="AN8" s="33">
        <f t="shared" ref="AN8:AN24" si="2">D8+F8+H8+J8+L8+N8+P8+R8+T8+V8+X8+Z8+AB8+AD8+AF8+AH8+AJ8+AL8</f>
        <v>41082571.67201259</v>
      </c>
    </row>
    <row r="9" spans="1:40" ht="24.95" customHeight="1" x14ac:dyDescent="0.2">
      <c r="A9" s="19">
        <v>2</v>
      </c>
      <c r="B9" s="20" t="s">
        <v>28</v>
      </c>
      <c r="C9" s="31">
        <v>4954944.3972450001</v>
      </c>
      <c r="D9" s="31">
        <v>4926425.5514573287</v>
      </c>
      <c r="E9" s="31">
        <v>80868.058355000016</v>
      </c>
      <c r="F9" s="31">
        <v>80868.058355000016</v>
      </c>
      <c r="G9" s="31">
        <v>567064.66172699572</v>
      </c>
      <c r="H9" s="31">
        <v>503331.63819014002</v>
      </c>
      <c r="I9" s="31">
        <v>9341.7113069999941</v>
      </c>
      <c r="J9" s="31">
        <v>1987.0958201225772</v>
      </c>
      <c r="K9" s="31">
        <v>11467707.203903941</v>
      </c>
      <c r="L9" s="31">
        <v>11313479.360112621</v>
      </c>
      <c r="M9" s="31">
        <v>2772565.842765159</v>
      </c>
      <c r="N9" s="31">
        <v>2670610.8262663544</v>
      </c>
      <c r="O9" s="31">
        <v>0</v>
      </c>
      <c r="P9" s="31">
        <v>0</v>
      </c>
      <c r="Q9" s="31">
        <v>896830.53099899995</v>
      </c>
      <c r="R9" s="31">
        <v>3943.0960767150391</v>
      </c>
      <c r="S9" s="31">
        <v>0</v>
      </c>
      <c r="T9" s="31">
        <v>0</v>
      </c>
      <c r="U9" s="31">
        <v>9415.1736980000005</v>
      </c>
      <c r="V9" s="31">
        <v>9415.1736980000005</v>
      </c>
      <c r="W9" s="31">
        <v>0</v>
      </c>
      <c r="X9" s="31">
        <v>0</v>
      </c>
      <c r="Y9" s="31">
        <v>1494896.0049229988</v>
      </c>
      <c r="Z9" s="31">
        <v>1212222.5952388609</v>
      </c>
      <c r="AA9" s="31">
        <v>12434116.102408014</v>
      </c>
      <c r="AB9" s="31">
        <v>5244348.227659042</v>
      </c>
      <c r="AC9" s="31">
        <v>0</v>
      </c>
      <c r="AD9" s="31">
        <v>0</v>
      </c>
      <c r="AE9" s="31">
        <v>883424.87448000023</v>
      </c>
      <c r="AF9" s="31">
        <v>337892.90310936986</v>
      </c>
      <c r="AG9" s="31">
        <v>0</v>
      </c>
      <c r="AH9" s="31">
        <v>0</v>
      </c>
      <c r="AI9" s="31">
        <v>5744377.9129680078</v>
      </c>
      <c r="AJ9" s="31">
        <v>3109366.8045312315</v>
      </c>
      <c r="AK9" s="31">
        <v>0</v>
      </c>
      <c r="AL9" s="31">
        <v>0</v>
      </c>
      <c r="AM9" s="33">
        <f t="shared" si="1"/>
        <v>41315552.474779122</v>
      </c>
      <c r="AN9" s="33">
        <f t="shared" si="2"/>
        <v>29413891.330514792</v>
      </c>
    </row>
    <row r="10" spans="1:40" ht="24.95" customHeight="1" x14ac:dyDescent="0.2">
      <c r="A10" s="19">
        <v>3</v>
      </c>
      <c r="B10" s="20" t="s">
        <v>30</v>
      </c>
      <c r="C10" s="31">
        <v>1467992.2435882774</v>
      </c>
      <c r="D10" s="31">
        <v>1370577.6670093597</v>
      </c>
      <c r="E10" s="31">
        <v>1014293.6256839485</v>
      </c>
      <c r="F10" s="31">
        <v>1014293.6256839485</v>
      </c>
      <c r="G10" s="31">
        <v>143674.79894180628</v>
      </c>
      <c r="H10" s="31">
        <v>143674.79894180628</v>
      </c>
      <c r="I10" s="31">
        <v>26048337.866391495</v>
      </c>
      <c r="J10" s="31">
        <v>24639097.991753645</v>
      </c>
      <c r="K10" s="31">
        <v>0</v>
      </c>
      <c r="L10" s="31">
        <v>0</v>
      </c>
      <c r="M10" s="31">
        <v>543530.52381412953</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c r="AE10" s="31">
        <v>17224.157458563535</v>
      </c>
      <c r="AF10" s="31">
        <v>17224.157458563535</v>
      </c>
      <c r="AG10" s="31">
        <v>0</v>
      </c>
      <c r="AH10" s="31">
        <v>0</v>
      </c>
      <c r="AI10" s="31">
        <v>0</v>
      </c>
      <c r="AJ10" s="31">
        <v>0</v>
      </c>
      <c r="AK10" s="31">
        <v>0</v>
      </c>
      <c r="AL10" s="31">
        <v>0</v>
      </c>
      <c r="AM10" s="33">
        <f t="shared" si="1"/>
        <v>29235053.215878218</v>
      </c>
      <c r="AN10" s="33">
        <f t="shared" si="2"/>
        <v>27184868.240847323</v>
      </c>
    </row>
    <row r="11" spans="1:40" ht="24.95" customHeight="1" x14ac:dyDescent="0.2">
      <c r="A11" s="19">
        <v>4</v>
      </c>
      <c r="B11" s="20" t="s">
        <v>35</v>
      </c>
      <c r="C11" s="31">
        <v>8804804.1029647999</v>
      </c>
      <c r="D11" s="31">
        <v>6975854.2240291359</v>
      </c>
      <c r="E11" s="31">
        <v>139905.44292165988</v>
      </c>
      <c r="F11" s="31">
        <v>139905.44292165988</v>
      </c>
      <c r="G11" s="31">
        <v>483560.01921689825</v>
      </c>
      <c r="H11" s="31">
        <v>443597.23504162318</v>
      </c>
      <c r="I11" s="31">
        <v>0</v>
      </c>
      <c r="J11" s="31">
        <v>0</v>
      </c>
      <c r="K11" s="31">
        <v>7521094.2286178898</v>
      </c>
      <c r="L11" s="31">
        <v>2267448.2782748258</v>
      </c>
      <c r="M11" s="31">
        <v>1366101.1485855824</v>
      </c>
      <c r="N11" s="31">
        <v>790254.02983780333</v>
      </c>
      <c r="O11" s="31">
        <v>0</v>
      </c>
      <c r="P11" s="31">
        <v>0</v>
      </c>
      <c r="Q11" s="31">
        <v>0</v>
      </c>
      <c r="R11" s="31">
        <v>0</v>
      </c>
      <c r="S11" s="31">
        <v>0</v>
      </c>
      <c r="T11" s="31">
        <v>0</v>
      </c>
      <c r="U11" s="31">
        <v>0</v>
      </c>
      <c r="V11" s="31">
        <v>0</v>
      </c>
      <c r="W11" s="31">
        <v>0</v>
      </c>
      <c r="X11" s="31">
        <v>0</v>
      </c>
      <c r="Y11" s="31">
        <v>340725.19989660842</v>
      </c>
      <c r="Z11" s="31">
        <v>305435.44888766995</v>
      </c>
      <c r="AA11" s="31">
        <v>3746986.4180272538</v>
      </c>
      <c r="AB11" s="31">
        <v>2445590.4168923264</v>
      </c>
      <c r="AC11" s="31">
        <v>0</v>
      </c>
      <c r="AD11" s="31">
        <v>0</v>
      </c>
      <c r="AE11" s="31">
        <v>11427.549922239996</v>
      </c>
      <c r="AF11" s="31">
        <v>4232.8368551699969</v>
      </c>
      <c r="AG11" s="31">
        <v>232221.41812893155</v>
      </c>
      <c r="AH11" s="31">
        <v>232221.41812893155</v>
      </c>
      <c r="AI11" s="31">
        <v>377957.67438878049</v>
      </c>
      <c r="AJ11" s="31">
        <v>216312.40595807819</v>
      </c>
      <c r="AK11" s="31">
        <v>0</v>
      </c>
      <c r="AL11" s="31">
        <v>0</v>
      </c>
      <c r="AM11" s="33">
        <f t="shared" si="1"/>
        <v>23024783.202670645</v>
      </c>
      <c r="AN11" s="33">
        <f t="shared" si="2"/>
        <v>13820851.736827226</v>
      </c>
    </row>
    <row r="12" spans="1:40" ht="24.95" customHeight="1" x14ac:dyDescent="0.2">
      <c r="A12" s="19">
        <v>5</v>
      </c>
      <c r="B12" s="20" t="s">
        <v>37</v>
      </c>
      <c r="C12" s="31">
        <v>290316.8199999904</v>
      </c>
      <c r="D12" s="31">
        <v>290316.8199999904</v>
      </c>
      <c r="E12" s="31">
        <v>269365.97000000009</v>
      </c>
      <c r="F12" s="31">
        <v>268117.81944696093</v>
      </c>
      <c r="G12" s="31">
        <v>149210.53000000303</v>
      </c>
      <c r="H12" s="31">
        <v>149210.53000000303</v>
      </c>
      <c r="I12" s="31">
        <v>4641750.8200001856</v>
      </c>
      <c r="J12" s="31">
        <v>4641750.8200001856</v>
      </c>
      <c r="K12" s="31">
        <v>1410316.7399999956</v>
      </c>
      <c r="L12" s="31">
        <v>1380050.8915956181</v>
      </c>
      <c r="M12" s="31">
        <v>781477.73381412949</v>
      </c>
      <c r="N12" s="31">
        <v>763539.51798064832</v>
      </c>
      <c r="O12" s="31">
        <v>0</v>
      </c>
      <c r="P12" s="31">
        <v>0</v>
      </c>
      <c r="Q12" s="31">
        <v>677900.97999999986</v>
      </c>
      <c r="R12" s="31">
        <v>93907.846252188669</v>
      </c>
      <c r="S12" s="31">
        <v>1092117.1199999999</v>
      </c>
      <c r="T12" s="31">
        <v>350526.37894750328</v>
      </c>
      <c r="U12" s="31">
        <v>99367.410136986291</v>
      </c>
      <c r="V12" s="31">
        <v>55623.755150491037</v>
      </c>
      <c r="W12" s="31">
        <v>15550.08</v>
      </c>
      <c r="X12" s="31">
        <v>7790.1096807709409</v>
      </c>
      <c r="Y12" s="31">
        <v>248785.56000000006</v>
      </c>
      <c r="Z12" s="31">
        <v>107105.13264858018</v>
      </c>
      <c r="AA12" s="31">
        <v>5108502.2599999495</v>
      </c>
      <c r="AB12" s="31">
        <v>1200378.9984401388</v>
      </c>
      <c r="AC12" s="31">
        <v>306295.29999999871</v>
      </c>
      <c r="AD12" s="31">
        <v>114020.90109777878</v>
      </c>
      <c r="AE12" s="31">
        <v>260181.78</v>
      </c>
      <c r="AF12" s="31">
        <v>71286.039554249845</v>
      </c>
      <c r="AG12" s="31">
        <v>0</v>
      </c>
      <c r="AH12" s="31">
        <v>0</v>
      </c>
      <c r="AI12" s="31">
        <v>1960631.6400000013</v>
      </c>
      <c r="AJ12" s="31">
        <v>584401.33662887127</v>
      </c>
      <c r="AK12" s="31">
        <v>0</v>
      </c>
      <c r="AL12" s="31">
        <v>0</v>
      </c>
      <c r="AM12" s="33">
        <f t="shared" si="1"/>
        <v>17311770.743951239</v>
      </c>
      <c r="AN12" s="33">
        <f t="shared" si="2"/>
        <v>10078026.897423977</v>
      </c>
    </row>
    <row r="13" spans="1:40" ht="24.95" customHeight="1" x14ac:dyDescent="0.2">
      <c r="A13" s="19">
        <v>6</v>
      </c>
      <c r="B13" s="20" t="s">
        <v>33</v>
      </c>
      <c r="C13" s="31">
        <v>116613.35</v>
      </c>
      <c r="D13" s="31">
        <v>41451.660000000003</v>
      </c>
      <c r="E13" s="31">
        <v>113184.91000000002</v>
      </c>
      <c r="F13" s="31">
        <v>113184.91000000002</v>
      </c>
      <c r="G13" s="31">
        <v>176429.91999999998</v>
      </c>
      <c r="H13" s="31">
        <v>149490.26</v>
      </c>
      <c r="I13" s="31">
        <v>10307938.52</v>
      </c>
      <c r="J13" s="31">
        <v>10307938.52</v>
      </c>
      <c r="K13" s="31">
        <v>1178411.02</v>
      </c>
      <c r="L13" s="31">
        <v>1178411.02</v>
      </c>
      <c r="M13" s="31">
        <v>720283.78</v>
      </c>
      <c r="N13" s="31">
        <v>720283.78</v>
      </c>
      <c r="O13" s="31">
        <v>0</v>
      </c>
      <c r="P13" s="31">
        <v>0</v>
      </c>
      <c r="Q13" s="31">
        <v>376273.73</v>
      </c>
      <c r="R13" s="31">
        <v>4371.2438869368052</v>
      </c>
      <c r="S13" s="31">
        <v>527146.01</v>
      </c>
      <c r="T13" s="31">
        <v>17485.63</v>
      </c>
      <c r="U13" s="31">
        <v>117.27999999999884</v>
      </c>
      <c r="V13" s="31">
        <v>29.323493150684953</v>
      </c>
      <c r="W13" s="31">
        <v>0</v>
      </c>
      <c r="X13" s="31">
        <v>0</v>
      </c>
      <c r="Y13" s="31">
        <v>183316.25</v>
      </c>
      <c r="Z13" s="31">
        <v>132997.57</v>
      </c>
      <c r="AA13" s="31">
        <v>1353897.26</v>
      </c>
      <c r="AB13" s="31">
        <v>1038307.5599999999</v>
      </c>
      <c r="AC13" s="31">
        <v>42793.850000000006</v>
      </c>
      <c r="AD13" s="31">
        <v>42793.850000000006</v>
      </c>
      <c r="AE13" s="31">
        <v>1086131.8599999999</v>
      </c>
      <c r="AF13" s="31">
        <v>543870.42999999993</v>
      </c>
      <c r="AG13" s="31">
        <v>0</v>
      </c>
      <c r="AH13" s="31">
        <v>0</v>
      </c>
      <c r="AI13" s="31">
        <v>625022.53000000014</v>
      </c>
      <c r="AJ13" s="31">
        <v>500632.09</v>
      </c>
      <c r="AK13" s="31">
        <v>0</v>
      </c>
      <c r="AL13" s="31">
        <v>0</v>
      </c>
      <c r="AM13" s="33">
        <f t="shared" si="1"/>
        <v>16807560.269999996</v>
      </c>
      <c r="AN13" s="33">
        <f t="shared" si="2"/>
        <v>14791247.847380087</v>
      </c>
    </row>
    <row r="14" spans="1:40" ht="24.95" customHeight="1" x14ac:dyDescent="0.2">
      <c r="A14" s="19">
        <v>7</v>
      </c>
      <c r="B14" s="20" t="s">
        <v>36</v>
      </c>
      <c r="C14" s="31">
        <v>33870.771375917604</v>
      </c>
      <c r="D14" s="31">
        <v>33870.771375917604</v>
      </c>
      <c r="E14" s="31">
        <v>78700.276700199975</v>
      </c>
      <c r="F14" s="31">
        <v>76249.985963422485</v>
      </c>
      <c r="G14" s="31">
        <v>114289.19938710296</v>
      </c>
      <c r="H14" s="31">
        <v>107607.56407898002</v>
      </c>
      <c r="I14" s="31">
        <v>5223595.0813872907</v>
      </c>
      <c r="J14" s="31">
        <v>5223595.0813872907</v>
      </c>
      <c r="K14" s="31">
        <v>1738476.443283902</v>
      </c>
      <c r="L14" s="31">
        <v>1628761.4235816705</v>
      </c>
      <c r="M14" s="31">
        <v>844784.4113763076</v>
      </c>
      <c r="N14" s="31">
        <v>813638.94451095385</v>
      </c>
      <c r="O14" s="31">
        <v>0</v>
      </c>
      <c r="P14" s="31">
        <v>0</v>
      </c>
      <c r="Q14" s="31">
        <v>0</v>
      </c>
      <c r="R14" s="31">
        <v>0</v>
      </c>
      <c r="S14" s="31">
        <v>0</v>
      </c>
      <c r="T14" s="31">
        <v>0</v>
      </c>
      <c r="U14" s="31">
        <v>6303.8517236813186</v>
      </c>
      <c r="V14" s="31">
        <v>5800.5148299310295</v>
      </c>
      <c r="W14" s="31">
        <v>0</v>
      </c>
      <c r="X14" s="31">
        <v>0</v>
      </c>
      <c r="Y14" s="31">
        <v>278409.8959419264</v>
      </c>
      <c r="Z14" s="31">
        <v>206240.64314339118</v>
      </c>
      <c r="AA14" s="31">
        <v>3175958.6200481975</v>
      </c>
      <c r="AB14" s="31">
        <v>345348.58460983122</v>
      </c>
      <c r="AC14" s="31">
        <v>369756.44221191842</v>
      </c>
      <c r="AD14" s="31">
        <v>11050.229901712446</v>
      </c>
      <c r="AE14" s="31">
        <v>0</v>
      </c>
      <c r="AF14" s="31">
        <v>0</v>
      </c>
      <c r="AG14" s="31">
        <v>0</v>
      </c>
      <c r="AH14" s="31">
        <v>0</v>
      </c>
      <c r="AI14" s="31">
        <v>556155.50553211349</v>
      </c>
      <c r="AJ14" s="31">
        <v>112214.09973432985</v>
      </c>
      <c r="AK14" s="31">
        <v>0</v>
      </c>
      <c r="AL14" s="31">
        <v>0</v>
      </c>
      <c r="AM14" s="33">
        <f t="shared" si="1"/>
        <v>12420300.498968558</v>
      </c>
      <c r="AN14" s="33">
        <f t="shared" si="2"/>
        <v>8564377.8431174308</v>
      </c>
    </row>
    <row r="15" spans="1:40" ht="24.95" customHeight="1" x14ac:dyDescent="0.2">
      <c r="A15" s="19">
        <v>8</v>
      </c>
      <c r="B15" s="20" t="s">
        <v>31</v>
      </c>
      <c r="C15" s="31">
        <v>423014.10819872166</v>
      </c>
      <c r="D15" s="31">
        <v>423014.10819872166</v>
      </c>
      <c r="E15" s="31">
        <v>375589.47384035459</v>
      </c>
      <c r="F15" s="31">
        <v>375589.47384035459</v>
      </c>
      <c r="G15" s="31">
        <v>154835.31973739219</v>
      </c>
      <c r="H15" s="31">
        <v>149944.99120134689</v>
      </c>
      <c r="I15" s="31">
        <v>6462686.1826861603</v>
      </c>
      <c r="J15" s="31">
        <v>6462686.1826861603</v>
      </c>
      <c r="K15" s="31">
        <v>395010.92168122355</v>
      </c>
      <c r="L15" s="31">
        <v>206125.23240123678</v>
      </c>
      <c r="M15" s="31">
        <v>592174.46341182804</v>
      </c>
      <c r="N15" s="31">
        <v>571813.2979192622</v>
      </c>
      <c r="O15" s="31">
        <v>0</v>
      </c>
      <c r="P15" s="31">
        <v>0</v>
      </c>
      <c r="Q15" s="31">
        <v>0</v>
      </c>
      <c r="R15" s="31">
        <v>0</v>
      </c>
      <c r="S15" s="31">
        <v>0</v>
      </c>
      <c r="T15" s="31">
        <v>0</v>
      </c>
      <c r="U15" s="31">
        <v>0</v>
      </c>
      <c r="V15" s="31">
        <v>0</v>
      </c>
      <c r="W15" s="31">
        <v>0</v>
      </c>
      <c r="X15" s="31">
        <v>0</v>
      </c>
      <c r="Y15" s="31">
        <v>15128.441895999998</v>
      </c>
      <c r="Z15" s="31">
        <v>12967.687341599998</v>
      </c>
      <c r="AA15" s="31">
        <v>0</v>
      </c>
      <c r="AB15" s="31">
        <v>0</v>
      </c>
      <c r="AC15" s="31">
        <v>0</v>
      </c>
      <c r="AD15" s="31">
        <v>0</v>
      </c>
      <c r="AE15" s="31">
        <v>0</v>
      </c>
      <c r="AF15" s="31">
        <v>0</v>
      </c>
      <c r="AG15" s="31">
        <v>0</v>
      </c>
      <c r="AH15" s="31">
        <v>0</v>
      </c>
      <c r="AI15" s="31">
        <v>0</v>
      </c>
      <c r="AJ15" s="31">
        <v>0</v>
      </c>
      <c r="AK15" s="31">
        <v>0</v>
      </c>
      <c r="AL15" s="31">
        <v>0</v>
      </c>
      <c r="AM15" s="33">
        <f t="shared" si="1"/>
        <v>8418438.9114516806</v>
      </c>
      <c r="AN15" s="33">
        <f t="shared" si="2"/>
        <v>8202140.9735886818</v>
      </c>
    </row>
    <row r="16" spans="1:40" ht="24.95" customHeight="1" x14ac:dyDescent="0.2">
      <c r="A16" s="19">
        <v>9</v>
      </c>
      <c r="B16" s="20" t="s">
        <v>32</v>
      </c>
      <c r="C16" s="31">
        <v>121891.84994251837</v>
      </c>
      <c r="D16" s="31">
        <v>121891.84994251837</v>
      </c>
      <c r="E16" s="31">
        <v>41781.979022775806</v>
      </c>
      <c r="F16" s="31">
        <v>41781.979022775806</v>
      </c>
      <c r="G16" s="31">
        <v>69965.270174561796</v>
      </c>
      <c r="H16" s="31">
        <v>56460.914010461791</v>
      </c>
      <c r="I16" s="31">
        <v>3368963.1028806046</v>
      </c>
      <c r="J16" s="31">
        <v>3368963.1028806046</v>
      </c>
      <c r="K16" s="31">
        <v>1496455.2631936444</v>
      </c>
      <c r="L16" s="31">
        <v>838376.86741314468</v>
      </c>
      <c r="M16" s="31">
        <v>754596.65290861367</v>
      </c>
      <c r="N16" s="31">
        <v>680297.17160255904</v>
      </c>
      <c r="O16" s="31">
        <v>0</v>
      </c>
      <c r="P16" s="31">
        <v>0</v>
      </c>
      <c r="Q16" s="31">
        <v>21475.704109585698</v>
      </c>
      <c r="R16" s="31">
        <v>1249.271780785697</v>
      </c>
      <c r="S16" s="31">
        <v>3757.8625753201004</v>
      </c>
      <c r="T16" s="31">
        <v>556.55636772010075</v>
      </c>
      <c r="U16" s="31">
        <v>0</v>
      </c>
      <c r="V16" s="31">
        <v>0</v>
      </c>
      <c r="W16" s="31">
        <v>0</v>
      </c>
      <c r="X16" s="31">
        <v>0</v>
      </c>
      <c r="Y16" s="31">
        <v>77861.754458581985</v>
      </c>
      <c r="Z16" s="31">
        <v>23925.065844381992</v>
      </c>
      <c r="AA16" s="31">
        <v>453341.40220461134</v>
      </c>
      <c r="AB16" s="31">
        <v>256431.78683730389</v>
      </c>
      <c r="AC16" s="31">
        <v>0</v>
      </c>
      <c r="AD16" s="31">
        <v>0</v>
      </c>
      <c r="AE16" s="31">
        <v>231276.01630737472</v>
      </c>
      <c r="AF16" s="31">
        <v>167900.70617107459</v>
      </c>
      <c r="AG16" s="31">
        <v>0</v>
      </c>
      <c r="AH16" s="31">
        <v>0</v>
      </c>
      <c r="AI16" s="31">
        <v>74017.406987900118</v>
      </c>
      <c r="AJ16" s="31">
        <v>71370.562670200117</v>
      </c>
      <c r="AK16" s="31">
        <v>0</v>
      </c>
      <c r="AL16" s="31">
        <v>0</v>
      </c>
      <c r="AM16" s="33">
        <f t="shared" si="1"/>
        <v>6715384.2647660933</v>
      </c>
      <c r="AN16" s="33">
        <f t="shared" si="2"/>
        <v>5629205.8345435327</v>
      </c>
    </row>
    <row r="17" spans="1:40" ht="24.95" customHeight="1" x14ac:dyDescent="0.2">
      <c r="A17" s="19">
        <v>10</v>
      </c>
      <c r="B17" s="20" t="s">
        <v>40</v>
      </c>
      <c r="C17" s="31">
        <v>0</v>
      </c>
      <c r="D17" s="31">
        <v>0</v>
      </c>
      <c r="E17" s="31">
        <v>1627.38</v>
      </c>
      <c r="F17" s="31">
        <v>1627.38</v>
      </c>
      <c r="G17" s="31">
        <v>26912.769999999993</v>
      </c>
      <c r="H17" s="31">
        <v>8077.28</v>
      </c>
      <c r="I17" s="31">
        <v>3852412.7700000005</v>
      </c>
      <c r="J17" s="31">
        <v>3852412.7700000005</v>
      </c>
      <c r="K17" s="31">
        <v>1269795.19</v>
      </c>
      <c r="L17" s="31">
        <v>529831.36521904741</v>
      </c>
      <c r="M17" s="31">
        <v>616734</v>
      </c>
      <c r="N17" s="31">
        <v>565491.57000000007</v>
      </c>
      <c r="O17" s="31">
        <v>0</v>
      </c>
      <c r="P17" s="31">
        <v>0</v>
      </c>
      <c r="Q17" s="31">
        <v>0</v>
      </c>
      <c r="R17" s="31">
        <v>0</v>
      </c>
      <c r="S17" s="31">
        <v>0</v>
      </c>
      <c r="T17" s="31">
        <v>0</v>
      </c>
      <c r="U17" s="31">
        <v>0</v>
      </c>
      <c r="V17" s="31">
        <v>0</v>
      </c>
      <c r="W17" s="31">
        <v>0</v>
      </c>
      <c r="X17" s="31">
        <v>0</v>
      </c>
      <c r="Y17" s="31">
        <v>16479.46</v>
      </c>
      <c r="Z17" s="31">
        <v>4943.84</v>
      </c>
      <c r="AA17" s="31">
        <v>15216.489999999998</v>
      </c>
      <c r="AB17" s="31">
        <v>3043.2999999999993</v>
      </c>
      <c r="AC17" s="31">
        <v>0</v>
      </c>
      <c r="AD17" s="31">
        <v>0</v>
      </c>
      <c r="AE17" s="31">
        <v>12522.73</v>
      </c>
      <c r="AF17" s="31">
        <v>12522.73</v>
      </c>
      <c r="AG17" s="31">
        <v>0</v>
      </c>
      <c r="AH17" s="31">
        <v>0</v>
      </c>
      <c r="AI17" s="31">
        <v>514.55999999999995</v>
      </c>
      <c r="AJ17" s="31">
        <v>514.55999999999995</v>
      </c>
      <c r="AK17" s="31">
        <v>0</v>
      </c>
      <c r="AL17" s="31">
        <v>0</v>
      </c>
      <c r="AM17" s="33">
        <f t="shared" si="1"/>
        <v>5812215.3500000006</v>
      </c>
      <c r="AN17" s="33">
        <f t="shared" si="2"/>
        <v>4978464.7952190479</v>
      </c>
    </row>
    <row r="18" spans="1:40" ht="24.95" customHeight="1" x14ac:dyDescent="0.2">
      <c r="A18" s="19">
        <v>11</v>
      </c>
      <c r="B18" s="20" t="s">
        <v>34</v>
      </c>
      <c r="C18" s="31">
        <v>185458.34524803163</v>
      </c>
      <c r="D18" s="31">
        <v>181991.08310841082</v>
      </c>
      <c r="E18" s="31">
        <v>317700.47599390801</v>
      </c>
      <c r="F18" s="31">
        <v>315957.91472806293</v>
      </c>
      <c r="G18" s="31">
        <v>54572.698499771941</v>
      </c>
      <c r="H18" s="31">
        <v>33729.209097881758</v>
      </c>
      <c r="I18" s="31">
        <v>1876210.2951269941</v>
      </c>
      <c r="J18" s="31">
        <v>1389260.9547235616</v>
      </c>
      <c r="K18" s="31">
        <v>822036.49511276931</v>
      </c>
      <c r="L18" s="31">
        <v>777948.10601461504</v>
      </c>
      <c r="M18" s="31">
        <v>697969.96040460665</v>
      </c>
      <c r="N18" s="31">
        <v>669235.90810627409</v>
      </c>
      <c r="O18" s="31">
        <v>0</v>
      </c>
      <c r="P18" s="31">
        <v>0</v>
      </c>
      <c r="Q18" s="31">
        <v>414703.24345304078</v>
      </c>
      <c r="R18" s="31">
        <v>4087.3000715143862</v>
      </c>
      <c r="S18" s="31">
        <v>95206.528742408176</v>
      </c>
      <c r="T18" s="31">
        <v>92.043952271182206</v>
      </c>
      <c r="U18" s="31">
        <v>0</v>
      </c>
      <c r="V18" s="31">
        <v>0</v>
      </c>
      <c r="W18" s="31">
        <v>0</v>
      </c>
      <c r="X18" s="31">
        <v>0</v>
      </c>
      <c r="Y18" s="31">
        <v>105687.43420511299</v>
      </c>
      <c r="Z18" s="31">
        <v>65687.218732424197</v>
      </c>
      <c r="AA18" s="31">
        <v>565717.03792134253</v>
      </c>
      <c r="AB18" s="31">
        <v>189394.94912310375</v>
      </c>
      <c r="AC18" s="31">
        <v>97237.351931040263</v>
      </c>
      <c r="AD18" s="31">
        <v>60612.153814642894</v>
      </c>
      <c r="AE18" s="31">
        <v>90.442748520426534</v>
      </c>
      <c r="AF18" s="31">
        <v>90.442748520426534</v>
      </c>
      <c r="AG18" s="31">
        <v>0</v>
      </c>
      <c r="AH18" s="31">
        <v>0</v>
      </c>
      <c r="AI18" s="31">
        <v>72109.966734224072</v>
      </c>
      <c r="AJ18" s="31">
        <v>27543.507901555105</v>
      </c>
      <c r="AK18" s="31">
        <v>0</v>
      </c>
      <c r="AL18" s="31">
        <v>0</v>
      </c>
      <c r="AM18" s="33">
        <f t="shared" si="1"/>
        <v>5304700.276121771</v>
      </c>
      <c r="AN18" s="33">
        <f t="shared" si="2"/>
        <v>3715630.7921228376</v>
      </c>
    </row>
    <row r="19" spans="1:40" ht="24.95" customHeight="1" x14ac:dyDescent="0.2">
      <c r="A19" s="19">
        <v>12</v>
      </c>
      <c r="B19" s="20" t="s">
        <v>39</v>
      </c>
      <c r="C19" s="31">
        <v>34485.2398348477</v>
      </c>
      <c r="D19" s="31">
        <v>14060.387084824179</v>
      </c>
      <c r="E19" s="31">
        <v>4077.775664759477</v>
      </c>
      <c r="F19" s="31">
        <v>1503.9956907544351</v>
      </c>
      <c r="G19" s="31">
        <v>74763.435357518887</v>
      </c>
      <c r="H19" s="31">
        <v>45860.493620582354</v>
      </c>
      <c r="I19" s="31">
        <v>2609154.1235610563</v>
      </c>
      <c r="J19" s="31">
        <v>2454840.8237517155</v>
      </c>
      <c r="K19" s="31">
        <v>607782.88039358275</v>
      </c>
      <c r="L19" s="31">
        <v>523848.75717729185</v>
      </c>
      <c r="M19" s="31">
        <v>627856.47600983339</v>
      </c>
      <c r="N19" s="31">
        <v>626717.48170129629</v>
      </c>
      <c r="O19" s="31">
        <v>6165.5046575342458</v>
      </c>
      <c r="P19" s="31">
        <v>2750.7636164383557</v>
      </c>
      <c r="Q19" s="31">
        <v>28326.94134246575</v>
      </c>
      <c r="R19" s="31">
        <v>8406.7053553572005</v>
      </c>
      <c r="S19" s="31">
        <v>8059.5481643835601</v>
      </c>
      <c r="T19" s="31">
        <v>2391.8659588463988</v>
      </c>
      <c r="U19" s="31">
        <v>0</v>
      </c>
      <c r="V19" s="31">
        <v>0</v>
      </c>
      <c r="W19" s="31">
        <v>0</v>
      </c>
      <c r="X19" s="31">
        <v>0</v>
      </c>
      <c r="Y19" s="31">
        <v>7769.5674289704311</v>
      </c>
      <c r="Z19" s="31">
        <v>6525.4904913321352</v>
      </c>
      <c r="AA19" s="31">
        <v>715751.40534549509</v>
      </c>
      <c r="AB19" s="31">
        <v>435805.140161168</v>
      </c>
      <c r="AC19" s="31">
        <v>106174.31274817156</v>
      </c>
      <c r="AD19" s="31">
        <v>62400.894277593543</v>
      </c>
      <c r="AE19" s="31">
        <v>5527.7702129275376</v>
      </c>
      <c r="AF19" s="31">
        <v>2172.5615868633727</v>
      </c>
      <c r="AG19" s="31">
        <v>0</v>
      </c>
      <c r="AH19" s="31">
        <v>0</v>
      </c>
      <c r="AI19" s="31">
        <v>25185.921383472109</v>
      </c>
      <c r="AJ19" s="31">
        <v>9562.8423614164167</v>
      </c>
      <c r="AK19" s="31">
        <v>0</v>
      </c>
      <c r="AL19" s="31">
        <v>0</v>
      </c>
      <c r="AM19" s="33">
        <f t="shared" si="1"/>
        <v>4861080.9021050185</v>
      </c>
      <c r="AN19" s="33">
        <f t="shared" si="2"/>
        <v>4196848.2028354798</v>
      </c>
    </row>
    <row r="20" spans="1:40" ht="24.95" customHeight="1" x14ac:dyDescent="0.2">
      <c r="A20" s="19">
        <v>13</v>
      </c>
      <c r="B20" s="20" t="s">
        <v>38</v>
      </c>
      <c r="C20" s="31">
        <v>35450.9005875</v>
      </c>
      <c r="D20" s="31">
        <v>35450.9005875</v>
      </c>
      <c r="E20" s="31">
        <v>8829.3591056100013</v>
      </c>
      <c r="F20" s="31">
        <v>8829.3591056100013</v>
      </c>
      <c r="G20" s="31">
        <v>88497.171764899875</v>
      </c>
      <c r="H20" s="31">
        <v>41633.831764899878</v>
      </c>
      <c r="I20" s="31">
        <v>1391769.7137712853</v>
      </c>
      <c r="J20" s="31">
        <v>1391769.7137712853</v>
      </c>
      <c r="K20" s="31">
        <v>617377.70420151844</v>
      </c>
      <c r="L20" s="31">
        <v>617377.70420151844</v>
      </c>
      <c r="M20" s="31">
        <v>800317.58419446053</v>
      </c>
      <c r="N20" s="31">
        <v>786199.23248923058</v>
      </c>
      <c r="O20" s="31">
        <v>0</v>
      </c>
      <c r="P20" s="31">
        <v>0</v>
      </c>
      <c r="Q20" s="31">
        <v>92316.609999999986</v>
      </c>
      <c r="R20" s="31">
        <v>0</v>
      </c>
      <c r="S20" s="31">
        <v>35761</v>
      </c>
      <c r="T20" s="31">
        <v>0</v>
      </c>
      <c r="U20" s="31">
        <v>13389.93</v>
      </c>
      <c r="V20" s="31">
        <v>4731.630000000001</v>
      </c>
      <c r="W20" s="31">
        <v>0</v>
      </c>
      <c r="X20" s="31">
        <v>0</v>
      </c>
      <c r="Y20" s="31">
        <v>70815.605838939984</v>
      </c>
      <c r="Z20" s="31">
        <v>62613.039881649995</v>
      </c>
      <c r="AA20" s="31">
        <v>336806.20382925001</v>
      </c>
      <c r="AB20" s="31">
        <v>206442.29171774766</v>
      </c>
      <c r="AC20" s="31">
        <v>0</v>
      </c>
      <c r="AD20" s="31">
        <v>0</v>
      </c>
      <c r="AE20" s="31">
        <v>68862.905534969992</v>
      </c>
      <c r="AF20" s="31">
        <v>68862.905534969992</v>
      </c>
      <c r="AG20" s="31">
        <v>0</v>
      </c>
      <c r="AH20" s="31">
        <v>0</v>
      </c>
      <c r="AI20" s="31">
        <v>176886.40507479999</v>
      </c>
      <c r="AJ20" s="31">
        <v>133877.51046101001</v>
      </c>
      <c r="AK20" s="31">
        <v>0</v>
      </c>
      <c r="AL20" s="31">
        <v>0</v>
      </c>
      <c r="AM20" s="33">
        <f t="shared" si="1"/>
        <v>3737081.0939032338</v>
      </c>
      <c r="AN20" s="33">
        <f t="shared" si="2"/>
        <v>3357788.1195154218</v>
      </c>
    </row>
    <row r="21" spans="1:40" ht="24.95" customHeight="1" x14ac:dyDescent="0.2">
      <c r="A21" s="19">
        <v>14</v>
      </c>
      <c r="B21" s="20" t="s">
        <v>43</v>
      </c>
      <c r="C21" s="31">
        <v>10193.970908188385</v>
      </c>
      <c r="D21" s="31">
        <v>10193.970908188385</v>
      </c>
      <c r="E21" s="31">
        <v>1621.1973611336587</v>
      </c>
      <c r="F21" s="31">
        <v>1621.1973611336587</v>
      </c>
      <c r="G21" s="31">
        <v>75135.406093871774</v>
      </c>
      <c r="H21" s="31">
        <v>15210.910528329738</v>
      </c>
      <c r="I21" s="31">
        <v>1105030.6253536651</v>
      </c>
      <c r="J21" s="31">
        <v>1105030.6253536651</v>
      </c>
      <c r="K21" s="31">
        <v>162411.05614388888</v>
      </c>
      <c r="L21" s="31">
        <v>91858.984411927056</v>
      </c>
      <c r="M21" s="31">
        <v>444258.32046827272</v>
      </c>
      <c r="N21" s="31">
        <v>439752.97472732351</v>
      </c>
      <c r="O21" s="31">
        <v>0</v>
      </c>
      <c r="P21" s="31">
        <v>0</v>
      </c>
      <c r="Q21" s="31">
        <v>606989.85428767116</v>
      </c>
      <c r="R21" s="31">
        <v>38477.085049934176</v>
      </c>
      <c r="S21" s="31">
        <v>300044.26428593567</v>
      </c>
      <c r="T21" s="31">
        <v>23289.932379682981</v>
      </c>
      <c r="U21" s="31">
        <v>0</v>
      </c>
      <c r="V21" s="31">
        <v>0</v>
      </c>
      <c r="W21" s="31">
        <v>0</v>
      </c>
      <c r="X21" s="31">
        <v>0</v>
      </c>
      <c r="Y21" s="31">
        <v>73544.120742603991</v>
      </c>
      <c r="Z21" s="31">
        <v>14566.66635739336</v>
      </c>
      <c r="AA21" s="31">
        <v>350173.03988016612</v>
      </c>
      <c r="AB21" s="31">
        <v>62174.669803152756</v>
      </c>
      <c r="AC21" s="31">
        <v>228.39945205479452</v>
      </c>
      <c r="AD21" s="31">
        <v>45.679890410959345</v>
      </c>
      <c r="AE21" s="31">
        <v>0</v>
      </c>
      <c r="AF21" s="31">
        <v>0</v>
      </c>
      <c r="AG21" s="31">
        <v>0</v>
      </c>
      <c r="AH21" s="31">
        <v>0</v>
      </c>
      <c r="AI21" s="31">
        <v>62397.970266223798</v>
      </c>
      <c r="AJ21" s="31">
        <v>44298.630407319681</v>
      </c>
      <c r="AK21" s="31">
        <v>0</v>
      </c>
      <c r="AL21" s="31">
        <v>0</v>
      </c>
      <c r="AM21" s="33">
        <f t="shared" si="1"/>
        <v>3192028.2252436765</v>
      </c>
      <c r="AN21" s="33">
        <f t="shared" si="2"/>
        <v>1846521.3271784615</v>
      </c>
    </row>
    <row r="22" spans="1:40" ht="24.95" customHeight="1" x14ac:dyDescent="0.2">
      <c r="A22" s="19">
        <v>15</v>
      </c>
      <c r="B22" s="29" t="s">
        <v>41</v>
      </c>
      <c r="C22" s="31">
        <v>5034.1494520000006</v>
      </c>
      <c r="D22" s="31">
        <v>5034.1494520000006</v>
      </c>
      <c r="E22" s="31">
        <v>0</v>
      </c>
      <c r="F22" s="31">
        <v>0</v>
      </c>
      <c r="G22" s="31">
        <v>3200.9856229999932</v>
      </c>
      <c r="H22" s="31">
        <v>3200.9856229999932</v>
      </c>
      <c r="I22" s="31">
        <v>0</v>
      </c>
      <c r="J22" s="31">
        <v>0</v>
      </c>
      <c r="K22" s="31">
        <v>530984.09866600134</v>
      </c>
      <c r="L22" s="31">
        <v>530984.09866600134</v>
      </c>
      <c r="M22" s="31">
        <v>593661.93490312924</v>
      </c>
      <c r="N22" s="31">
        <v>593661.93490312924</v>
      </c>
      <c r="O22" s="31">
        <v>0</v>
      </c>
      <c r="P22" s="31">
        <v>0</v>
      </c>
      <c r="Q22" s="31">
        <v>0</v>
      </c>
      <c r="R22" s="31">
        <v>0</v>
      </c>
      <c r="S22" s="31">
        <v>0</v>
      </c>
      <c r="T22" s="31">
        <v>0</v>
      </c>
      <c r="U22" s="31">
        <v>0</v>
      </c>
      <c r="V22" s="31">
        <v>0</v>
      </c>
      <c r="W22" s="31">
        <v>0</v>
      </c>
      <c r="X22" s="31">
        <v>0</v>
      </c>
      <c r="Y22" s="31">
        <v>0</v>
      </c>
      <c r="Z22" s="31">
        <v>0</v>
      </c>
      <c r="AA22" s="31">
        <v>418.26128700000004</v>
      </c>
      <c r="AB22" s="31">
        <v>418.26128700000004</v>
      </c>
      <c r="AC22" s="31">
        <v>0</v>
      </c>
      <c r="AD22" s="31">
        <v>0</v>
      </c>
      <c r="AE22" s="31">
        <v>0</v>
      </c>
      <c r="AF22" s="31">
        <v>0</v>
      </c>
      <c r="AG22" s="31">
        <v>476.82903199999998</v>
      </c>
      <c r="AH22" s="31">
        <v>476.82903199999998</v>
      </c>
      <c r="AI22" s="31">
        <v>0</v>
      </c>
      <c r="AJ22" s="31">
        <v>0</v>
      </c>
      <c r="AK22" s="31">
        <v>0</v>
      </c>
      <c r="AL22" s="31">
        <v>0</v>
      </c>
      <c r="AM22" s="33">
        <f t="shared" si="1"/>
        <v>1133776.2589631306</v>
      </c>
      <c r="AN22" s="33">
        <f t="shared" si="2"/>
        <v>1133776.2589631306</v>
      </c>
    </row>
    <row r="23" spans="1:40" ht="24.95" customHeight="1" x14ac:dyDescent="0.2">
      <c r="A23" s="19">
        <v>16</v>
      </c>
      <c r="B23" s="29" t="s">
        <v>42</v>
      </c>
      <c r="C23" s="31">
        <v>0</v>
      </c>
      <c r="D23" s="31">
        <v>0</v>
      </c>
      <c r="E23" s="31">
        <v>2619.7904480918</v>
      </c>
      <c r="F23" s="31">
        <v>2619.7904480918</v>
      </c>
      <c r="G23" s="31">
        <v>366.28181763399311</v>
      </c>
      <c r="H23" s="31">
        <v>366.28181763399311</v>
      </c>
      <c r="I23" s="31">
        <v>0</v>
      </c>
      <c r="J23" s="31">
        <v>0</v>
      </c>
      <c r="K23" s="31">
        <v>333977.50938747154</v>
      </c>
      <c r="L23" s="31">
        <v>333977.50938747154</v>
      </c>
      <c r="M23" s="31">
        <v>551607.62664959882</v>
      </c>
      <c r="N23" s="31">
        <v>551402.34637562628</v>
      </c>
      <c r="O23" s="31">
        <v>0</v>
      </c>
      <c r="P23" s="31">
        <v>0</v>
      </c>
      <c r="Q23" s="31">
        <v>0</v>
      </c>
      <c r="R23" s="31">
        <v>0</v>
      </c>
      <c r="S23" s="31">
        <v>0</v>
      </c>
      <c r="T23" s="31">
        <v>0</v>
      </c>
      <c r="U23" s="31">
        <v>0</v>
      </c>
      <c r="V23" s="31">
        <v>0</v>
      </c>
      <c r="W23" s="31">
        <v>0</v>
      </c>
      <c r="X23" s="31">
        <v>0</v>
      </c>
      <c r="Y23" s="31">
        <v>0</v>
      </c>
      <c r="Z23" s="31">
        <v>0</v>
      </c>
      <c r="AA23" s="31">
        <v>938.72054794520557</v>
      </c>
      <c r="AB23" s="31">
        <v>662.15254794520558</v>
      </c>
      <c r="AC23" s="31">
        <v>0</v>
      </c>
      <c r="AD23" s="31">
        <v>0</v>
      </c>
      <c r="AE23" s="31">
        <v>176289.57273700877</v>
      </c>
      <c r="AF23" s="31">
        <v>176289.57273700877</v>
      </c>
      <c r="AG23" s="31">
        <v>0</v>
      </c>
      <c r="AH23" s="31">
        <v>0</v>
      </c>
      <c r="AI23" s="31">
        <v>11102.351780821917</v>
      </c>
      <c r="AJ23" s="31">
        <v>3971.4761698630145</v>
      </c>
      <c r="AK23" s="31">
        <v>0</v>
      </c>
      <c r="AL23" s="31">
        <v>0</v>
      </c>
      <c r="AM23" s="33">
        <f t="shared" si="1"/>
        <v>1076901.853368572</v>
      </c>
      <c r="AN23" s="33">
        <f t="shared" si="2"/>
        <v>1069289.1294836404</v>
      </c>
    </row>
    <row r="24" spans="1:40" ht="24.95" customHeight="1" x14ac:dyDescent="0.2">
      <c r="A24" s="19">
        <v>17</v>
      </c>
      <c r="B24" s="29" t="s">
        <v>44</v>
      </c>
      <c r="C24" s="31">
        <v>0</v>
      </c>
      <c r="D24" s="31">
        <v>0</v>
      </c>
      <c r="E24" s="31">
        <v>0</v>
      </c>
      <c r="F24" s="31">
        <v>0</v>
      </c>
      <c r="G24" s="31">
        <v>1466.4899999999998</v>
      </c>
      <c r="H24" s="31">
        <v>1453.8019999999997</v>
      </c>
      <c r="I24" s="31">
        <v>0</v>
      </c>
      <c r="J24" s="31">
        <v>0</v>
      </c>
      <c r="K24" s="31">
        <v>244225.04</v>
      </c>
      <c r="L24" s="31">
        <v>243997.61600000001</v>
      </c>
      <c r="M24" s="31">
        <v>430120.88605157082</v>
      </c>
      <c r="N24" s="31">
        <v>430088.67805157084</v>
      </c>
      <c r="O24" s="31">
        <v>0</v>
      </c>
      <c r="P24" s="31">
        <v>0</v>
      </c>
      <c r="Q24" s="31">
        <v>0</v>
      </c>
      <c r="R24" s="31">
        <v>0</v>
      </c>
      <c r="S24" s="31">
        <v>0</v>
      </c>
      <c r="T24" s="31">
        <v>0</v>
      </c>
      <c r="U24" s="31">
        <v>0</v>
      </c>
      <c r="V24" s="31">
        <v>0</v>
      </c>
      <c r="W24" s="31">
        <v>0</v>
      </c>
      <c r="X24" s="31">
        <v>0</v>
      </c>
      <c r="Y24" s="31">
        <v>0</v>
      </c>
      <c r="Z24" s="31">
        <v>0</v>
      </c>
      <c r="AA24" s="31">
        <v>1352.26</v>
      </c>
      <c r="AB24" s="31">
        <v>579.20449315068504</v>
      </c>
      <c r="AC24" s="31">
        <v>1022.73</v>
      </c>
      <c r="AD24" s="31">
        <v>72.666767123287968</v>
      </c>
      <c r="AE24" s="31">
        <v>0</v>
      </c>
      <c r="AF24" s="31">
        <v>0</v>
      </c>
      <c r="AG24" s="31">
        <v>0</v>
      </c>
      <c r="AH24" s="31">
        <v>0</v>
      </c>
      <c r="AI24" s="31">
        <v>5423.1399999999994</v>
      </c>
      <c r="AJ24" s="31">
        <v>3305.4539726027401</v>
      </c>
      <c r="AK24" s="31">
        <v>0</v>
      </c>
      <c r="AL24" s="31">
        <v>0</v>
      </c>
      <c r="AM24" s="33">
        <f t="shared" si="1"/>
        <v>683610.5460515708</v>
      </c>
      <c r="AN24" s="33">
        <f t="shared" si="2"/>
        <v>679497.42128444754</v>
      </c>
    </row>
    <row r="25" spans="1:40" ht="15" x14ac:dyDescent="0.2">
      <c r="A25" s="12"/>
      <c r="B25" s="6" t="s">
        <v>22</v>
      </c>
      <c r="C25" s="34">
        <f t="shared" ref="C25:AN25" si="3">SUM(C8:C24)</f>
        <v>17038303.094550695</v>
      </c>
      <c r="D25" s="34">
        <f t="shared" si="3"/>
        <v>14913361.913211629</v>
      </c>
      <c r="E25" s="34">
        <f t="shared" si="3"/>
        <v>3139916.7707609604</v>
      </c>
      <c r="F25" s="34">
        <f t="shared" si="3"/>
        <v>3131901.9882312939</v>
      </c>
      <c r="G25" s="34">
        <f t="shared" si="3"/>
        <v>2420332.3651772733</v>
      </c>
      <c r="H25" s="34">
        <f t="shared" si="3"/>
        <v>2085791.3432195385</v>
      </c>
      <c r="I25" s="34">
        <f t="shared" si="3"/>
        <v>96888941.848749876</v>
      </c>
      <c r="J25" s="34">
        <f t="shared" si="3"/>
        <v>94802990.048434809</v>
      </c>
      <c r="K25" s="34">
        <f t="shared" si="3"/>
        <v>36050142.814332299</v>
      </c>
      <c r="L25" s="34">
        <f t="shared" si="3"/>
        <v>28249035.667713135</v>
      </c>
      <c r="M25" s="34">
        <f t="shared" si="3"/>
        <v>14669813.753863273</v>
      </c>
      <c r="N25" s="34">
        <f t="shared" si="3"/>
        <v>13147201.079564132</v>
      </c>
      <c r="O25" s="34">
        <f t="shared" si="3"/>
        <v>156916.47874453972</v>
      </c>
      <c r="P25" s="34">
        <f t="shared" si="3"/>
        <v>152111.92863475892</v>
      </c>
      <c r="Q25" s="34">
        <f t="shared" si="3"/>
        <v>3118490.0043016532</v>
      </c>
      <c r="R25" s="34">
        <f t="shared" si="3"/>
        <v>157249.70056134404</v>
      </c>
      <c r="S25" s="34">
        <f t="shared" si="3"/>
        <v>2062092.3337680474</v>
      </c>
      <c r="T25" s="34">
        <f t="shared" si="3"/>
        <v>394342.40760602395</v>
      </c>
      <c r="U25" s="34">
        <f t="shared" si="3"/>
        <v>193431.49524488984</v>
      </c>
      <c r="V25" s="34">
        <f t="shared" si="3"/>
        <v>111782.8647568537</v>
      </c>
      <c r="W25" s="34">
        <f t="shared" si="3"/>
        <v>15550.08</v>
      </c>
      <c r="X25" s="34">
        <f t="shared" si="3"/>
        <v>7790.1096807709409</v>
      </c>
      <c r="Y25" s="34">
        <f t="shared" si="3"/>
        <v>3449915.4398230342</v>
      </c>
      <c r="Z25" s="34">
        <f t="shared" si="3"/>
        <v>2414778.9744633147</v>
      </c>
      <c r="AA25" s="34">
        <f t="shared" si="3"/>
        <v>34543415.369056657</v>
      </c>
      <c r="AB25" s="34">
        <f t="shared" si="3"/>
        <v>12902346.842715805</v>
      </c>
      <c r="AC25" s="34">
        <f t="shared" si="3"/>
        <v>1120853.1401473535</v>
      </c>
      <c r="AD25" s="34">
        <f t="shared" si="3"/>
        <v>341954.7432050801</v>
      </c>
      <c r="AE25" s="34">
        <f t="shared" si="3"/>
        <v>3399560.1808128771</v>
      </c>
      <c r="AF25" s="34">
        <f t="shared" si="3"/>
        <v>1531665.3900380447</v>
      </c>
      <c r="AG25" s="34">
        <f t="shared" si="3"/>
        <v>232698.24716093155</v>
      </c>
      <c r="AH25" s="34">
        <f t="shared" si="3"/>
        <v>232698.24716093155</v>
      </c>
      <c r="AI25" s="34">
        <f t="shared" si="3"/>
        <v>11453725.95961909</v>
      </c>
      <c r="AJ25" s="34">
        <f t="shared" si="3"/>
        <v>5167995.1736606425</v>
      </c>
      <c r="AK25" s="34">
        <f t="shared" si="3"/>
        <v>0</v>
      </c>
      <c r="AL25" s="34">
        <f t="shared" si="3"/>
        <v>0</v>
      </c>
      <c r="AM25" s="34">
        <f t="shared" si="3"/>
        <v>229954099.3761135</v>
      </c>
      <c r="AN25" s="34">
        <f t="shared" si="3"/>
        <v>179744998.42285803</v>
      </c>
    </row>
    <row r="26" spans="1:40" ht="15" x14ac:dyDescent="0.2">
      <c r="A26" s="44"/>
      <c r="B26" s="45"/>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row>
    <row r="27" spans="1:40" x14ac:dyDescent="0.2">
      <c r="AM27" s="50"/>
      <c r="AN27" s="50"/>
    </row>
    <row r="28" spans="1:40" s="71" customFormat="1" ht="15" x14ac:dyDescent="0.2">
      <c r="B28" s="72" t="s">
        <v>53</v>
      </c>
      <c r="AM28" s="73"/>
      <c r="AN28" s="73"/>
    </row>
    <row r="29" spans="1:40" s="71" customFormat="1" ht="12.75" customHeight="1" x14ac:dyDescent="0.2">
      <c r="B29" s="114" t="s">
        <v>60</v>
      </c>
      <c r="C29" s="114"/>
      <c r="D29" s="114"/>
      <c r="E29" s="114"/>
      <c r="F29" s="114"/>
      <c r="G29" s="114"/>
      <c r="H29" s="114"/>
      <c r="I29" s="114"/>
      <c r="J29" s="114"/>
      <c r="K29" s="114"/>
      <c r="L29" s="114"/>
      <c r="M29" s="114"/>
      <c r="N29" s="114"/>
      <c r="AM29" s="73"/>
      <c r="AN29" s="73"/>
    </row>
    <row r="30" spans="1:40" s="71" customFormat="1" ht="15" x14ac:dyDescent="0.2">
      <c r="B30" s="114"/>
      <c r="C30" s="114"/>
      <c r="D30" s="114"/>
      <c r="E30" s="114"/>
      <c r="F30" s="114"/>
      <c r="G30" s="114"/>
      <c r="H30" s="114"/>
      <c r="I30" s="114"/>
      <c r="J30" s="114"/>
      <c r="K30" s="114"/>
      <c r="L30" s="114"/>
      <c r="M30" s="114"/>
      <c r="N30" s="114"/>
      <c r="AM30" s="73"/>
      <c r="AN30" s="73"/>
    </row>
    <row r="31" spans="1:40" s="71" customFormat="1" ht="15" x14ac:dyDescent="0.25">
      <c r="B31" s="80" t="s">
        <v>61</v>
      </c>
    </row>
    <row r="32" spans="1:40" s="71" customFormat="1" ht="15" x14ac:dyDescent="0.25">
      <c r="B32" s="80" t="s">
        <v>62</v>
      </c>
      <c r="AM32" s="73"/>
      <c r="AN32" s="73"/>
    </row>
    <row r="34" spans="39:40" x14ac:dyDescent="0.2">
      <c r="AM34" s="15"/>
      <c r="AN34" s="15"/>
    </row>
  </sheetData>
  <sortState ref="B7:AN22">
    <sortCondition descending="1" ref="AM6:AM22"/>
  </sortState>
  <mergeCells count="22">
    <mergeCell ref="B29:N30"/>
    <mergeCell ref="G6:H6"/>
    <mergeCell ref="I6:J6"/>
    <mergeCell ref="S6:T6"/>
    <mergeCell ref="O6:P6"/>
    <mergeCell ref="Q6:R6"/>
    <mergeCell ref="A6:A7"/>
    <mergeCell ref="B6:B7"/>
    <mergeCell ref="C6:D6"/>
    <mergeCell ref="E6:F6"/>
    <mergeCell ref="AM6:AN6"/>
    <mergeCell ref="W6:X6"/>
    <mergeCell ref="Y6:Z6"/>
    <mergeCell ref="AA6:AB6"/>
    <mergeCell ref="AC6:AD6"/>
    <mergeCell ref="AK6:AL6"/>
    <mergeCell ref="AG6:AH6"/>
    <mergeCell ref="AI6:AJ6"/>
    <mergeCell ref="AE6:AF6"/>
    <mergeCell ref="U6:V6"/>
    <mergeCell ref="K6:L6"/>
    <mergeCell ref="M6:N6"/>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5"/>
  <sheetViews>
    <sheetView zoomScale="85" zoomScaleNormal="85" workbookViewId="0">
      <pane xSplit="2" ySplit="9" topLeftCell="C10" activePane="bottomRight" state="frozen"/>
      <selection pane="topRight" activeCell="C1" sqref="C1"/>
      <selection pane="bottomLeft" activeCell="A6" sqref="A6"/>
      <selection pane="bottomRight" activeCell="B34" sqref="B34"/>
    </sheetView>
  </sheetViews>
  <sheetFormatPr defaultRowHeight="12.75" outlineLevelCol="1" x14ac:dyDescent="0.2"/>
  <cols>
    <col min="1" max="1" width="5.85546875" style="11" customWidth="1"/>
    <col min="2" max="2" width="49.5703125" style="11" customWidth="1"/>
    <col min="3" max="5" width="12.7109375" style="11" customWidth="1" outlineLevel="1"/>
    <col min="6" max="6" width="15.140625" style="11" customWidth="1"/>
    <col min="7" max="9" width="12.7109375" style="11" customWidth="1" outlineLevel="1"/>
    <col min="10" max="10" width="12.7109375" style="11" customWidth="1"/>
    <col min="11" max="13" width="12.7109375" style="11" customWidth="1" outlineLevel="1"/>
    <col min="14" max="14" width="15.140625" style="11" customWidth="1"/>
    <col min="15" max="17" width="12.7109375" style="11" customWidth="1" outlineLevel="1"/>
    <col min="18" max="18" width="12.7109375" style="11" customWidth="1"/>
    <col min="19" max="21" width="12.7109375" style="11" customWidth="1" outlineLevel="1"/>
    <col min="22" max="22" width="15.140625" style="11" customWidth="1"/>
    <col min="23" max="25" width="12.7109375" style="11" customWidth="1" outlineLevel="1"/>
    <col min="26" max="26" width="12.7109375" style="11" customWidth="1"/>
    <col min="27" max="29" width="12.7109375" style="11" customWidth="1" outlineLevel="1"/>
    <col min="30" max="30" width="15.140625" style="11" customWidth="1"/>
    <col min="31" max="33" width="12.7109375" style="11" customWidth="1" outlineLevel="1"/>
    <col min="34" max="34" width="12.7109375" style="11" customWidth="1"/>
    <col min="35" max="37" width="12.7109375" style="11" customWidth="1" outlineLevel="1"/>
    <col min="38" max="38" width="15.140625" style="11" customWidth="1"/>
    <col min="39" max="41" width="12.7109375" style="11" customWidth="1" outlineLevel="1"/>
    <col min="42" max="42" width="12.7109375" style="11" customWidth="1"/>
    <col min="43" max="45" width="12.7109375" style="11" customWidth="1" outlineLevel="1"/>
    <col min="46" max="46" width="15.140625" style="11" customWidth="1"/>
    <col min="47" max="49" width="12.7109375" style="11" customWidth="1" outlineLevel="1"/>
    <col min="50" max="50" width="12.7109375" style="11" customWidth="1"/>
    <col min="51" max="53" width="12.7109375" style="11" customWidth="1" outlineLevel="1"/>
    <col min="54" max="54" width="15.140625" style="11" customWidth="1"/>
    <col min="55" max="57" width="12.7109375" style="11" customWidth="1" outlineLevel="1"/>
    <col min="58" max="58" width="12.7109375" style="11" customWidth="1"/>
    <col min="59" max="61" width="12.7109375" style="11" customWidth="1" outlineLevel="1"/>
    <col min="62" max="62" width="15.140625" style="11" customWidth="1"/>
    <col min="63" max="65" width="12.7109375" style="11" customWidth="1" outlineLevel="1"/>
    <col min="66" max="66" width="12.7109375" style="11" customWidth="1"/>
    <col min="67" max="69" width="12.7109375" style="11" customWidth="1" outlineLevel="1"/>
    <col min="70" max="70" width="15.140625" style="11" customWidth="1"/>
    <col min="71" max="73" width="12.7109375" style="11" customWidth="1" outlineLevel="1"/>
    <col min="74" max="74" width="12.7109375" style="11" customWidth="1"/>
    <col min="75" max="77" width="12.7109375" style="11" customWidth="1" outlineLevel="1"/>
    <col min="78" max="78" width="15.140625" style="11" customWidth="1"/>
    <col min="79" max="81" width="12.7109375" style="11" customWidth="1" outlineLevel="1"/>
    <col min="82" max="82" width="12.7109375" style="11" customWidth="1"/>
    <col min="83" max="85" width="12.7109375" style="11" customWidth="1" outlineLevel="1"/>
    <col min="86" max="86" width="15.140625" style="11" customWidth="1"/>
    <col min="87" max="89" width="12.7109375" style="11" customWidth="1" outlineLevel="1"/>
    <col min="90" max="90" width="12.7109375" style="11" customWidth="1"/>
    <col min="91" max="93" width="12.7109375" style="11" customWidth="1" outlineLevel="1"/>
    <col min="94" max="94" width="15.140625" style="11" customWidth="1"/>
    <col min="95" max="97" width="12.7109375" style="11" customWidth="1" outlineLevel="1"/>
    <col min="98" max="98" width="12.7109375" style="11" customWidth="1"/>
    <col min="99" max="101" width="12.7109375" style="11" customWidth="1" outlineLevel="1"/>
    <col min="102" max="102" width="15.140625" style="11" customWidth="1"/>
    <col min="103" max="105" width="12.7109375" style="11" customWidth="1" outlineLevel="1"/>
    <col min="106" max="106" width="12.7109375" style="11" customWidth="1"/>
    <col min="107" max="109" width="12.7109375" style="11" customWidth="1" outlineLevel="1"/>
    <col min="110" max="110" width="15.140625" style="11" customWidth="1"/>
    <col min="111" max="113" width="12.7109375" style="11" customWidth="1" outlineLevel="1"/>
    <col min="114" max="114" width="12.7109375" style="11" customWidth="1"/>
    <col min="115" max="117" width="12.7109375" style="11" customWidth="1" outlineLevel="1"/>
    <col min="118" max="118" width="15.140625" style="11" customWidth="1"/>
    <col min="119" max="121" width="12.7109375" style="11" customWidth="1" outlineLevel="1"/>
    <col min="122" max="122" width="12.7109375" style="11" customWidth="1"/>
    <col min="123" max="125" width="12.7109375" style="11" customWidth="1" outlineLevel="1"/>
    <col min="126" max="126" width="15.140625" style="11" customWidth="1"/>
    <col min="127" max="129" width="12.7109375" style="11" customWidth="1" outlineLevel="1"/>
    <col min="130" max="130" width="12.7109375" style="11" customWidth="1"/>
    <col min="131" max="133" width="12.7109375" style="11" customWidth="1" outlineLevel="1"/>
    <col min="134" max="134" width="15.140625" style="11" customWidth="1"/>
    <col min="135" max="137" width="12.7109375" style="11" customWidth="1" outlineLevel="1"/>
    <col min="138" max="138" width="12.7109375" style="11" customWidth="1"/>
    <col min="139" max="141" width="12.7109375" style="11" customWidth="1" outlineLevel="1"/>
    <col min="142" max="142" width="15.140625" style="11" customWidth="1"/>
    <col min="143" max="145" width="12.7109375" style="11" customWidth="1" outlineLevel="1"/>
    <col min="146" max="146" width="12.7109375" style="11" customWidth="1"/>
    <col min="147" max="149" width="12.7109375" style="11" customWidth="1" outlineLevel="1"/>
    <col min="150" max="150" width="15.140625" style="11" customWidth="1"/>
    <col min="151" max="153" width="12.7109375" style="11" customWidth="1" outlineLevel="1"/>
    <col min="154" max="154" width="12.7109375" style="11" customWidth="1"/>
    <col min="155" max="16384" width="9.140625" style="11"/>
  </cols>
  <sheetData>
    <row r="1" spans="1:154" s="71" customFormat="1" ht="20.25" customHeight="1" x14ac:dyDescent="0.2">
      <c r="A1" s="68" t="s">
        <v>63</v>
      </c>
      <c r="B1" s="72"/>
      <c r="C1" s="72"/>
      <c r="D1" s="72"/>
      <c r="E1" s="72"/>
      <c r="F1" s="72"/>
      <c r="G1" s="72"/>
      <c r="H1" s="72"/>
      <c r="I1" s="72"/>
      <c r="J1" s="72"/>
      <c r="K1" s="72"/>
      <c r="L1" s="81"/>
    </row>
    <row r="2" spans="1:154" s="71" customFormat="1" ht="20.25" customHeight="1" x14ac:dyDescent="0.2">
      <c r="A2" s="68" t="str">
        <f>'Earned Premiums'!A2</f>
        <v>Reporting period: 1 January 2018 - 30 June 2018</v>
      </c>
      <c r="B2" s="72"/>
      <c r="C2" s="72"/>
      <c r="D2" s="72"/>
      <c r="E2" s="72"/>
      <c r="F2" s="72"/>
      <c r="G2" s="72"/>
      <c r="H2" s="72"/>
      <c r="I2" s="72"/>
      <c r="J2" s="72"/>
      <c r="K2" s="72"/>
      <c r="L2" s="81"/>
    </row>
    <row r="3" spans="1:154" s="71" customFormat="1" ht="20.25" customHeight="1" x14ac:dyDescent="0.2">
      <c r="A3" s="68"/>
      <c r="B3" s="72"/>
      <c r="C3" s="72"/>
      <c r="D3" s="72"/>
      <c r="E3" s="72"/>
      <c r="F3" s="72"/>
      <c r="G3" s="72"/>
      <c r="H3" s="72"/>
      <c r="I3" s="72"/>
      <c r="J3" s="72"/>
      <c r="K3" s="72"/>
      <c r="L3" s="81"/>
    </row>
    <row r="4" spans="1:154" s="71" customFormat="1" ht="15" x14ac:dyDescent="0.2">
      <c r="A4" s="58" t="str">
        <f>'Earned Premiums'!A4</f>
        <v>*Some adjustments in data provided below may take place due to possible corrections from Insurers.</v>
      </c>
      <c r="B4" s="72"/>
      <c r="C4" s="72"/>
      <c r="D4" s="72"/>
      <c r="E4" s="72"/>
      <c r="F4" s="72"/>
      <c r="G4" s="72"/>
      <c r="H4" s="72"/>
      <c r="I4" s="72"/>
      <c r="J4" s="72"/>
      <c r="K4" s="72"/>
      <c r="L4" s="81"/>
    </row>
    <row r="5" spans="1:154" s="71" customFormat="1" ht="9" customHeight="1" x14ac:dyDescent="0.2">
      <c r="A5" s="58"/>
      <c r="B5" s="77"/>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7"/>
      <c r="AN5" s="77"/>
    </row>
    <row r="6" spans="1:154" s="71" customFormat="1" ht="9" customHeight="1" x14ac:dyDescent="0.2">
      <c r="A6" s="60"/>
      <c r="B6" s="77"/>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7"/>
      <c r="AN6" s="77"/>
    </row>
    <row r="7" spans="1:154" s="58" customFormat="1" ht="64.5" customHeight="1" x14ac:dyDescent="0.2">
      <c r="A7" s="105" t="s">
        <v>0</v>
      </c>
      <c r="B7" s="105" t="s">
        <v>3</v>
      </c>
      <c r="C7" s="108" t="str">
        <f>'[1]Number of Policies'!C6:G6</f>
        <v>Life</v>
      </c>
      <c r="D7" s="109"/>
      <c r="E7" s="109"/>
      <c r="F7" s="109"/>
      <c r="G7" s="109"/>
      <c r="H7" s="109"/>
      <c r="I7" s="109"/>
      <c r="J7" s="110"/>
      <c r="K7" s="108" t="str">
        <f>'[1]Number of Policies'!H6</f>
        <v>Travel</v>
      </c>
      <c r="L7" s="109"/>
      <c r="M7" s="109"/>
      <c r="N7" s="109"/>
      <c r="O7" s="109"/>
      <c r="P7" s="109"/>
      <c r="Q7" s="109"/>
      <c r="R7" s="110"/>
      <c r="S7" s="108" t="str">
        <f>'[1]Number of Policies'!M6</f>
        <v>Personal Accident</v>
      </c>
      <c r="T7" s="109"/>
      <c r="U7" s="109"/>
      <c r="V7" s="109"/>
      <c r="W7" s="109"/>
      <c r="X7" s="109"/>
      <c r="Y7" s="109"/>
      <c r="Z7" s="110"/>
      <c r="AA7" s="108" t="str">
        <f>'[1]Number of Policies'!R6</f>
        <v>Medical (Health)</v>
      </c>
      <c r="AB7" s="109"/>
      <c r="AC7" s="109"/>
      <c r="AD7" s="109"/>
      <c r="AE7" s="109"/>
      <c r="AF7" s="109"/>
      <c r="AG7" s="109"/>
      <c r="AH7" s="110"/>
      <c r="AI7" s="108" t="str">
        <f>'[1]Number of Policies'!Z6</f>
        <v>Road Transport Means (Casco)</v>
      </c>
      <c r="AJ7" s="109"/>
      <c r="AK7" s="109"/>
      <c r="AL7" s="109"/>
      <c r="AM7" s="109"/>
      <c r="AN7" s="109"/>
      <c r="AO7" s="109"/>
      <c r="AP7" s="110"/>
      <c r="AQ7" s="108" t="str">
        <f>'[1]Number of Policies'!AE6</f>
        <v>Motor Third Party Liability</v>
      </c>
      <c r="AR7" s="109"/>
      <c r="AS7" s="109"/>
      <c r="AT7" s="109"/>
      <c r="AU7" s="109"/>
      <c r="AV7" s="109"/>
      <c r="AW7" s="109"/>
      <c r="AX7" s="110"/>
      <c r="AY7" s="108" t="str">
        <f>'[1]Number of Policies'!AJ6</f>
        <v>Railway Transport Means</v>
      </c>
      <c r="AZ7" s="109"/>
      <c r="BA7" s="109"/>
      <c r="BB7" s="109"/>
      <c r="BC7" s="109"/>
      <c r="BD7" s="109"/>
      <c r="BE7" s="109"/>
      <c r="BF7" s="110"/>
      <c r="BG7" s="108" t="str">
        <f>'[1]Number of Policies'!AO6</f>
        <v>Aviation Transport Means (Hull)</v>
      </c>
      <c r="BH7" s="109"/>
      <c r="BI7" s="109"/>
      <c r="BJ7" s="109"/>
      <c r="BK7" s="109"/>
      <c r="BL7" s="109"/>
      <c r="BM7" s="109"/>
      <c r="BN7" s="110"/>
      <c r="BO7" s="108" t="str">
        <f>'[1]Number of Policies'!AT6</f>
        <v>Aviation Third Party Liability</v>
      </c>
      <c r="BP7" s="109"/>
      <c r="BQ7" s="109"/>
      <c r="BR7" s="109"/>
      <c r="BS7" s="109"/>
      <c r="BT7" s="109"/>
      <c r="BU7" s="109"/>
      <c r="BV7" s="110"/>
      <c r="BW7" s="108" t="str">
        <f>'[1]Number of Policies'!AY6</f>
        <v>Marine Transport Means (Hull)</v>
      </c>
      <c r="BX7" s="109"/>
      <c r="BY7" s="109"/>
      <c r="BZ7" s="109"/>
      <c r="CA7" s="109"/>
      <c r="CB7" s="109"/>
      <c r="CC7" s="109"/>
      <c r="CD7" s="110"/>
      <c r="CE7" s="108" t="str">
        <f>'[1]Number of Policies'!BD6</f>
        <v>Marine Third Party Liability</v>
      </c>
      <c r="CF7" s="109"/>
      <c r="CG7" s="109"/>
      <c r="CH7" s="109"/>
      <c r="CI7" s="109"/>
      <c r="CJ7" s="109"/>
      <c r="CK7" s="109"/>
      <c r="CL7" s="110"/>
      <c r="CM7" s="108" t="str">
        <f>'[1]Number of Policies'!BI6</f>
        <v>Cargo</v>
      </c>
      <c r="CN7" s="109"/>
      <c r="CO7" s="109"/>
      <c r="CP7" s="109"/>
      <c r="CQ7" s="109"/>
      <c r="CR7" s="109"/>
      <c r="CS7" s="109"/>
      <c r="CT7" s="110"/>
      <c r="CU7" s="108" t="str">
        <f>'[1]Number of Policies'!BN6</f>
        <v>Property</v>
      </c>
      <c r="CV7" s="109"/>
      <c r="CW7" s="109"/>
      <c r="CX7" s="109"/>
      <c r="CY7" s="109"/>
      <c r="CZ7" s="109"/>
      <c r="DA7" s="109"/>
      <c r="DB7" s="110"/>
      <c r="DC7" s="108" t="str">
        <f>'[1]Number of Policies'!BS6</f>
        <v>Miscellaneous Financial Loss</v>
      </c>
      <c r="DD7" s="109"/>
      <c r="DE7" s="109"/>
      <c r="DF7" s="109"/>
      <c r="DG7" s="109"/>
      <c r="DH7" s="109"/>
      <c r="DI7" s="109"/>
      <c r="DJ7" s="110"/>
      <c r="DK7" s="108" t="str">
        <f>'[1]Number of Policies'!BX6</f>
        <v>Suretyships</v>
      </c>
      <c r="DL7" s="109"/>
      <c r="DM7" s="109"/>
      <c r="DN7" s="109"/>
      <c r="DO7" s="109"/>
      <c r="DP7" s="109"/>
      <c r="DQ7" s="109"/>
      <c r="DR7" s="110"/>
      <c r="DS7" s="108" t="str">
        <f>'[1]Number of Policies'!CC6</f>
        <v>Credit</v>
      </c>
      <c r="DT7" s="109"/>
      <c r="DU7" s="109"/>
      <c r="DV7" s="109"/>
      <c r="DW7" s="109"/>
      <c r="DX7" s="109"/>
      <c r="DY7" s="109"/>
      <c r="DZ7" s="110"/>
      <c r="EA7" s="108" t="str">
        <f>'[1]Number of Policies'!CH6</f>
        <v>Third Party Liability</v>
      </c>
      <c r="EB7" s="109"/>
      <c r="EC7" s="109"/>
      <c r="ED7" s="109"/>
      <c r="EE7" s="109"/>
      <c r="EF7" s="109"/>
      <c r="EG7" s="109"/>
      <c r="EH7" s="110"/>
      <c r="EI7" s="108" t="str">
        <f>'[1]Number of Policies'!CM6</f>
        <v>Legal Expenses</v>
      </c>
      <c r="EJ7" s="109"/>
      <c r="EK7" s="109"/>
      <c r="EL7" s="109"/>
      <c r="EM7" s="109"/>
      <c r="EN7" s="109"/>
      <c r="EO7" s="109"/>
      <c r="EP7" s="110"/>
      <c r="EQ7" s="108" t="str">
        <f>'[1]Number of Policies'!CR6</f>
        <v>Total</v>
      </c>
      <c r="ER7" s="109"/>
      <c r="ES7" s="109"/>
      <c r="ET7" s="109"/>
      <c r="EU7" s="109"/>
      <c r="EV7" s="109"/>
      <c r="EW7" s="109"/>
      <c r="EX7" s="110"/>
    </row>
    <row r="8" spans="1:154" s="58" customFormat="1" ht="42" customHeight="1" x14ac:dyDescent="0.2">
      <c r="A8" s="106"/>
      <c r="B8" s="106"/>
      <c r="C8" s="111" t="s">
        <v>64</v>
      </c>
      <c r="D8" s="112"/>
      <c r="E8" s="112"/>
      <c r="F8" s="113"/>
      <c r="G8" s="111" t="s">
        <v>65</v>
      </c>
      <c r="H8" s="112"/>
      <c r="I8" s="112"/>
      <c r="J8" s="113"/>
      <c r="K8" s="111" t="str">
        <f>C8</f>
        <v>Claims Paid (gross)*</v>
      </c>
      <c r="L8" s="112"/>
      <c r="M8" s="112"/>
      <c r="N8" s="113"/>
      <c r="O8" s="111" t="str">
        <f>G8</f>
        <v>Claims Paid (net)**</v>
      </c>
      <c r="P8" s="112"/>
      <c r="Q8" s="112"/>
      <c r="R8" s="113"/>
      <c r="S8" s="111" t="str">
        <f>K8</f>
        <v>Claims Paid (gross)*</v>
      </c>
      <c r="T8" s="112"/>
      <c r="U8" s="112"/>
      <c r="V8" s="113"/>
      <c r="W8" s="111" t="str">
        <f>O8</f>
        <v>Claims Paid (net)**</v>
      </c>
      <c r="X8" s="112"/>
      <c r="Y8" s="112"/>
      <c r="Z8" s="113"/>
      <c r="AA8" s="111" t="str">
        <f t="shared" ref="AA8" si="0">S8</f>
        <v>Claims Paid (gross)*</v>
      </c>
      <c r="AB8" s="112"/>
      <c r="AC8" s="112"/>
      <c r="AD8" s="113"/>
      <c r="AE8" s="111" t="str">
        <f t="shared" ref="AE8" si="1">W8</f>
        <v>Claims Paid (net)**</v>
      </c>
      <c r="AF8" s="112"/>
      <c r="AG8" s="112"/>
      <c r="AH8" s="113"/>
      <c r="AI8" s="111" t="str">
        <f t="shared" ref="AI8" si="2">AA8</f>
        <v>Claims Paid (gross)*</v>
      </c>
      <c r="AJ8" s="112"/>
      <c r="AK8" s="112"/>
      <c r="AL8" s="113"/>
      <c r="AM8" s="111" t="str">
        <f t="shared" ref="AM8" si="3">AE8</f>
        <v>Claims Paid (net)**</v>
      </c>
      <c r="AN8" s="112"/>
      <c r="AO8" s="112"/>
      <c r="AP8" s="113"/>
      <c r="AQ8" s="111" t="str">
        <f t="shared" ref="AQ8" si="4">AI8</f>
        <v>Claims Paid (gross)*</v>
      </c>
      <c r="AR8" s="112"/>
      <c r="AS8" s="112"/>
      <c r="AT8" s="113"/>
      <c r="AU8" s="111" t="str">
        <f t="shared" ref="AU8" si="5">AM8</f>
        <v>Claims Paid (net)**</v>
      </c>
      <c r="AV8" s="112"/>
      <c r="AW8" s="112"/>
      <c r="AX8" s="113"/>
      <c r="AY8" s="111" t="str">
        <f t="shared" ref="AY8" si="6">AQ8</f>
        <v>Claims Paid (gross)*</v>
      </c>
      <c r="AZ8" s="112"/>
      <c r="BA8" s="112"/>
      <c r="BB8" s="113"/>
      <c r="BC8" s="111" t="str">
        <f t="shared" ref="BC8" si="7">AU8</f>
        <v>Claims Paid (net)**</v>
      </c>
      <c r="BD8" s="112"/>
      <c r="BE8" s="112"/>
      <c r="BF8" s="113"/>
      <c r="BG8" s="111" t="str">
        <f t="shared" ref="BG8" si="8">AY8</f>
        <v>Claims Paid (gross)*</v>
      </c>
      <c r="BH8" s="112"/>
      <c r="BI8" s="112"/>
      <c r="BJ8" s="113"/>
      <c r="BK8" s="111" t="str">
        <f t="shared" ref="BK8" si="9">BC8</f>
        <v>Claims Paid (net)**</v>
      </c>
      <c r="BL8" s="112"/>
      <c r="BM8" s="112"/>
      <c r="BN8" s="113"/>
      <c r="BO8" s="111" t="str">
        <f t="shared" ref="BO8" si="10">BG8</f>
        <v>Claims Paid (gross)*</v>
      </c>
      <c r="BP8" s="112"/>
      <c r="BQ8" s="112"/>
      <c r="BR8" s="113"/>
      <c r="BS8" s="111" t="str">
        <f t="shared" ref="BS8" si="11">BK8</f>
        <v>Claims Paid (net)**</v>
      </c>
      <c r="BT8" s="112"/>
      <c r="BU8" s="112"/>
      <c r="BV8" s="113"/>
      <c r="BW8" s="111" t="str">
        <f t="shared" ref="BW8" si="12">BO8</f>
        <v>Claims Paid (gross)*</v>
      </c>
      <c r="BX8" s="112"/>
      <c r="BY8" s="112"/>
      <c r="BZ8" s="113"/>
      <c r="CA8" s="111" t="str">
        <f t="shared" ref="CA8" si="13">BS8</f>
        <v>Claims Paid (net)**</v>
      </c>
      <c r="CB8" s="112"/>
      <c r="CC8" s="112"/>
      <c r="CD8" s="113"/>
      <c r="CE8" s="111" t="str">
        <f t="shared" ref="CE8" si="14">BW8</f>
        <v>Claims Paid (gross)*</v>
      </c>
      <c r="CF8" s="112"/>
      <c r="CG8" s="112"/>
      <c r="CH8" s="113"/>
      <c r="CI8" s="111" t="str">
        <f t="shared" ref="CI8" si="15">CA8</f>
        <v>Claims Paid (net)**</v>
      </c>
      <c r="CJ8" s="112"/>
      <c r="CK8" s="112"/>
      <c r="CL8" s="113"/>
      <c r="CM8" s="111" t="str">
        <f t="shared" ref="CM8" si="16">CE8</f>
        <v>Claims Paid (gross)*</v>
      </c>
      <c r="CN8" s="112"/>
      <c r="CO8" s="112"/>
      <c r="CP8" s="113"/>
      <c r="CQ8" s="111" t="str">
        <f t="shared" ref="CQ8" si="17">CI8</f>
        <v>Claims Paid (net)**</v>
      </c>
      <c r="CR8" s="112"/>
      <c r="CS8" s="112"/>
      <c r="CT8" s="113"/>
      <c r="CU8" s="111" t="str">
        <f t="shared" ref="CU8" si="18">CM8</f>
        <v>Claims Paid (gross)*</v>
      </c>
      <c r="CV8" s="112"/>
      <c r="CW8" s="112"/>
      <c r="CX8" s="113"/>
      <c r="CY8" s="111" t="str">
        <f t="shared" ref="CY8" si="19">CQ8</f>
        <v>Claims Paid (net)**</v>
      </c>
      <c r="CZ8" s="112"/>
      <c r="DA8" s="112"/>
      <c r="DB8" s="113"/>
      <c r="DC8" s="111" t="str">
        <f t="shared" ref="DC8" si="20">CU8</f>
        <v>Claims Paid (gross)*</v>
      </c>
      <c r="DD8" s="112"/>
      <c r="DE8" s="112"/>
      <c r="DF8" s="113"/>
      <c r="DG8" s="111" t="str">
        <f t="shared" ref="DG8" si="21">CY8</f>
        <v>Claims Paid (net)**</v>
      </c>
      <c r="DH8" s="112"/>
      <c r="DI8" s="112"/>
      <c r="DJ8" s="113"/>
      <c r="DK8" s="111" t="str">
        <f>DC8</f>
        <v>Claims Paid (gross)*</v>
      </c>
      <c r="DL8" s="112"/>
      <c r="DM8" s="112"/>
      <c r="DN8" s="113"/>
      <c r="DO8" s="111" t="str">
        <f>DG8</f>
        <v>Claims Paid (net)**</v>
      </c>
      <c r="DP8" s="112"/>
      <c r="DQ8" s="112"/>
      <c r="DR8" s="113"/>
      <c r="DS8" s="111" t="str">
        <f>DK8</f>
        <v>Claims Paid (gross)*</v>
      </c>
      <c r="DT8" s="112"/>
      <c r="DU8" s="112"/>
      <c r="DV8" s="113"/>
      <c r="DW8" s="111" t="str">
        <f>DO8</f>
        <v>Claims Paid (net)**</v>
      </c>
      <c r="DX8" s="112"/>
      <c r="DY8" s="112"/>
      <c r="DZ8" s="113"/>
      <c r="EA8" s="111" t="str">
        <f t="shared" ref="EA8" si="22">DS8</f>
        <v>Claims Paid (gross)*</v>
      </c>
      <c r="EB8" s="112"/>
      <c r="EC8" s="112"/>
      <c r="ED8" s="113"/>
      <c r="EE8" s="111" t="str">
        <f t="shared" ref="EE8" si="23">DW8</f>
        <v>Claims Paid (net)**</v>
      </c>
      <c r="EF8" s="112"/>
      <c r="EG8" s="112"/>
      <c r="EH8" s="113"/>
      <c r="EI8" s="111" t="str">
        <f t="shared" ref="EI8" si="24">EA8</f>
        <v>Claims Paid (gross)*</v>
      </c>
      <c r="EJ8" s="112"/>
      <c r="EK8" s="112"/>
      <c r="EL8" s="113"/>
      <c r="EM8" s="111" t="str">
        <f t="shared" ref="EM8" si="25">EE8</f>
        <v>Claims Paid (net)**</v>
      </c>
      <c r="EN8" s="112"/>
      <c r="EO8" s="112"/>
      <c r="EP8" s="113"/>
      <c r="EQ8" s="111" t="str">
        <f t="shared" ref="EQ8" si="26">EI8</f>
        <v>Claims Paid (gross)*</v>
      </c>
      <c r="ER8" s="112"/>
      <c r="ES8" s="112"/>
      <c r="ET8" s="113"/>
      <c r="EU8" s="111" t="str">
        <f t="shared" ref="EU8" si="27">EM8</f>
        <v>Claims Paid (net)**</v>
      </c>
      <c r="EV8" s="112"/>
      <c r="EW8" s="112"/>
      <c r="EX8" s="113"/>
    </row>
    <row r="9" spans="1:154" s="58" customFormat="1" ht="60" customHeight="1" x14ac:dyDescent="0.2">
      <c r="A9" s="107"/>
      <c r="B9" s="107"/>
      <c r="C9" s="62" t="str">
        <f>'[1]Number of Policies'!$C$8</f>
        <v>Private Entities</v>
      </c>
      <c r="D9" s="62" t="str">
        <f>'[1]Number of Policies'!$D$8</f>
        <v>Individuals</v>
      </c>
      <c r="E9" s="62" t="str">
        <f>'[1]Number of Policies'!$E$8</f>
        <v>State Entities</v>
      </c>
      <c r="F9" s="62" t="str">
        <f>'[1]Number of Policies'!$F$8</f>
        <v>Total</v>
      </c>
      <c r="G9" s="62" t="str">
        <f>'[1]Number of Policies'!$C$8</f>
        <v>Private Entities</v>
      </c>
      <c r="H9" s="62" t="str">
        <f>'[1]Number of Policies'!$D$8</f>
        <v>Individuals</v>
      </c>
      <c r="I9" s="62" t="str">
        <f>'[1]Number of Policies'!$E$8</f>
        <v>State Entities</v>
      </c>
      <c r="J9" s="62" t="str">
        <f>'[1]Number of Policies'!$F$8</f>
        <v>Total</v>
      </c>
      <c r="K9" s="62" t="str">
        <f>'[1]Number of Policies'!$C$8</f>
        <v>Private Entities</v>
      </c>
      <c r="L9" s="62" t="str">
        <f>'[1]Number of Policies'!$D$8</f>
        <v>Individuals</v>
      </c>
      <c r="M9" s="62" t="str">
        <f>'[1]Number of Policies'!$E$8</f>
        <v>State Entities</v>
      </c>
      <c r="N9" s="62" t="str">
        <f>'[1]Number of Policies'!$F$8</f>
        <v>Total</v>
      </c>
      <c r="O9" s="62" t="str">
        <f>'[1]Number of Policies'!$C$8</f>
        <v>Private Entities</v>
      </c>
      <c r="P9" s="62" t="str">
        <f>'[1]Number of Policies'!$D$8</f>
        <v>Individuals</v>
      </c>
      <c r="Q9" s="62" t="str">
        <f>'[1]Number of Policies'!$E$8</f>
        <v>State Entities</v>
      </c>
      <c r="R9" s="62" t="str">
        <f>'[1]Number of Policies'!$F$8</f>
        <v>Total</v>
      </c>
      <c r="S9" s="62" t="str">
        <f>'[1]Number of Policies'!$C$8</f>
        <v>Private Entities</v>
      </c>
      <c r="T9" s="62" t="str">
        <f>'[1]Number of Policies'!$D$8</f>
        <v>Individuals</v>
      </c>
      <c r="U9" s="62" t="str">
        <f>'[1]Number of Policies'!$E$8</f>
        <v>State Entities</v>
      </c>
      <c r="V9" s="62" t="str">
        <f>'[1]Number of Policies'!$F$8</f>
        <v>Total</v>
      </c>
      <c r="W9" s="62" t="str">
        <f>'[1]Number of Policies'!$C$8</f>
        <v>Private Entities</v>
      </c>
      <c r="X9" s="62" t="str">
        <f>'[1]Number of Policies'!$D$8</f>
        <v>Individuals</v>
      </c>
      <c r="Y9" s="62" t="str">
        <f>'[1]Number of Policies'!$E$8</f>
        <v>State Entities</v>
      </c>
      <c r="Z9" s="62" t="str">
        <f>'[1]Number of Policies'!$F$8</f>
        <v>Total</v>
      </c>
      <c r="AA9" s="62" t="str">
        <f>'[1]Number of Policies'!$C$8</f>
        <v>Private Entities</v>
      </c>
      <c r="AB9" s="62" t="str">
        <f>'[1]Number of Policies'!$D$8</f>
        <v>Individuals</v>
      </c>
      <c r="AC9" s="62" t="str">
        <f>'[1]Number of Policies'!$E$8</f>
        <v>State Entities</v>
      </c>
      <c r="AD9" s="62" t="str">
        <f>'[1]Number of Policies'!$F$8</f>
        <v>Total</v>
      </c>
      <c r="AE9" s="62" t="str">
        <f>'[1]Number of Policies'!$C$8</f>
        <v>Private Entities</v>
      </c>
      <c r="AF9" s="62" t="str">
        <f>'[1]Number of Policies'!$D$8</f>
        <v>Individuals</v>
      </c>
      <c r="AG9" s="62" t="str">
        <f>'[1]Number of Policies'!$E$8</f>
        <v>State Entities</v>
      </c>
      <c r="AH9" s="62" t="str">
        <f>'[1]Number of Policies'!$F$8</f>
        <v>Total</v>
      </c>
      <c r="AI9" s="62" t="str">
        <f>'[1]Number of Policies'!$C$8</f>
        <v>Private Entities</v>
      </c>
      <c r="AJ9" s="62" t="str">
        <f>'[1]Number of Policies'!$D$8</f>
        <v>Individuals</v>
      </c>
      <c r="AK9" s="62" t="str">
        <f>'[1]Number of Policies'!$E$8</f>
        <v>State Entities</v>
      </c>
      <c r="AL9" s="62" t="str">
        <f>'[1]Number of Policies'!$F$8</f>
        <v>Total</v>
      </c>
      <c r="AM9" s="62" t="str">
        <f>'[1]Number of Policies'!$C$8</f>
        <v>Private Entities</v>
      </c>
      <c r="AN9" s="62" t="str">
        <f>'[1]Number of Policies'!$D$8</f>
        <v>Individuals</v>
      </c>
      <c r="AO9" s="62" t="str">
        <f>'[1]Number of Policies'!$E$8</f>
        <v>State Entities</v>
      </c>
      <c r="AP9" s="62" t="str">
        <f>'[1]Number of Policies'!$F$8</f>
        <v>Total</v>
      </c>
      <c r="AQ9" s="62" t="str">
        <f>'[1]Number of Policies'!$C$8</f>
        <v>Private Entities</v>
      </c>
      <c r="AR9" s="62" t="str">
        <f>'[1]Number of Policies'!$D$8</f>
        <v>Individuals</v>
      </c>
      <c r="AS9" s="62" t="str">
        <f>'[1]Number of Policies'!$E$8</f>
        <v>State Entities</v>
      </c>
      <c r="AT9" s="62" t="str">
        <f>'[1]Number of Policies'!$F$8</f>
        <v>Total</v>
      </c>
      <c r="AU9" s="62" t="str">
        <f>'[1]Number of Policies'!$C$8</f>
        <v>Private Entities</v>
      </c>
      <c r="AV9" s="62" t="str">
        <f>'[1]Number of Policies'!$D$8</f>
        <v>Individuals</v>
      </c>
      <c r="AW9" s="62" t="str">
        <f>'[1]Number of Policies'!$E$8</f>
        <v>State Entities</v>
      </c>
      <c r="AX9" s="62" t="str">
        <f>'[1]Number of Policies'!$F$8</f>
        <v>Total</v>
      </c>
      <c r="AY9" s="62" t="str">
        <f>'[1]Number of Policies'!$C$8</f>
        <v>Private Entities</v>
      </c>
      <c r="AZ9" s="62" t="str">
        <f>'[1]Number of Policies'!$D$8</f>
        <v>Individuals</v>
      </c>
      <c r="BA9" s="62" t="str">
        <f>'[1]Number of Policies'!$E$8</f>
        <v>State Entities</v>
      </c>
      <c r="BB9" s="62" t="str">
        <f>'[1]Number of Policies'!$F$8</f>
        <v>Total</v>
      </c>
      <c r="BC9" s="62" t="str">
        <f>'[1]Number of Policies'!$C$8</f>
        <v>Private Entities</v>
      </c>
      <c r="BD9" s="62" t="str">
        <f>'[1]Number of Policies'!$D$8</f>
        <v>Individuals</v>
      </c>
      <c r="BE9" s="62" t="str">
        <f>'[1]Number of Policies'!$E$8</f>
        <v>State Entities</v>
      </c>
      <c r="BF9" s="62" t="str">
        <f>'[1]Number of Policies'!$F$8</f>
        <v>Total</v>
      </c>
      <c r="BG9" s="62" t="str">
        <f>'[1]Number of Policies'!$C$8</f>
        <v>Private Entities</v>
      </c>
      <c r="BH9" s="62" t="str">
        <f>'[1]Number of Policies'!$D$8</f>
        <v>Individuals</v>
      </c>
      <c r="BI9" s="62" t="str">
        <f>'[1]Number of Policies'!$E$8</f>
        <v>State Entities</v>
      </c>
      <c r="BJ9" s="62" t="str">
        <f>'[1]Number of Policies'!$F$8</f>
        <v>Total</v>
      </c>
      <c r="BK9" s="62" t="str">
        <f>'[1]Number of Policies'!$C$8</f>
        <v>Private Entities</v>
      </c>
      <c r="BL9" s="62" t="str">
        <f>'[1]Number of Policies'!$D$8</f>
        <v>Individuals</v>
      </c>
      <c r="BM9" s="62" t="str">
        <f>'[1]Number of Policies'!$E$8</f>
        <v>State Entities</v>
      </c>
      <c r="BN9" s="62" t="str">
        <f>'[1]Number of Policies'!$F$8</f>
        <v>Total</v>
      </c>
      <c r="BO9" s="62" t="str">
        <f>'[1]Number of Policies'!$C$8</f>
        <v>Private Entities</v>
      </c>
      <c r="BP9" s="62" t="str">
        <f>'[1]Number of Policies'!$D$8</f>
        <v>Individuals</v>
      </c>
      <c r="BQ9" s="62" t="str">
        <f>'[1]Number of Policies'!$E$8</f>
        <v>State Entities</v>
      </c>
      <c r="BR9" s="62" t="str">
        <f>'[1]Number of Policies'!$F$8</f>
        <v>Total</v>
      </c>
      <c r="BS9" s="62" t="str">
        <f>'[1]Number of Policies'!$C$8</f>
        <v>Private Entities</v>
      </c>
      <c r="BT9" s="62" t="str">
        <f>'[1]Number of Policies'!$D$8</f>
        <v>Individuals</v>
      </c>
      <c r="BU9" s="62" t="str">
        <f>'[1]Number of Policies'!$E$8</f>
        <v>State Entities</v>
      </c>
      <c r="BV9" s="62" t="str">
        <f>'[1]Number of Policies'!$F$8</f>
        <v>Total</v>
      </c>
      <c r="BW9" s="62" t="str">
        <f>'[1]Number of Policies'!$C$8</f>
        <v>Private Entities</v>
      </c>
      <c r="BX9" s="62" t="str">
        <f>'[1]Number of Policies'!$D$8</f>
        <v>Individuals</v>
      </c>
      <c r="BY9" s="62" t="str">
        <f>'[1]Number of Policies'!$E$8</f>
        <v>State Entities</v>
      </c>
      <c r="BZ9" s="62" t="str">
        <f>'[1]Number of Policies'!$F$8</f>
        <v>Total</v>
      </c>
      <c r="CA9" s="62" t="str">
        <f>'[1]Number of Policies'!$C$8</f>
        <v>Private Entities</v>
      </c>
      <c r="CB9" s="62" t="str">
        <f>'[1]Number of Policies'!$D$8</f>
        <v>Individuals</v>
      </c>
      <c r="CC9" s="62" t="str">
        <f>'[1]Number of Policies'!$E$8</f>
        <v>State Entities</v>
      </c>
      <c r="CD9" s="62" t="str">
        <f>'[1]Number of Policies'!$F$8</f>
        <v>Total</v>
      </c>
      <c r="CE9" s="62" t="str">
        <f>'[1]Number of Policies'!$C$8</f>
        <v>Private Entities</v>
      </c>
      <c r="CF9" s="62" t="str">
        <f>'[1]Number of Policies'!$D$8</f>
        <v>Individuals</v>
      </c>
      <c r="CG9" s="62" t="str">
        <f>'[1]Number of Policies'!$E$8</f>
        <v>State Entities</v>
      </c>
      <c r="CH9" s="62" t="str">
        <f>'[1]Number of Policies'!$F$8</f>
        <v>Total</v>
      </c>
      <c r="CI9" s="62" t="str">
        <f>'[1]Number of Policies'!$C$8</f>
        <v>Private Entities</v>
      </c>
      <c r="CJ9" s="62" t="str">
        <f>'[1]Number of Policies'!$D$8</f>
        <v>Individuals</v>
      </c>
      <c r="CK9" s="62" t="str">
        <f>'[1]Number of Policies'!$E$8</f>
        <v>State Entities</v>
      </c>
      <c r="CL9" s="62" t="str">
        <f>'[1]Number of Policies'!$F$8</f>
        <v>Total</v>
      </c>
      <c r="CM9" s="62" t="str">
        <f>'[1]Number of Policies'!$C$8</f>
        <v>Private Entities</v>
      </c>
      <c r="CN9" s="62" t="str">
        <f>'[1]Number of Policies'!$D$8</f>
        <v>Individuals</v>
      </c>
      <c r="CO9" s="62" t="str">
        <f>'[1]Number of Policies'!$E$8</f>
        <v>State Entities</v>
      </c>
      <c r="CP9" s="62" t="str">
        <f>'[1]Number of Policies'!$F$8</f>
        <v>Total</v>
      </c>
      <c r="CQ9" s="62" t="str">
        <f>'[1]Number of Policies'!$C$8</f>
        <v>Private Entities</v>
      </c>
      <c r="CR9" s="62" t="str">
        <f>'[1]Number of Policies'!$D$8</f>
        <v>Individuals</v>
      </c>
      <c r="CS9" s="62" t="str">
        <f>'[1]Number of Policies'!$E$8</f>
        <v>State Entities</v>
      </c>
      <c r="CT9" s="62" t="str">
        <f>'[1]Number of Policies'!$F$8</f>
        <v>Total</v>
      </c>
      <c r="CU9" s="62" t="str">
        <f>'[1]Number of Policies'!$C$8</f>
        <v>Private Entities</v>
      </c>
      <c r="CV9" s="62" t="str">
        <f>'[1]Number of Policies'!$D$8</f>
        <v>Individuals</v>
      </c>
      <c r="CW9" s="62" t="str">
        <f>'[1]Number of Policies'!$E$8</f>
        <v>State Entities</v>
      </c>
      <c r="CX9" s="62" t="str">
        <f>'[1]Number of Policies'!$F$8</f>
        <v>Total</v>
      </c>
      <c r="CY9" s="62" t="str">
        <f>'[1]Number of Policies'!$C$8</f>
        <v>Private Entities</v>
      </c>
      <c r="CZ9" s="62" t="str">
        <f>'[1]Number of Policies'!$D$8</f>
        <v>Individuals</v>
      </c>
      <c r="DA9" s="62" t="str">
        <f>'[1]Number of Policies'!$E$8</f>
        <v>State Entities</v>
      </c>
      <c r="DB9" s="62" t="str">
        <f>'[1]Number of Policies'!$F$8</f>
        <v>Total</v>
      </c>
      <c r="DC9" s="62" t="str">
        <f>'[1]Number of Policies'!$C$8</f>
        <v>Private Entities</v>
      </c>
      <c r="DD9" s="62" t="str">
        <f>'[1]Number of Policies'!$D$8</f>
        <v>Individuals</v>
      </c>
      <c r="DE9" s="62" t="str">
        <f>'[1]Number of Policies'!$E$8</f>
        <v>State Entities</v>
      </c>
      <c r="DF9" s="62" t="str">
        <f>'[1]Number of Policies'!$F$8</f>
        <v>Total</v>
      </c>
      <c r="DG9" s="62" t="str">
        <f>'[1]Number of Policies'!$C$8</f>
        <v>Private Entities</v>
      </c>
      <c r="DH9" s="62" t="str">
        <f>'[1]Number of Policies'!$D$8</f>
        <v>Individuals</v>
      </c>
      <c r="DI9" s="62" t="str">
        <f>'[1]Number of Policies'!$E$8</f>
        <v>State Entities</v>
      </c>
      <c r="DJ9" s="62" t="str">
        <f>'[1]Number of Policies'!$F$8</f>
        <v>Total</v>
      </c>
      <c r="DK9" s="62" t="str">
        <f>'[1]Number of Policies'!$C$8</f>
        <v>Private Entities</v>
      </c>
      <c r="DL9" s="62" t="str">
        <f>'[1]Number of Policies'!$D$8</f>
        <v>Individuals</v>
      </c>
      <c r="DM9" s="62" t="str">
        <f>'[1]Number of Policies'!$E$8</f>
        <v>State Entities</v>
      </c>
      <c r="DN9" s="62" t="str">
        <f>'[1]Number of Policies'!$F$8</f>
        <v>Total</v>
      </c>
      <c r="DO9" s="62" t="str">
        <f>'[1]Number of Policies'!$C$8</f>
        <v>Private Entities</v>
      </c>
      <c r="DP9" s="62" t="str">
        <f>'[1]Number of Policies'!$D$8</f>
        <v>Individuals</v>
      </c>
      <c r="DQ9" s="62" t="str">
        <f>'[1]Number of Policies'!$E$8</f>
        <v>State Entities</v>
      </c>
      <c r="DR9" s="62" t="str">
        <f>'[1]Number of Policies'!$F$8</f>
        <v>Total</v>
      </c>
      <c r="DS9" s="62" t="str">
        <f>'[1]Number of Policies'!$C$8</f>
        <v>Private Entities</v>
      </c>
      <c r="DT9" s="62" t="str">
        <f>'[1]Number of Policies'!$D$8</f>
        <v>Individuals</v>
      </c>
      <c r="DU9" s="62" t="str">
        <f>'[1]Number of Policies'!$E$8</f>
        <v>State Entities</v>
      </c>
      <c r="DV9" s="62" t="str">
        <f>'[1]Number of Policies'!$F$8</f>
        <v>Total</v>
      </c>
      <c r="DW9" s="62" t="str">
        <f>'[1]Number of Policies'!$C$8</f>
        <v>Private Entities</v>
      </c>
      <c r="DX9" s="62" t="str">
        <f>'[1]Number of Policies'!$D$8</f>
        <v>Individuals</v>
      </c>
      <c r="DY9" s="62" t="str">
        <f>'[1]Number of Policies'!$E$8</f>
        <v>State Entities</v>
      </c>
      <c r="DZ9" s="62" t="str">
        <f>'[1]Number of Policies'!$F$8</f>
        <v>Total</v>
      </c>
      <c r="EA9" s="62" t="str">
        <f>'[1]Number of Policies'!$C$8</f>
        <v>Private Entities</v>
      </c>
      <c r="EB9" s="62" t="str">
        <f>'[1]Number of Policies'!$D$8</f>
        <v>Individuals</v>
      </c>
      <c r="EC9" s="62" t="str">
        <f>'[1]Number of Policies'!$E$8</f>
        <v>State Entities</v>
      </c>
      <c r="ED9" s="62" t="str">
        <f>'[1]Number of Policies'!$F$8</f>
        <v>Total</v>
      </c>
      <c r="EE9" s="62" t="str">
        <f>'[1]Number of Policies'!$C$8</f>
        <v>Private Entities</v>
      </c>
      <c r="EF9" s="62" t="str">
        <f>'[1]Number of Policies'!$D$8</f>
        <v>Individuals</v>
      </c>
      <c r="EG9" s="62" t="str">
        <f>'[1]Number of Policies'!$E$8</f>
        <v>State Entities</v>
      </c>
      <c r="EH9" s="62" t="str">
        <f>'[1]Number of Policies'!$F$8</f>
        <v>Total</v>
      </c>
      <c r="EI9" s="62" t="str">
        <f>'[1]Number of Policies'!$C$8</f>
        <v>Private Entities</v>
      </c>
      <c r="EJ9" s="62" t="str">
        <f>'[1]Number of Policies'!$D$8</f>
        <v>Individuals</v>
      </c>
      <c r="EK9" s="62" t="str">
        <f>'[1]Number of Policies'!$E$8</f>
        <v>State Entities</v>
      </c>
      <c r="EL9" s="62" t="str">
        <f>'[1]Number of Policies'!$F$8</f>
        <v>Total</v>
      </c>
      <c r="EM9" s="62" t="str">
        <f>'[1]Number of Policies'!$C$8</f>
        <v>Private Entities</v>
      </c>
      <c r="EN9" s="62" t="str">
        <f>'[1]Number of Policies'!$D$8</f>
        <v>Individuals</v>
      </c>
      <c r="EO9" s="62" t="str">
        <f>'[1]Number of Policies'!$E$8</f>
        <v>State Entities</v>
      </c>
      <c r="EP9" s="62" t="str">
        <f>'[1]Number of Policies'!$F$8</f>
        <v>Total</v>
      </c>
      <c r="EQ9" s="62" t="str">
        <f>'[1]Number of Policies'!$C$8</f>
        <v>Private Entities</v>
      </c>
      <c r="ER9" s="62" t="str">
        <f>'[1]Number of Policies'!$D$8</f>
        <v>Individuals</v>
      </c>
      <c r="ES9" s="62" t="str">
        <f>'[1]Number of Policies'!$E$8</f>
        <v>State Entities</v>
      </c>
      <c r="ET9" s="62" t="str">
        <f>'[1]Number of Policies'!$F$8</f>
        <v>Total</v>
      </c>
      <c r="EU9" s="62" t="str">
        <f>'[1]Number of Policies'!$C$8</f>
        <v>Private Entities</v>
      </c>
      <c r="EV9" s="62" t="str">
        <f>'[1]Number of Policies'!$D$8</f>
        <v>Individuals</v>
      </c>
      <c r="EW9" s="62" t="str">
        <f>'[1]Number of Policies'!$E$8</f>
        <v>State Entities</v>
      </c>
      <c r="EX9" s="62" t="str">
        <f>'[1]Number of Policies'!$F$8</f>
        <v>Total</v>
      </c>
    </row>
    <row r="10" spans="1:154" s="9" customFormat="1" ht="24.95" customHeight="1" x14ac:dyDescent="0.2">
      <c r="A10" s="19">
        <v>1</v>
      </c>
      <c r="B10" s="30" t="s">
        <v>29</v>
      </c>
      <c r="C10" s="31">
        <v>285066.90000000002</v>
      </c>
      <c r="D10" s="31">
        <v>32852.259999999995</v>
      </c>
      <c r="E10" s="31">
        <v>100000</v>
      </c>
      <c r="F10" s="31">
        <v>417919.16000000003</v>
      </c>
      <c r="G10" s="31">
        <v>206208.90956371528</v>
      </c>
      <c r="H10" s="31">
        <v>21690.279041639129</v>
      </c>
      <c r="I10" s="31">
        <v>75380.461394645594</v>
      </c>
      <c r="J10" s="31">
        <v>303279.65000000002</v>
      </c>
      <c r="K10" s="31">
        <v>25505.660000000003</v>
      </c>
      <c r="L10" s="31">
        <v>15151.94</v>
      </c>
      <c r="M10" s="31">
        <v>0</v>
      </c>
      <c r="N10" s="31">
        <v>40657.600000000006</v>
      </c>
      <c r="O10" s="31">
        <v>25505.660000000003</v>
      </c>
      <c r="P10" s="31">
        <v>15151.94</v>
      </c>
      <c r="Q10" s="31">
        <v>0</v>
      </c>
      <c r="R10" s="31">
        <v>40657.600000000006</v>
      </c>
      <c r="S10" s="31">
        <v>122003.65</v>
      </c>
      <c r="T10" s="31">
        <v>0</v>
      </c>
      <c r="U10" s="31">
        <v>0</v>
      </c>
      <c r="V10" s="31">
        <v>122003.65</v>
      </c>
      <c r="W10" s="31">
        <v>122003.65</v>
      </c>
      <c r="X10" s="31">
        <v>0</v>
      </c>
      <c r="Y10" s="31">
        <v>0</v>
      </c>
      <c r="Z10" s="31">
        <v>122003.65</v>
      </c>
      <c r="AA10" s="31">
        <v>16036654.206399998</v>
      </c>
      <c r="AB10" s="31">
        <v>2745562.6867</v>
      </c>
      <c r="AC10" s="31">
        <v>8025589.8969000001</v>
      </c>
      <c r="AD10" s="31">
        <v>26807806.789999999</v>
      </c>
      <c r="AE10" s="31">
        <v>16036654.206399998</v>
      </c>
      <c r="AF10" s="31">
        <v>2745562.6867</v>
      </c>
      <c r="AG10" s="31">
        <v>8025589.8969000001</v>
      </c>
      <c r="AH10" s="31">
        <v>26807806.789999999</v>
      </c>
      <c r="AI10" s="31">
        <v>1159337.4453300016</v>
      </c>
      <c r="AJ10" s="31">
        <v>2757174.9446699996</v>
      </c>
      <c r="AK10" s="31">
        <v>658181.30000000005</v>
      </c>
      <c r="AL10" s="31">
        <v>4574693.6900000013</v>
      </c>
      <c r="AM10" s="31">
        <v>1159337.4453300016</v>
      </c>
      <c r="AN10" s="31">
        <v>2757174.9446699996</v>
      </c>
      <c r="AO10" s="31">
        <v>658181.30000000005</v>
      </c>
      <c r="AP10" s="31">
        <v>4574693.6900000013</v>
      </c>
      <c r="AQ10" s="31">
        <v>791730.75436350971</v>
      </c>
      <c r="AR10" s="31">
        <v>337898.25563649007</v>
      </c>
      <c r="AS10" s="31">
        <v>22878.52</v>
      </c>
      <c r="AT10" s="31">
        <v>1152507.5299999998</v>
      </c>
      <c r="AU10" s="31">
        <v>548372.2443635097</v>
      </c>
      <c r="AV10" s="31">
        <v>337898.25563649007</v>
      </c>
      <c r="AW10" s="31">
        <v>22878.52</v>
      </c>
      <c r="AX10" s="31">
        <v>909149.01999999979</v>
      </c>
      <c r="AY10" s="31">
        <v>0</v>
      </c>
      <c r="AZ10" s="31">
        <v>0</v>
      </c>
      <c r="BA10" s="31">
        <v>0</v>
      </c>
      <c r="BB10" s="31">
        <v>0</v>
      </c>
      <c r="BC10" s="31">
        <v>0</v>
      </c>
      <c r="BD10" s="31">
        <v>0</v>
      </c>
      <c r="BE10" s="31">
        <v>0</v>
      </c>
      <c r="BF10" s="31">
        <v>0</v>
      </c>
      <c r="BG10" s="31">
        <v>0</v>
      </c>
      <c r="BH10" s="31">
        <v>0</v>
      </c>
      <c r="BI10" s="31">
        <v>0</v>
      </c>
      <c r="BJ10" s="31">
        <v>0</v>
      </c>
      <c r="BK10" s="31">
        <v>0</v>
      </c>
      <c r="BL10" s="31">
        <v>0</v>
      </c>
      <c r="BM10" s="31">
        <v>0</v>
      </c>
      <c r="BN10" s="31">
        <v>0</v>
      </c>
      <c r="BO10" s="31">
        <v>0</v>
      </c>
      <c r="BP10" s="31">
        <v>0</v>
      </c>
      <c r="BQ10" s="31">
        <v>0</v>
      </c>
      <c r="BR10" s="31">
        <v>0</v>
      </c>
      <c r="BS10" s="31">
        <v>0</v>
      </c>
      <c r="BT10" s="31">
        <v>0</v>
      </c>
      <c r="BU10" s="31">
        <v>0</v>
      </c>
      <c r="BV10" s="31">
        <v>0</v>
      </c>
      <c r="BW10" s="31">
        <v>0</v>
      </c>
      <c r="BX10" s="31">
        <v>0</v>
      </c>
      <c r="BY10" s="31">
        <v>0</v>
      </c>
      <c r="BZ10" s="31">
        <v>0</v>
      </c>
      <c r="CA10" s="31">
        <v>0</v>
      </c>
      <c r="CB10" s="31">
        <v>0</v>
      </c>
      <c r="CC10" s="31">
        <v>0</v>
      </c>
      <c r="CD10" s="31">
        <v>0</v>
      </c>
      <c r="CE10" s="31">
        <v>0</v>
      </c>
      <c r="CF10" s="31">
        <v>0</v>
      </c>
      <c r="CG10" s="31">
        <v>0</v>
      </c>
      <c r="CH10" s="31">
        <v>0</v>
      </c>
      <c r="CI10" s="31">
        <v>0</v>
      </c>
      <c r="CJ10" s="31">
        <v>0</v>
      </c>
      <c r="CK10" s="31">
        <v>0</v>
      </c>
      <c r="CL10" s="31">
        <v>0</v>
      </c>
      <c r="CM10" s="31">
        <v>77366.72000000003</v>
      </c>
      <c r="CN10" s="31">
        <v>0</v>
      </c>
      <c r="CO10" s="31">
        <v>0</v>
      </c>
      <c r="CP10" s="31">
        <v>77366.72000000003</v>
      </c>
      <c r="CQ10" s="31">
        <v>37888.330000000045</v>
      </c>
      <c r="CR10" s="31">
        <v>0</v>
      </c>
      <c r="CS10" s="31">
        <v>0</v>
      </c>
      <c r="CT10" s="31">
        <v>37888.330000000045</v>
      </c>
      <c r="CU10" s="31">
        <v>1017382.0342740004</v>
      </c>
      <c r="CV10" s="31">
        <v>2556800.975726</v>
      </c>
      <c r="CW10" s="31">
        <v>0</v>
      </c>
      <c r="CX10" s="31">
        <v>3574183.0100000007</v>
      </c>
      <c r="CY10" s="31">
        <v>376159.89690504619</v>
      </c>
      <c r="CZ10" s="31">
        <v>367150.40309495293</v>
      </c>
      <c r="DA10" s="31">
        <v>0</v>
      </c>
      <c r="DB10" s="31">
        <v>743310.29999999912</v>
      </c>
      <c r="DC10" s="31">
        <v>0</v>
      </c>
      <c r="DD10" s="31">
        <v>0</v>
      </c>
      <c r="DE10" s="31">
        <v>0</v>
      </c>
      <c r="DF10" s="31">
        <v>0</v>
      </c>
      <c r="DG10" s="31">
        <v>0</v>
      </c>
      <c r="DH10" s="31">
        <v>0</v>
      </c>
      <c r="DI10" s="31">
        <v>0</v>
      </c>
      <c r="DJ10" s="31">
        <v>0</v>
      </c>
      <c r="DK10" s="31">
        <v>252740.86000000007</v>
      </c>
      <c r="DL10" s="31">
        <v>0</v>
      </c>
      <c r="DM10" s="31">
        <v>0</v>
      </c>
      <c r="DN10" s="31">
        <v>252740.86000000007</v>
      </c>
      <c r="DO10" s="31">
        <v>53914.48000000001</v>
      </c>
      <c r="DP10" s="31">
        <v>0</v>
      </c>
      <c r="DQ10" s="31">
        <v>0</v>
      </c>
      <c r="DR10" s="31">
        <v>53914.48000000001</v>
      </c>
      <c r="DS10" s="31">
        <v>0</v>
      </c>
      <c r="DT10" s="31">
        <v>0</v>
      </c>
      <c r="DU10" s="31">
        <v>0</v>
      </c>
      <c r="DV10" s="31">
        <v>0</v>
      </c>
      <c r="DW10" s="31">
        <v>0</v>
      </c>
      <c r="DX10" s="31">
        <v>0</v>
      </c>
      <c r="DY10" s="31">
        <v>0</v>
      </c>
      <c r="DZ10" s="31">
        <v>0</v>
      </c>
      <c r="EA10" s="31">
        <v>900</v>
      </c>
      <c r="EB10" s="31">
        <v>457931.58999999997</v>
      </c>
      <c r="EC10" s="31">
        <v>0</v>
      </c>
      <c r="ED10" s="31">
        <v>458831.58999999997</v>
      </c>
      <c r="EE10" s="31">
        <v>900</v>
      </c>
      <c r="EF10" s="31">
        <v>325144.45999999996</v>
      </c>
      <c r="EG10" s="31">
        <v>0</v>
      </c>
      <c r="EH10" s="31">
        <v>326044.45999999996</v>
      </c>
      <c r="EI10" s="31">
        <v>0</v>
      </c>
      <c r="EJ10" s="31">
        <v>0</v>
      </c>
      <c r="EK10" s="31">
        <v>0</v>
      </c>
      <c r="EL10" s="31">
        <v>0</v>
      </c>
      <c r="EM10" s="31">
        <v>0</v>
      </c>
      <c r="EN10" s="31">
        <v>0</v>
      </c>
      <c r="EO10" s="31">
        <v>0</v>
      </c>
      <c r="EP10" s="31">
        <v>0</v>
      </c>
      <c r="EQ10" s="31">
        <f t="shared" ref="EQ10:EQ26" si="28">C10+K10+S10+AA10+AI10+AQ10+AY10+BG10+BO10+BW10+CE10+CM10+CU10+DC10+DK10+DS10+EA10+EI10</f>
        <v>19768688.230367512</v>
      </c>
      <c r="ER10" s="31">
        <f t="shared" ref="ER10:ER26" si="29">D10+L10+T10+AB10+AJ10+AR10+AZ10+BH10+BP10+BX10+CF10+CN10+CV10+DD10+DL10+DT10+EB10+EJ10</f>
        <v>8903372.6527324896</v>
      </c>
      <c r="ES10" s="31">
        <f t="shared" ref="ES10:ES26" si="30">E10+M10+U10+AC10+AK10+AS10+BA10+BI10+BQ10+BY10+CG10+CO10+CW10+DE10+DM10+DU10+EC10+EK10</f>
        <v>8806649.7169000003</v>
      </c>
      <c r="ET10" s="31">
        <f t="shared" ref="ET10:ET26" si="31">F10+N10+V10+AD10+AL10+AT10+BB10+BJ10+BR10+BZ10+CH10+CP10+CX10+DF10+DN10+DV10+ED10+EL10</f>
        <v>37478710.600000001</v>
      </c>
      <c r="EU10" s="31">
        <f t="shared" ref="EU10:EU26" si="32">G10+O10+W10+AE10+AM10+AU10+BC10+BK10+BS10+CA10+CI10+CQ10+CY10+DG10+DO10+DW10+EE10+EM10</f>
        <v>18566944.82256227</v>
      </c>
      <c r="EV10" s="31">
        <f t="shared" ref="EV10:EV26" si="33">H10+P10+X10+AF10+AN10+AV10+BD10+BL10+BT10+CB10+CJ10+CR10+CZ10+DH10+DP10+DX10+EF10+EN10</f>
        <v>6569772.9691430815</v>
      </c>
      <c r="EW10" s="31">
        <f t="shared" ref="EW10:EW26" si="34">I10+Q10+Y10+AG10+AO10+AW10+BE10+BM10+BU10+CC10+CK10+CS10+DA10+DI10+DQ10+DY10+EG10+EO10</f>
        <v>8782030.1782946456</v>
      </c>
      <c r="EX10" s="31">
        <f t="shared" ref="EX10:EX26" si="35">J10+R10+Z10+AH10+AP10+AX10+BF10+BN10+BV10+CD10+CL10+CT10+DB10+DJ10+DR10+DZ10+EH10+EP10</f>
        <v>33918747.969999999</v>
      </c>
    </row>
    <row r="11" spans="1:154" s="10" customFormat="1" ht="24.95" customHeight="1" x14ac:dyDescent="0.2">
      <c r="A11" s="19">
        <v>2</v>
      </c>
      <c r="B11" s="30" t="s">
        <v>30</v>
      </c>
      <c r="C11" s="31">
        <v>142403</v>
      </c>
      <c r="D11" s="31">
        <v>0</v>
      </c>
      <c r="E11" s="31">
        <v>70000</v>
      </c>
      <c r="F11" s="31">
        <v>212403</v>
      </c>
      <c r="G11" s="31">
        <v>142403</v>
      </c>
      <c r="H11" s="31">
        <v>0</v>
      </c>
      <c r="I11" s="31">
        <v>70000</v>
      </c>
      <c r="J11" s="31">
        <v>212403</v>
      </c>
      <c r="K11" s="31">
        <v>0</v>
      </c>
      <c r="L11" s="31">
        <v>82692.14999999998</v>
      </c>
      <c r="M11" s="31">
        <v>0</v>
      </c>
      <c r="N11" s="31">
        <v>82692.14999999998</v>
      </c>
      <c r="O11" s="31">
        <v>0</v>
      </c>
      <c r="P11" s="31">
        <v>82692.14999999998</v>
      </c>
      <c r="Q11" s="31">
        <v>0</v>
      </c>
      <c r="R11" s="31">
        <v>82692.14999999998</v>
      </c>
      <c r="S11" s="31">
        <v>0</v>
      </c>
      <c r="T11" s="31">
        <v>0</v>
      </c>
      <c r="U11" s="31">
        <v>0</v>
      </c>
      <c r="V11" s="31">
        <v>0</v>
      </c>
      <c r="W11" s="31">
        <v>0</v>
      </c>
      <c r="X11" s="31">
        <v>0</v>
      </c>
      <c r="Y11" s="31">
        <v>0</v>
      </c>
      <c r="Z11" s="31">
        <v>0</v>
      </c>
      <c r="AA11" s="31">
        <v>12763323.130079841</v>
      </c>
      <c r="AB11" s="31">
        <v>526325.38584445918</v>
      </c>
      <c r="AC11" s="31">
        <v>5697216.0149990628</v>
      </c>
      <c r="AD11" s="31">
        <v>18986864.530923363</v>
      </c>
      <c r="AE11" s="31">
        <v>12763323.130079841</v>
      </c>
      <c r="AF11" s="31">
        <v>526325.38584445918</v>
      </c>
      <c r="AG11" s="31">
        <v>4028084.3349990631</v>
      </c>
      <c r="AH11" s="31">
        <v>17317732.850923363</v>
      </c>
      <c r="AI11" s="31">
        <v>0</v>
      </c>
      <c r="AJ11" s="31">
        <v>0</v>
      </c>
      <c r="AK11" s="31">
        <v>0</v>
      </c>
      <c r="AL11" s="31">
        <v>0</v>
      </c>
      <c r="AM11" s="31">
        <v>0</v>
      </c>
      <c r="AN11" s="31">
        <v>0</v>
      </c>
      <c r="AO11" s="31">
        <v>0</v>
      </c>
      <c r="AP11" s="31">
        <v>0</v>
      </c>
      <c r="AQ11" s="31">
        <v>1001.8470588235296</v>
      </c>
      <c r="AR11" s="31">
        <v>9441.9529814901944</v>
      </c>
      <c r="AS11" s="31">
        <v>0</v>
      </c>
      <c r="AT11" s="31">
        <v>10443.800040313723</v>
      </c>
      <c r="AU11" s="31">
        <v>0</v>
      </c>
      <c r="AV11" s="31">
        <v>0</v>
      </c>
      <c r="AW11" s="31">
        <v>0</v>
      </c>
      <c r="AX11" s="31">
        <v>0</v>
      </c>
      <c r="AY11" s="31">
        <v>0</v>
      </c>
      <c r="AZ11" s="31">
        <v>0</v>
      </c>
      <c r="BA11" s="31">
        <v>0</v>
      </c>
      <c r="BB11" s="31">
        <v>0</v>
      </c>
      <c r="BC11" s="31">
        <v>0</v>
      </c>
      <c r="BD11" s="31">
        <v>0</v>
      </c>
      <c r="BE11" s="31">
        <v>0</v>
      </c>
      <c r="BF11" s="31">
        <v>0</v>
      </c>
      <c r="BG11" s="31">
        <v>0</v>
      </c>
      <c r="BH11" s="31">
        <v>0</v>
      </c>
      <c r="BI11" s="31">
        <v>0</v>
      </c>
      <c r="BJ11" s="31">
        <v>0</v>
      </c>
      <c r="BK11" s="31">
        <v>0</v>
      </c>
      <c r="BL11" s="31">
        <v>0</v>
      </c>
      <c r="BM11" s="31">
        <v>0</v>
      </c>
      <c r="BN11" s="31">
        <v>0</v>
      </c>
      <c r="BO11" s="31">
        <v>0</v>
      </c>
      <c r="BP11" s="31">
        <v>0</v>
      </c>
      <c r="BQ11" s="31">
        <v>0</v>
      </c>
      <c r="BR11" s="31">
        <v>0</v>
      </c>
      <c r="BS11" s="31">
        <v>0</v>
      </c>
      <c r="BT11" s="31">
        <v>0</v>
      </c>
      <c r="BU11" s="31">
        <v>0</v>
      </c>
      <c r="BV11" s="31">
        <v>0</v>
      </c>
      <c r="BW11" s="31">
        <v>0</v>
      </c>
      <c r="BX11" s="31">
        <v>0</v>
      </c>
      <c r="BY11" s="31">
        <v>0</v>
      </c>
      <c r="BZ11" s="31">
        <v>0</v>
      </c>
      <c r="CA11" s="31">
        <v>0</v>
      </c>
      <c r="CB11" s="31">
        <v>0</v>
      </c>
      <c r="CC11" s="31">
        <v>0</v>
      </c>
      <c r="CD11" s="31">
        <v>0</v>
      </c>
      <c r="CE11" s="31">
        <v>0</v>
      </c>
      <c r="CF11" s="31">
        <v>0</v>
      </c>
      <c r="CG11" s="31">
        <v>0</v>
      </c>
      <c r="CH11" s="31">
        <v>0</v>
      </c>
      <c r="CI11" s="31">
        <v>0</v>
      </c>
      <c r="CJ11" s="31">
        <v>0</v>
      </c>
      <c r="CK11" s="31">
        <v>0</v>
      </c>
      <c r="CL11" s="31">
        <v>0</v>
      </c>
      <c r="CM11" s="31">
        <v>0</v>
      </c>
      <c r="CN11" s="31">
        <v>0</v>
      </c>
      <c r="CO11" s="31">
        <v>0</v>
      </c>
      <c r="CP11" s="31">
        <v>0</v>
      </c>
      <c r="CQ11" s="31">
        <v>0</v>
      </c>
      <c r="CR11" s="31">
        <v>0</v>
      </c>
      <c r="CS11" s="31">
        <v>0</v>
      </c>
      <c r="CT11" s="31">
        <v>0</v>
      </c>
      <c r="CU11" s="31">
        <v>0</v>
      </c>
      <c r="CV11" s="31">
        <v>0</v>
      </c>
      <c r="CW11" s="31">
        <v>0</v>
      </c>
      <c r="CX11" s="31">
        <v>0</v>
      </c>
      <c r="CY11" s="31">
        <v>0</v>
      </c>
      <c r="CZ11" s="31">
        <v>0</v>
      </c>
      <c r="DA11" s="31">
        <v>0</v>
      </c>
      <c r="DB11" s="31">
        <v>0</v>
      </c>
      <c r="DC11" s="31">
        <v>0</v>
      </c>
      <c r="DD11" s="31">
        <v>0</v>
      </c>
      <c r="DE11" s="31">
        <v>0</v>
      </c>
      <c r="DF11" s="31">
        <v>0</v>
      </c>
      <c r="DG11" s="31">
        <v>0</v>
      </c>
      <c r="DH11" s="31">
        <v>0</v>
      </c>
      <c r="DI11" s="31">
        <v>0</v>
      </c>
      <c r="DJ11" s="31">
        <v>0</v>
      </c>
      <c r="DK11" s="31">
        <v>0</v>
      </c>
      <c r="DL11" s="31">
        <v>0</v>
      </c>
      <c r="DM11" s="31">
        <v>0</v>
      </c>
      <c r="DN11" s="31">
        <v>0</v>
      </c>
      <c r="DO11" s="31">
        <v>0</v>
      </c>
      <c r="DP11" s="31">
        <v>0</v>
      </c>
      <c r="DQ11" s="31">
        <v>0</v>
      </c>
      <c r="DR11" s="31">
        <v>0</v>
      </c>
      <c r="DS11" s="31">
        <v>0</v>
      </c>
      <c r="DT11" s="31">
        <v>0</v>
      </c>
      <c r="DU11" s="31">
        <v>0</v>
      </c>
      <c r="DV11" s="31">
        <v>0</v>
      </c>
      <c r="DW11" s="31">
        <v>0</v>
      </c>
      <c r="DX11" s="31">
        <v>0</v>
      </c>
      <c r="DY11" s="31">
        <v>0</v>
      </c>
      <c r="DZ11" s="31">
        <v>0</v>
      </c>
      <c r="EA11" s="31">
        <v>0</v>
      </c>
      <c r="EB11" s="31">
        <v>0</v>
      </c>
      <c r="EC11" s="31">
        <v>0</v>
      </c>
      <c r="ED11" s="31">
        <v>0</v>
      </c>
      <c r="EE11" s="31">
        <v>0</v>
      </c>
      <c r="EF11" s="31">
        <v>0</v>
      </c>
      <c r="EG11" s="31">
        <v>0</v>
      </c>
      <c r="EH11" s="31">
        <v>0</v>
      </c>
      <c r="EI11" s="31">
        <v>0</v>
      </c>
      <c r="EJ11" s="31">
        <v>0</v>
      </c>
      <c r="EK11" s="31">
        <v>0</v>
      </c>
      <c r="EL11" s="31">
        <v>0</v>
      </c>
      <c r="EM11" s="31">
        <v>0</v>
      </c>
      <c r="EN11" s="31">
        <v>0</v>
      </c>
      <c r="EO11" s="31">
        <v>0</v>
      </c>
      <c r="EP11" s="31">
        <v>0</v>
      </c>
      <c r="EQ11" s="31">
        <f t="shared" si="28"/>
        <v>12906727.977138665</v>
      </c>
      <c r="ER11" s="31">
        <f t="shared" si="29"/>
        <v>618459.48882594937</v>
      </c>
      <c r="ES11" s="31">
        <f t="shared" si="30"/>
        <v>5767216.0149990628</v>
      </c>
      <c r="ET11" s="31">
        <f t="shared" si="31"/>
        <v>19292403.480963673</v>
      </c>
      <c r="EU11" s="31">
        <f t="shared" si="32"/>
        <v>12905726.130079841</v>
      </c>
      <c r="EV11" s="31">
        <f t="shared" si="33"/>
        <v>609017.5358444592</v>
      </c>
      <c r="EW11" s="31">
        <f t="shared" si="34"/>
        <v>4098084.3349990631</v>
      </c>
      <c r="EX11" s="31">
        <f t="shared" si="35"/>
        <v>17612828.000923362</v>
      </c>
    </row>
    <row r="12" spans="1:154" ht="24.95" customHeight="1" x14ac:dyDescent="0.2">
      <c r="A12" s="19">
        <v>3</v>
      </c>
      <c r="B12" s="30" t="s">
        <v>28</v>
      </c>
      <c r="C12" s="31">
        <v>72798.170000000013</v>
      </c>
      <c r="D12" s="31">
        <v>2019818.9499999986</v>
      </c>
      <c r="E12" s="31">
        <v>0</v>
      </c>
      <c r="F12" s="31">
        <v>2092617.1199999985</v>
      </c>
      <c r="G12" s="31">
        <v>72798.170000000013</v>
      </c>
      <c r="H12" s="31">
        <v>1782289.2299999986</v>
      </c>
      <c r="I12" s="31">
        <v>0</v>
      </c>
      <c r="J12" s="31">
        <v>1855087.3999999985</v>
      </c>
      <c r="K12" s="31">
        <v>0</v>
      </c>
      <c r="L12" s="31">
        <v>44800.29</v>
      </c>
      <c r="M12" s="31">
        <v>0</v>
      </c>
      <c r="N12" s="31">
        <v>44800.29</v>
      </c>
      <c r="O12" s="31">
        <v>0</v>
      </c>
      <c r="P12" s="31">
        <v>44800.29</v>
      </c>
      <c r="Q12" s="31">
        <v>0</v>
      </c>
      <c r="R12" s="31">
        <v>44800.29</v>
      </c>
      <c r="S12" s="31">
        <v>0</v>
      </c>
      <c r="T12" s="31">
        <v>3943</v>
      </c>
      <c r="U12" s="31">
        <v>0</v>
      </c>
      <c r="V12" s="31">
        <v>3943</v>
      </c>
      <c r="W12" s="31">
        <v>0</v>
      </c>
      <c r="X12" s="31">
        <v>3943</v>
      </c>
      <c r="Y12" s="31">
        <v>0</v>
      </c>
      <c r="Z12" s="31">
        <v>3943</v>
      </c>
      <c r="AA12" s="31">
        <v>36000</v>
      </c>
      <c r="AB12" s="31">
        <v>0</v>
      </c>
      <c r="AC12" s="31">
        <v>0</v>
      </c>
      <c r="AD12" s="31">
        <v>36000</v>
      </c>
      <c r="AE12" s="31">
        <v>36000</v>
      </c>
      <c r="AF12" s="31">
        <v>-32400</v>
      </c>
      <c r="AG12" s="31">
        <v>0</v>
      </c>
      <c r="AH12" s="31">
        <v>3600</v>
      </c>
      <c r="AI12" s="31">
        <v>2916860.4498414854</v>
      </c>
      <c r="AJ12" s="31">
        <v>4626356.1801585192</v>
      </c>
      <c r="AK12" s="31">
        <v>1963599.0600000005</v>
      </c>
      <c r="AL12" s="31">
        <v>9506815.6900000051</v>
      </c>
      <c r="AM12" s="31">
        <v>2915742.9598414851</v>
      </c>
      <c r="AN12" s="31">
        <v>4626003.3401585193</v>
      </c>
      <c r="AO12" s="31">
        <v>840674.65000000061</v>
      </c>
      <c r="AP12" s="31">
        <v>8382420.9500000048</v>
      </c>
      <c r="AQ12" s="31">
        <v>391897.71705882356</v>
      </c>
      <c r="AR12" s="31">
        <v>614463.36298149033</v>
      </c>
      <c r="AS12" s="31">
        <v>44769.36</v>
      </c>
      <c r="AT12" s="31">
        <v>1051130.4400403139</v>
      </c>
      <c r="AU12" s="31">
        <v>391897.71705882356</v>
      </c>
      <c r="AV12" s="31">
        <v>614463.36298149033</v>
      </c>
      <c r="AW12" s="31">
        <v>44769.36</v>
      </c>
      <c r="AX12" s="31">
        <v>1051130.4400403139</v>
      </c>
      <c r="AY12" s="31">
        <v>0</v>
      </c>
      <c r="AZ12" s="31">
        <v>0</v>
      </c>
      <c r="BA12" s="31">
        <v>0</v>
      </c>
      <c r="BB12" s="31">
        <v>0</v>
      </c>
      <c r="BC12" s="31">
        <v>0</v>
      </c>
      <c r="BD12" s="31">
        <v>0</v>
      </c>
      <c r="BE12" s="31">
        <v>0</v>
      </c>
      <c r="BF12" s="31">
        <v>0</v>
      </c>
      <c r="BG12" s="31">
        <v>0</v>
      </c>
      <c r="BH12" s="31">
        <v>0</v>
      </c>
      <c r="BI12" s="31">
        <v>0</v>
      </c>
      <c r="BJ12" s="31">
        <v>0</v>
      </c>
      <c r="BK12" s="31">
        <v>0</v>
      </c>
      <c r="BL12" s="31">
        <v>0</v>
      </c>
      <c r="BM12" s="31">
        <v>0</v>
      </c>
      <c r="BN12" s="31">
        <v>0</v>
      </c>
      <c r="BO12" s="31">
        <v>0</v>
      </c>
      <c r="BP12" s="31">
        <v>0</v>
      </c>
      <c r="BQ12" s="31">
        <v>0</v>
      </c>
      <c r="BR12" s="31">
        <v>0</v>
      </c>
      <c r="BS12" s="31">
        <v>0</v>
      </c>
      <c r="BT12" s="31">
        <v>0</v>
      </c>
      <c r="BU12" s="31">
        <v>0</v>
      </c>
      <c r="BV12" s="31">
        <v>0</v>
      </c>
      <c r="BW12" s="31">
        <v>0</v>
      </c>
      <c r="BX12" s="31">
        <v>0</v>
      </c>
      <c r="BY12" s="31">
        <v>0</v>
      </c>
      <c r="BZ12" s="31">
        <v>0</v>
      </c>
      <c r="CA12" s="31">
        <v>0</v>
      </c>
      <c r="CB12" s="31">
        <v>0</v>
      </c>
      <c r="CC12" s="31">
        <v>0</v>
      </c>
      <c r="CD12" s="31">
        <v>0</v>
      </c>
      <c r="CE12" s="31">
        <v>0</v>
      </c>
      <c r="CF12" s="31">
        <v>0</v>
      </c>
      <c r="CG12" s="31">
        <v>0</v>
      </c>
      <c r="CH12" s="31">
        <v>0</v>
      </c>
      <c r="CI12" s="31">
        <v>0</v>
      </c>
      <c r="CJ12" s="31">
        <v>0</v>
      </c>
      <c r="CK12" s="31">
        <v>0</v>
      </c>
      <c r="CL12" s="31">
        <v>0</v>
      </c>
      <c r="CM12" s="31">
        <v>228093.65</v>
      </c>
      <c r="CN12" s="31">
        <v>590.89</v>
      </c>
      <c r="CO12" s="31">
        <v>0</v>
      </c>
      <c r="CP12" s="31">
        <v>228684.54</v>
      </c>
      <c r="CQ12" s="31">
        <v>228093.65</v>
      </c>
      <c r="CR12" s="31">
        <v>590.89</v>
      </c>
      <c r="CS12" s="31">
        <v>0</v>
      </c>
      <c r="CT12" s="31">
        <v>228684.54</v>
      </c>
      <c r="CU12" s="31">
        <v>4305787.1899999995</v>
      </c>
      <c r="CV12" s="31">
        <v>840533.16</v>
      </c>
      <c r="CW12" s="31">
        <v>0</v>
      </c>
      <c r="CX12" s="31">
        <v>5146320.3499999996</v>
      </c>
      <c r="CY12" s="31">
        <v>692488.47999999952</v>
      </c>
      <c r="CZ12" s="31">
        <v>142815.853</v>
      </c>
      <c r="DA12" s="31">
        <v>0</v>
      </c>
      <c r="DB12" s="31">
        <v>835304.33299999952</v>
      </c>
      <c r="DC12" s="31">
        <v>0</v>
      </c>
      <c r="DD12" s="31">
        <v>0</v>
      </c>
      <c r="DE12" s="31">
        <v>0</v>
      </c>
      <c r="DF12" s="31">
        <v>0</v>
      </c>
      <c r="DG12" s="31">
        <v>0</v>
      </c>
      <c r="DH12" s="31">
        <v>0</v>
      </c>
      <c r="DI12" s="31">
        <v>0</v>
      </c>
      <c r="DJ12" s="31">
        <v>0</v>
      </c>
      <c r="DK12" s="31">
        <v>356492.06</v>
      </c>
      <c r="DL12" s="31">
        <v>0</v>
      </c>
      <c r="DM12" s="31">
        <v>0</v>
      </c>
      <c r="DN12" s="31">
        <v>356492.06</v>
      </c>
      <c r="DO12" s="31">
        <v>184060.34</v>
      </c>
      <c r="DP12" s="31">
        <v>0</v>
      </c>
      <c r="DQ12" s="31">
        <v>0</v>
      </c>
      <c r="DR12" s="31">
        <v>184060.34</v>
      </c>
      <c r="DS12" s="31">
        <v>0</v>
      </c>
      <c r="DT12" s="31">
        <v>0</v>
      </c>
      <c r="DU12" s="31">
        <v>0</v>
      </c>
      <c r="DV12" s="31">
        <v>0</v>
      </c>
      <c r="DW12" s="31">
        <v>0</v>
      </c>
      <c r="DX12" s="31">
        <v>0</v>
      </c>
      <c r="DY12" s="31">
        <v>0</v>
      </c>
      <c r="DZ12" s="31">
        <v>0</v>
      </c>
      <c r="EA12" s="31">
        <v>870.56</v>
      </c>
      <c r="EB12" s="31">
        <v>95334.03</v>
      </c>
      <c r="EC12" s="31">
        <v>0</v>
      </c>
      <c r="ED12" s="31">
        <v>96204.59</v>
      </c>
      <c r="EE12" s="31">
        <v>870.56</v>
      </c>
      <c r="EF12" s="31">
        <v>95334.03</v>
      </c>
      <c r="EG12" s="31">
        <v>0</v>
      </c>
      <c r="EH12" s="31">
        <v>96204.59</v>
      </c>
      <c r="EI12" s="31">
        <v>0</v>
      </c>
      <c r="EJ12" s="31">
        <v>0</v>
      </c>
      <c r="EK12" s="31">
        <v>0</v>
      </c>
      <c r="EL12" s="31">
        <v>0</v>
      </c>
      <c r="EM12" s="31">
        <v>0</v>
      </c>
      <c r="EN12" s="31">
        <v>0</v>
      </c>
      <c r="EO12" s="31">
        <v>0</v>
      </c>
      <c r="EP12" s="31">
        <v>0</v>
      </c>
      <c r="EQ12" s="31">
        <f t="shared" si="28"/>
        <v>8308799.7969003078</v>
      </c>
      <c r="ER12" s="31">
        <f t="shared" si="29"/>
        <v>8245839.8631400075</v>
      </c>
      <c r="ES12" s="31">
        <f t="shared" si="30"/>
        <v>2008368.4200000006</v>
      </c>
      <c r="ET12" s="31">
        <f t="shared" si="31"/>
        <v>18563008.080040313</v>
      </c>
      <c r="EU12" s="31">
        <f t="shared" si="32"/>
        <v>4521951.8769003069</v>
      </c>
      <c r="EV12" s="31">
        <f t="shared" si="33"/>
        <v>7277839.9961400088</v>
      </c>
      <c r="EW12" s="31">
        <f t="shared" si="34"/>
        <v>885444.01000000059</v>
      </c>
      <c r="EX12" s="31">
        <f t="shared" si="35"/>
        <v>12685235.883040316</v>
      </c>
    </row>
    <row r="13" spans="1:154" ht="24.95" customHeight="1" x14ac:dyDescent="0.2">
      <c r="A13" s="19">
        <v>4</v>
      </c>
      <c r="B13" s="30" t="s">
        <v>33</v>
      </c>
      <c r="C13" s="31">
        <v>0</v>
      </c>
      <c r="D13" s="31">
        <v>0</v>
      </c>
      <c r="E13" s="31">
        <v>0</v>
      </c>
      <c r="F13" s="31">
        <v>0</v>
      </c>
      <c r="G13" s="31">
        <v>0</v>
      </c>
      <c r="H13" s="31">
        <v>0</v>
      </c>
      <c r="I13" s="31">
        <v>0</v>
      </c>
      <c r="J13" s="31">
        <v>0</v>
      </c>
      <c r="K13" s="31">
        <v>10081.700000000001</v>
      </c>
      <c r="L13" s="31">
        <v>18431.66</v>
      </c>
      <c r="M13" s="31">
        <v>13091.59</v>
      </c>
      <c r="N13" s="31">
        <v>41604.949999999997</v>
      </c>
      <c r="O13" s="31">
        <v>10081.700000000001</v>
      </c>
      <c r="P13" s="31">
        <v>18431.66</v>
      </c>
      <c r="Q13" s="31">
        <v>13091.59</v>
      </c>
      <c r="R13" s="31">
        <v>41604.949999999997</v>
      </c>
      <c r="S13" s="31">
        <v>326.56</v>
      </c>
      <c r="T13" s="31">
        <v>0</v>
      </c>
      <c r="U13" s="31">
        <v>0</v>
      </c>
      <c r="V13" s="31">
        <v>326.56</v>
      </c>
      <c r="W13" s="31">
        <v>326.56</v>
      </c>
      <c r="X13" s="31">
        <v>0</v>
      </c>
      <c r="Y13" s="31">
        <v>0</v>
      </c>
      <c r="Z13" s="31">
        <v>326.56</v>
      </c>
      <c r="AA13" s="31">
        <v>6498635.1399999997</v>
      </c>
      <c r="AB13" s="31">
        <v>351821.97</v>
      </c>
      <c r="AC13" s="31">
        <v>1527570.9</v>
      </c>
      <c r="AD13" s="31">
        <v>8378028.0099999998</v>
      </c>
      <c r="AE13" s="31">
        <v>6498635.1399999997</v>
      </c>
      <c r="AF13" s="31">
        <v>351821.97</v>
      </c>
      <c r="AG13" s="31">
        <v>1527570.9</v>
      </c>
      <c r="AH13" s="31">
        <v>8378028.0099999998</v>
      </c>
      <c r="AI13" s="31">
        <v>282402.01</v>
      </c>
      <c r="AJ13" s="31">
        <v>459662.59</v>
      </c>
      <c r="AK13" s="31">
        <v>9480</v>
      </c>
      <c r="AL13" s="31">
        <v>751544.60000000009</v>
      </c>
      <c r="AM13" s="31">
        <v>282402.01</v>
      </c>
      <c r="AN13" s="31">
        <v>459662.59</v>
      </c>
      <c r="AO13" s="31">
        <v>9480</v>
      </c>
      <c r="AP13" s="31">
        <v>751544.60000000009</v>
      </c>
      <c r="AQ13" s="31">
        <v>35824.729999999996</v>
      </c>
      <c r="AR13" s="31">
        <v>61544.789999999994</v>
      </c>
      <c r="AS13" s="31">
        <v>2524</v>
      </c>
      <c r="AT13" s="31">
        <v>99893.51999999999</v>
      </c>
      <c r="AU13" s="31">
        <v>35824.729999999996</v>
      </c>
      <c r="AV13" s="31">
        <v>61544.789999999994</v>
      </c>
      <c r="AW13" s="31">
        <v>2524</v>
      </c>
      <c r="AX13" s="31">
        <v>99893.51999999999</v>
      </c>
      <c r="AY13" s="31">
        <v>0</v>
      </c>
      <c r="AZ13" s="31">
        <v>0</v>
      </c>
      <c r="BA13" s="31">
        <v>0</v>
      </c>
      <c r="BB13" s="31">
        <v>0</v>
      </c>
      <c r="BC13" s="31">
        <v>0</v>
      </c>
      <c r="BD13" s="31">
        <v>0</v>
      </c>
      <c r="BE13" s="31">
        <v>0</v>
      </c>
      <c r="BF13" s="31">
        <v>0</v>
      </c>
      <c r="BG13" s="31">
        <v>0</v>
      </c>
      <c r="BH13" s="31">
        <v>0</v>
      </c>
      <c r="BI13" s="31">
        <v>0</v>
      </c>
      <c r="BJ13" s="31">
        <v>0</v>
      </c>
      <c r="BK13" s="31">
        <v>0</v>
      </c>
      <c r="BL13" s="31">
        <v>0</v>
      </c>
      <c r="BM13" s="31">
        <v>0</v>
      </c>
      <c r="BN13" s="31">
        <v>0</v>
      </c>
      <c r="BO13" s="31">
        <v>0</v>
      </c>
      <c r="BP13" s="31">
        <v>0</v>
      </c>
      <c r="BQ13" s="31">
        <v>0</v>
      </c>
      <c r="BR13" s="31">
        <v>0</v>
      </c>
      <c r="BS13" s="31">
        <v>0</v>
      </c>
      <c r="BT13" s="31">
        <v>0</v>
      </c>
      <c r="BU13" s="31">
        <v>0</v>
      </c>
      <c r="BV13" s="31">
        <v>0</v>
      </c>
      <c r="BW13" s="31">
        <v>0</v>
      </c>
      <c r="BX13" s="31">
        <v>0</v>
      </c>
      <c r="BY13" s="31">
        <v>0</v>
      </c>
      <c r="BZ13" s="31">
        <v>0</v>
      </c>
      <c r="CA13" s="31">
        <v>0</v>
      </c>
      <c r="CB13" s="31">
        <v>0</v>
      </c>
      <c r="CC13" s="31">
        <v>0</v>
      </c>
      <c r="CD13" s="31">
        <v>0</v>
      </c>
      <c r="CE13" s="31">
        <v>0</v>
      </c>
      <c r="CF13" s="31">
        <v>0</v>
      </c>
      <c r="CG13" s="31">
        <v>0</v>
      </c>
      <c r="CH13" s="31">
        <v>0</v>
      </c>
      <c r="CI13" s="31">
        <v>0</v>
      </c>
      <c r="CJ13" s="31">
        <v>0</v>
      </c>
      <c r="CK13" s="31">
        <v>0</v>
      </c>
      <c r="CL13" s="31">
        <v>0</v>
      </c>
      <c r="CM13" s="31">
        <v>0</v>
      </c>
      <c r="CN13" s="31">
        <v>0</v>
      </c>
      <c r="CO13" s="31">
        <v>0</v>
      </c>
      <c r="CP13" s="31">
        <v>0</v>
      </c>
      <c r="CQ13" s="31">
        <v>0</v>
      </c>
      <c r="CR13" s="31">
        <v>0</v>
      </c>
      <c r="CS13" s="31">
        <v>0</v>
      </c>
      <c r="CT13" s="31">
        <v>0</v>
      </c>
      <c r="CU13" s="31">
        <v>102120.65</v>
      </c>
      <c r="CV13" s="31">
        <v>94913.36</v>
      </c>
      <c r="CW13" s="31">
        <v>0</v>
      </c>
      <c r="CX13" s="31">
        <v>197034.01</v>
      </c>
      <c r="CY13" s="31">
        <v>102120.65</v>
      </c>
      <c r="CZ13" s="31">
        <v>55274.840000000004</v>
      </c>
      <c r="DA13" s="31">
        <v>0</v>
      </c>
      <c r="DB13" s="31">
        <v>157395.49</v>
      </c>
      <c r="DC13" s="31">
        <v>5661.4</v>
      </c>
      <c r="DD13" s="31">
        <v>16019.07</v>
      </c>
      <c r="DE13" s="31">
        <v>610</v>
      </c>
      <c r="DF13" s="31">
        <v>22290.47</v>
      </c>
      <c r="DG13" s="31">
        <v>5661.4</v>
      </c>
      <c r="DH13" s="31">
        <v>16019.07</v>
      </c>
      <c r="DI13" s="31">
        <v>610</v>
      </c>
      <c r="DJ13" s="31">
        <v>22290.47</v>
      </c>
      <c r="DK13" s="31">
        <v>765047.32000000007</v>
      </c>
      <c r="DL13" s="31">
        <v>0</v>
      </c>
      <c r="DM13" s="31">
        <v>0</v>
      </c>
      <c r="DN13" s="31">
        <v>765047.32000000007</v>
      </c>
      <c r="DO13" s="31">
        <v>354551.49400000006</v>
      </c>
      <c r="DP13" s="31">
        <v>0</v>
      </c>
      <c r="DQ13" s="31">
        <v>0</v>
      </c>
      <c r="DR13" s="31">
        <v>354551.49400000006</v>
      </c>
      <c r="DS13" s="31">
        <v>0</v>
      </c>
      <c r="DT13" s="31">
        <v>0</v>
      </c>
      <c r="DU13" s="31">
        <v>0</v>
      </c>
      <c r="DV13" s="31">
        <v>0</v>
      </c>
      <c r="DW13" s="31">
        <v>0</v>
      </c>
      <c r="DX13" s="31">
        <v>0</v>
      </c>
      <c r="DY13" s="31">
        <v>0</v>
      </c>
      <c r="DZ13" s="31">
        <v>0</v>
      </c>
      <c r="EA13" s="31">
        <v>2543</v>
      </c>
      <c r="EB13" s="31">
        <v>4300</v>
      </c>
      <c r="EC13" s="31">
        <v>0</v>
      </c>
      <c r="ED13" s="31">
        <v>6843</v>
      </c>
      <c r="EE13" s="31">
        <v>2543</v>
      </c>
      <c r="EF13" s="31">
        <v>4300</v>
      </c>
      <c r="EG13" s="31">
        <v>0</v>
      </c>
      <c r="EH13" s="31">
        <v>6843</v>
      </c>
      <c r="EI13" s="31">
        <v>0</v>
      </c>
      <c r="EJ13" s="31">
        <v>0</v>
      </c>
      <c r="EK13" s="31">
        <v>0</v>
      </c>
      <c r="EL13" s="31">
        <v>0</v>
      </c>
      <c r="EM13" s="31">
        <v>0</v>
      </c>
      <c r="EN13" s="31">
        <v>0</v>
      </c>
      <c r="EO13" s="31">
        <v>0</v>
      </c>
      <c r="EP13" s="31">
        <v>0</v>
      </c>
      <c r="EQ13" s="31">
        <f t="shared" si="28"/>
        <v>7702642.5100000007</v>
      </c>
      <c r="ER13" s="31">
        <f t="shared" si="29"/>
        <v>1006693.44</v>
      </c>
      <c r="ES13" s="31">
        <f t="shared" si="30"/>
        <v>1553276.49</v>
      </c>
      <c r="ET13" s="31">
        <f t="shared" si="31"/>
        <v>10262612.439999999</v>
      </c>
      <c r="EU13" s="31">
        <f t="shared" si="32"/>
        <v>7292146.6840000004</v>
      </c>
      <c r="EV13" s="31">
        <f t="shared" si="33"/>
        <v>967054.91999999993</v>
      </c>
      <c r="EW13" s="31">
        <f t="shared" si="34"/>
        <v>1553276.49</v>
      </c>
      <c r="EX13" s="31">
        <f t="shared" si="35"/>
        <v>9812478.0940000005</v>
      </c>
    </row>
    <row r="14" spans="1:154" ht="24.95" customHeight="1" x14ac:dyDescent="0.2">
      <c r="A14" s="19">
        <v>5</v>
      </c>
      <c r="B14" s="30" t="s">
        <v>31</v>
      </c>
      <c r="C14" s="31">
        <v>6000</v>
      </c>
      <c r="D14" s="31">
        <v>0</v>
      </c>
      <c r="E14" s="31">
        <v>255000</v>
      </c>
      <c r="F14" s="31">
        <v>261000</v>
      </c>
      <c r="G14" s="31">
        <v>6000</v>
      </c>
      <c r="H14" s="31">
        <v>0</v>
      </c>
      <c r="I14" s="31">
        <v>255000</v>
      </c>
      <c r="J14" s="31">
        <v>261000</v>
      </c>
      <c r="K14" s="31">
        <v>744.04</v>
      </c>
      <c r="L14" s="31">
        <v>0</v>
      </c>
      <c r="M14" s="31">
        <v>4927.96</v>
      </c>
      <c r="N14" s="31">
        <v>5672</v>
      </c>
      <c r="O14" s="31">
        <v>744.04</v>
      </c>
      <c r="P14" s="31">
        <v>0</v>
      </c>
      <c r="Q14" s="31">
        <v>4927.96</v>
      </c>
      <c r="R14" s="31">
        <v>5672</v>
      </c>
      <c r="S14" s="31">
        <v>0</v>
      </c>
      <c r="T14" s="31">
        <v>0</v>
      </c>
      <c r="U14" s="31">
        <v>2000</v>
      </c>
      <c r="V14" s="31">
        <v>2000</v>
      </c>
      <c r="W14" s="31">
        <v>0</v>
      </c>
      <c r="X14" s="31">
        <v>0</v>
      </c>
      <c r="Y14" s="31">
        <v>2000</v>
      </c>
      <c r="Z14" s="31">
        <v>2000</v>
      </c>
      <c r="AA14" s="31">
        <v>2744951.8574132607</v>
      </c>
      <c r="AB14" s="31">
        <v>135385.11824923314</v>
      </c>
      <c r="AC14" s="31">
        <v>6537795.8686375385</v>
      </c>
      <c r="AD14" s="31">
        <v>9418132.8443000317</v>
      </c>
      <c r="AE14" s="31">
        <v>2744951.8574132607</v>
      </c>
      <c r="AF14" s="31">
        <v>135385.11824923314</v>
      </c>
      <c r="AG14" s="31">
        <v>6537795.8686375385</v>
      </c>
      <c r="AH14" s="31">
        <v>9418132.8443000317</v>
      </c>
      <c r="AI14" s="31">
        <v>69730.2</v>
      </c>
      <c r="AJ14" s="31">
        <v>54162.71</v>
      </c>
      <c r="AK14" s="31">
        <v>61697.7</v>
      </c>
      <c r="AL14" s="31">
        <v>185590.61</v>
      </c>
      <c r="AM14" s="31">
        <v>41814.232499999998</v>
      </c>
      <c r="AN14" s="31">
        <v>31817.397499999999</v>
      </c>
      <c r="AO14" s="31">
        <v>18630.712499999994</v>
      </c>
      <c r="AP14" s="31">
        <v>92262.342499999999</v>
      </c>
      <c r="AQ14" s="31">
        <v>16836.197058823531</v>
      </c>
      <c r="AR14" s="31">
        <v>13364.952981490194</v>
      </c>
      <c r="AS14" s="31">
        <v>2065</v>
      </c>
      <c r="AT14" s="31">
        <v>32266.150040313725</v>
      </c>
      <c r="AU14" s="31">
        <v>8416.1345588235308</v>
      </c>
      <c r="AV14" s="31">
        <v>10422.702981490194</v>
      </c>
      <c r="AW14" s="31">
        <v>516.25</v>
      </c>
      <c r="AX14" s="31">
        <v>19355.087540313725</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0</v>
      </c>
      <c r="BP14" s="31">
        <v>0</v>
      </c>
      <c r="BQ14" s="31">
        <v>0</v>
      </c>
      <c r="BR14" s="31">
        <v>0</v>
      </c>
      <c r="BS14" s="31">
        <v>0</v>
      </c>
      <c r="BT14" s="31">
        <v>0</v>
      </c>
      <c r="BU14" s="31">
        <v>0</v>
      </c>
      <c r="BV14" s="31">
        <v>0</v>
      </c>
      <c r="BW14" s="31">
        <v>0</v>
      </c>
      <c r="BX14" s="31">
        <v>0</v>
      </c>
      <c r="BY14" s="31">
        <v>0</v>
      </c>
      <c r="BZ14" s="31">
        <v>0</v>
      </c>
      <c r="CA14" s="31">
        <v>0</v>
      </c>
      <c r="CB14" s="31">
        <v>0</v>
      </c>
      <c r="CC14" s="31">
        <v>0</v>
      </c>
      <c r="CD14" s="31">
        <v>0</v>
      </c>
      <c r="CE14" s="31">
        <v>0</v>
      </c>
      <c r="CF14" s="31">
        <v>0</v>
      </c>
      <c r="CG14" s="31">
        <v>0</v>
      </c>
      <c r="CH14" s="31">
        <v>0</v>
      </c>
      <c r="CI14" s="31">
        <v>0</v>
      </c>
      <c r="CJ14" s="31">
        <v>0</v>
      </c>
      <c r="CK14" s="31">
        <v>0</v>
      </c>
      <c r="CL14" s="31">
        <v>0</v>
      </c>
      <c r="CM14" s="31">
        <v>0</v>
      </c>
      <c r="CN14" s="31">
        <v>0</v>
      </c>
      <c r="CO14" s="31">
        <v>0</v>
      </c>
      <c r="CP14" s="31">
        <v>0</v>
      </c>
      <c r="CQ14" s="31">
        <v>0</v>
      </c>
      <c r="CR14" s="31">
        <v>0</v>
      </c>
      <c r="CS14" s="31">
        <v>0</v>
      </c>
      <c r="CT14" s="31">
        <v>0</v>
      </c>
      <c r="CU14" s="31">
        <v>0</v>
      </c>
      <c r="CV14" s="31">
        <v>0</v>
      </c>
      <c r="CW14" s="31">
        <v>0</v>
      </c>
      <c r="CX14" s="31">
        <v>0</v>
      </c>
      <c r="CY14" s="31">
        <v>0</v>
      </c>
      <c r="CZ14" s="31">
        <v>0</v>
      </c>
      <c r="DA14" s="31">
        <v>0</v>
      </c>
      <c r="DB14" s="31">
        <v>0</v>
      </c>
      <c r="DC14" s="31">
        <v>0</v>
      </c>
      <c r="DD14" s="31">
        <v>0</v>
      </c>
      <c r="DE14" s="31">
        <v>0</v>
      </c>
      <c r="DF14" s="31">
        <v>0</v>
      </c>
      <c r="DG14" s="31">
        <v>0</v>
      </c>
      <c r="DH14" s="31">
        <v>0</v>
      </c>
      <c r="DI14" s="31">
        <v>0</v>
      </c>
      <c r="DJ14" s="31">
        <v>0</v>
      </c>
      <c r="DK14" s="31">
        <v>0</v>
      </c>
      <c r="DL14" s="31">
        <v>0</v>
      </c>
      <c r="DM14" s="31">
        <v>0</v>
      </c>
      <c r="DN14" s="31">
        <v>0</v>
      </c>
      <c r="DO14" s="31">
        <v>0</v>
      </c>
      <c r="DP14" s="31">
        <v>0</v>
      </c>
      <c r="DQ14" s="31">
        <v>0</v>
      </c>
      <c r="DR14" s="31">
        <v>0</v>
      </c>
      <c r="DS14" s="31">
        <v>0</v>
      </c>
      <c r="DT14" s="31">
        <v>0</v>
      </c>
      <c r="DU14" s="31">
        <v>0</v>
      </c>
      <c r="DV14" s="31">
        <v>0</v>
      </c>
      <c r="DW14" s="31">
        <v>0</v>
      </c>
      <c r="DX14" s="31">
        <v>0</v>
      </c>
      <c r="DY14" s="31">
        <v>0</v>
      </c>
      <c r="DZ14" s="31">
        <v>0</v>
      </c>
      <c r="EA14" s="31">
        <v>0</v>
      </c>
      <c r="EB14" s="31">
        <v>0</v>
      </c>
      <c r="EC14" s="31">
        <v>0</v>
      </c>
      <c r="ED14" s="31">
        <v>0</v>
      </c>
      <c r="EE14" s="31">
        <v>0</v>
      </c>
      <c r="EF14" s="31">
        <v>0</v>
      </c>
      <c r="EG14" s="31">
        <v>0</v>
      </c>
      <c r="EH14" s="31">
        <v>0</v>
      </c>
      <c r="EI14" s="31">
        <v>0</v>
      </c>
      <c r="EJ14" s="31">
        <v>0</v>
      </c>
      <c r="EK14" s="31">
        <v>0</v>
      </c>
      <c r="EL14" s="31">
        <v>0</v>
      </c>
      <c r="EM14" s="31">
        <v>0</v>
      </c>
      <c r="EN14" s="31">
        <v>0</v>
      </c>
      <c r="EO14" s="31">
        <v>0</v>
      </c>
      <c r="EP14" s="31">
        <v>0</v>
      </c>
      <c r="EQ14" s="31">
        <f t="shared" si="28"/>
        <v>2838262.2944720844</v>
      </c>
      <c r="ER14" s="31">
        <f t="shared" si="29"/>
        <v>202912.78123072334</v>
      </c>
      <c r="ES14" s="31">
        <f t="shared" si="30"/>
        <v>6863486.5286375387</v>
      </c>
      <c r="ET14" s="31">
        <f t="shared" si="31"/>
        <v>9904661.6043403447</v>
      </c>
      <c r="EU14" s="31">
        <f t="shared" si="32"/>
        <v>2801926.2644720841</v>
      </c>
      <c r="EV14" s="31">
        <f t="shared" si="33"/>
        <v>177625.21873072334</v>
      </c>
      <c r="EW14" s="31">
        <f t="shared" si="34"/>
        <v>6818870.7911375389</v>
      </c>
      <c r="EX14" s="31">
        <f t="shared" si="35"/>
        <v>9798422.2743403446</v>
      </c>
    </row>
    <row r="15" spans="1:154" ht="24.95" customHeight="1" x14ac:dyDescent="0.2">
      <c r="A15" s="19">
        <v>6</v>
      </c>
      <c r="B15" s="30" t="s">
        <v>35</v>
      </c>
      <c r="C15" s="31">
        <v>2586429.36</v>
      </c>
      <c r="D15" s="31">
        <v>0</v>
      </c>
      <c r="E15" s="31">
        <v>0</v>
      </c>
      <c r="F15" s="31">
        <v>2586429.36</v>
      </c>
      <c r="G15" s="31">
        <v>964516.53962463303</v>
      </c>
      <c r="H15" s="31">
        <v>0</v>
      </c>
      <c r="I15" s="31">
        <v>0</v>
      </c>
      <c r="J15" s="31">
        <v>964516.53962463303</v>
      </c>
      <c r="K15" s="31">
        <v>0</v>
      </c>
      <c r="L15" s="31">
        <v>14516.04</v>
      </c>
      <c r="M15" s="31">
        <v>0</v>
      </c>
      <c r="N15" s="31">
        <v>14516.04</v>
      </c>
      <c r="O15" s="31">
        <v>0</v>
      </c>
      <c r="P15" s="31">
        <v>14516.04</v>
      </c>
      <c r="Q15" s="31">
        <v>0</v>
      </c>
      <c r="R15" s="31">
        <v>14516.04</v>
      </c>
      <c r="S15" s="31">
        <v>24423</v>
      </c>
      <c r="T15" s="31">
        <v>3075.25</v>
      </c>
      <c r="U15" s="31">
        <v>0</v>
      </c>
      <c r="V15" s="31">
        <v>27498.25</v>
      </c>
      <c r="W15" s="31">
        <v>24423</v>
      </c>
      <c r="X15" s="31">
        <v>3075.25</v>
      </c>
      <c r="Y15" s="31">
        <v>0</v>
      </c>
      <c r="Z15" s="31">
        <v>27498.25</v>
      </c>
      <c r="AA15" s="31">
        <v>0</v>
      </c>
      <c r="AB15" s="31">
        <v>0</v>
      </c>
      <c r="AC15" s="31">
        <v>0</v>
      </c>
      <c r="AD15" s="31">
        <v>0</v>
      </c>
      <c r="AE15" s="31">
        <v>0</v>
      </c>
      <c r="AF15" s="31">
        <v>0</v>
      </c>
      <c r="AG15" s="31">
        <v>0</v>
      </c>
      <c r="AH15" s="31">
        <v>0</v>
      </c>
      <c r="AI15" s="31">
        <v>1164271.97</v>
      </c>
      <c r="AJ15" s="31">
        <v>4139099.2500000005</v>
      </c>
      <c r="AK15" s="31">
        <v>62159</v>
      </c>
      <c r="AL15" s="31">
        <v>5365530.2200000007</v>
      </c>
      <c r="AM15" s="31">
        <v>349585.89100000006</v>
      </c>
      <c r="AN15" s="31">
        <v>1253629.0950000002</v>
      </c>
      <c r="AO15" s="31">
        <v>20897.500000000007</v>
      </c>
      <c r="AP15" s="31">
        <v>1624112.4860000003</v>
      </c>
      <c r="AQ15" s="31">
        <v>139525.24705882353</v>
      </c>
      <c r="AR15" s="31">
        <v>386055.49298149021</v>
      </c>
      <c r="AS15" s="31">
        <v>2720</v>
      </c>
      <c r="AT15" s="31">
        <v>528300.74004031369</v>
      </c>
      <c r="AU15" s="31">
        <v>46128.86705882354</v>
      </c>
      <c r="AV15" s="31">
        <v>124155.88998149021</v>
      </c>
      <c r="AW15" s="31">
        <v>816</v>
      </c>
      <c r="AX15" s="31">
        <v>171100.75704031374</v>
      </c>
      <c r="AY15" s="31">
        <v>0</v>
      </c>
      <c r="AZ15" s="31">
        <v>0</v>
      </c>
      <c r="BA15" s="31">
        <v>0</v>
      </c>
      <c r="BB15" s="31">
        <v>0</v>
      </c>
      <c r="BC15" s="31">
        <v>0</v>
      </c>
      <c r="BD15" s="31">
        <v>0</v>
      </c>
      <c r="BE15" s="31">
        <v>0</v>
      </c>
      <c r="BF15" s="31">
        <v>0</v>
      </c>
      <c r="BG15" s="31">
        <v>0</v>
      </c>
      <c r="BH15" s="31">
        <v>0</v>
      </c>
      <c r="BI15" s="31">
        <v>0</v>
      </c>
      <c r="BJ15" s="31">
        <v>0</v>
      </c>
      <c r="BK15" s="31">
        <v>0</v>
      </c>
      <c r="BL15" s="31">
        <v>0</v>
      </c>
      <c r="BM15" s="31">
        <v>0</v>
      </c>
      <c r="BN15" s="31">
        <v>0</v>
      </c>
      <c r="BO15" s="31">
        <v>0</v>
      </c>
      <c r="BP15" s="31">
        <v>0</v>
      </c>
      <c r="BQ15" s="31">
        <v>0</v>
      </c>
      <c r="BR15" s="31">
        <v>0</v>
      </c>
      <c r="BS15" s="31">
        <v>0</v>
      </c>
      <c r="BT15" s="31">
        <v>0</v>
      </c>
      <c r="BU15" s="31">
        <v>0</v>
      </c>
      <c r="BV15" s="31">
        <v>0</v>
      </c>
      <c r="BW15" s="31">
        <v>0</v>
      </c>
      <c r="BX15" s="31">
        <v>0</v>
      </c>
      <c r="BY15" s="31">
        <v>0</v>
      </c>
      <c r="BZ15" s="31">
        <v>0</v>
      </c>
      <c r="CA15" s="31">
        <v>0</v>
      </c>
      <c r="CB15" s="31">
        <v>0</v>
      </c>
      <c r="CC15" s="31">
        <v>0</v>
      </c>
      <c r="CD15" s="31">
        <v>0</v>
      </c>
      <c r="CE15" s="31">
        <v>0</v>
      </c>
      <c r="CF15" s="31">
        <v>0</v>
      </c>
      <c r="CG15" s="31">
        <v>0</v>
      </c>
      <c r="CH15" s="31">
        <v>0</v>
      </c>
      <c r="CI15" s="31">
        <v>0</v>
      </c>
      <c r="CJ15" s="31">
        <v>0</v>
      </c>
      <c r="CK15" s="31">
        <v>0</v>
      </c>
      <c r="CL15" s="31">
        <v>0</v>
      </c>
      <c r="CM15" s="31">
        <v>119954.02</v>
      </c>
      <c r="CN15" s="31">
        <v>0</v>
      </c>
      <c r="CO15" s="31">
        <v>0</v>
      </c>
      <c r="CP15" s="31">
        <v>119954.02</v>
      </c>
      <c r="CQ15" s="31">
        <v>119954.02</v>
      </c>
      <c r="CR15" s="31">
        <v>0</v>
      </c>
      <c r="CS15" s="31">
        <v>0</v>
      </c>
      <c r="CT15" s="31">
        <v>119954.02</v>
      </c>
      <c r="CU15" s="31">
        <v>229547.64</v>
      </c>
      <c r="CV15" s="31">
        <v>15571</v>
      </c>
      <c r="CW15" s="31">
        <v>0</v>
      </c>
      <c r="CX15" s="31">
        <v>245118.64</v>
      </c>
      <c r="CY15" s="31">
        <v>229547.64</v>
      </c>
      <c r="CZ15" s="31">
        <v>15571</v>
      </c>
      <c r="DA15" s="31">
        <v>0</v>
      </c>
      <c r="DB15" s="31">
        <v>245118.64</v>
      </c>
      <c r="DC15" s="31">
        <v>0</v>
      </c>
      <c r="DD15" s="31">
        <v>0</v>
      </c>
      <c r="DE15" s="31">
        <v>0</v>
      </c>
      <c r="DF15" s="31">
        <v>0</v>
      </c>
      <c r="DG15" s="31">
        <v>0</v>
      </c>
      <c r="DH15" s="31">
        <v>0</v>
      </c>
      <c r="DI15" s="31">
        <v>0</v>
      </c>
      <c r="DJ15" s="31">
        <v>0</v>
      </c>
      <c r="DK15" s="31">
        <v>0</v>
      </c>
      <c r="DL15" s="31">
        <v>0</v>
      </c>
      <c r="DM15" s="31">
        <v>0</v>
      </c>
      <c r="DN15" s="31">
        <v>0</v>
      </c>
      <c r="DO15" s="31">
        <v>0</v>
      </c>
      <c r="DP15" s="31">
        <v>0</v>
      </c>
      <c r="DQ15" s="31">
        <v>0</v>
      </c>
      <c r="DR15" s="31">
        <v>0</v>
      </c>
      <c r="DS15" s="31">
        <v>0</v>
      </c>
      <c r="DT15" s="31">
        <v>76497.41</v>
      </c>
      <c r="DU15" s="31">
        <v>0</v>
      </c>
      <c r="DV15" s="31">
        <v>76497.41</v>
      </c>
      <c r="DW15" s="31">
        <v>0</v>
      </c>
      <c r="DX15" s="31">
        <v>76497.41</v>
      </c>
      <c r="DY15" s="31">
        <v>0</v>
      </c>
      <c r="DZ15" s="31">
        <v>76497.41</v>
      </c>
      <c r="EA15" s="31">
        <v>33311.100000000006</v>
      </c>
      <c r="EB15" s="31">
        <v>0</v>
      </c>
      <c r="EC15" s="31">
        <v>0</v>
      </c>
      <c r="ED15" s="31">
        <v>33311.100000000006</v>
      </c>
      <c r="EE15" s="31">
        <v>33311.100000000006</v>
      </c>
      <c r="EF15" s="31">
        <v>0</v>
      </c>
      <c r="EG15" s="31">
        <v>0</v>
      </c>
      <c r="EH15" s="31">
        <v>33311.100000000006</v>
      </c>
      <c r="EI15" s="31">
        <v>0</v>
      </c>
      <c r="EJ15" s="31">
        <v>0</v>
      </c>
      <c r="EK15" s="31">
        <v>0</v>
      </c>
      <c r="EL15" s="31">
        <v>0</v>
      </c>
      <c r="EM15" s="31">
        <v>0</v>
      </c>
      <c r="EN15" s="31">
        <v>0</v>
      </c>
      <c r="EO15" s="31">
        <v>0</v>
      </c>
      <c r="EP15" s="31">
        <v>0</v>
      </c>
      <c r="EQ15" s="31">
        <f t="shared" si="28"/>
        <v>4297462.3370588236</v>
      </c>
      <c r="ER15" s="31">
        <f t="shared" si="29"/>
        <v>4634814.4429814909</v>
      </c>
      <c r="ES15" s="31">
        <f t="shared" si="30"/>
        <v>64879</v>
      </c>
      <c r="ET15" s="31">
        <f t="shared" si="31"/>
        <v>8997155.7800403144</v>
      </c>
      <c r="EU15" s="31">
        <f t="shared" si="32"/>
        <v>1767467.0576834567</v>
      </c>
      <c r="EV15" s="31">
        <f t="shared" si="33"/>
        <v>1487444.6849814903</v>
      </c>
      <c r="EW15" s="31">
        <f t="shared" si="34"/>
        <v>21713.500000000007</v>
      </c>
      <c r="EX15" s="31">
        <f t="shared" si="35"/>
        <v>3276625.2426649476</v>
      </c>
    </row>
    <row r="16" spans="1:154" ht="24.95" customHeight="1" x14ac:dyDescent="0.2">
      <c r="A16" s="19">
        <v>7</v>
      </c>
      <c r="B16" s="30" t="s">
        <v>37</v>
      </c>
      <c r="C16" s="31">
        <v>0</v>
      </c>
      <c r="D16" s="31">
        <v>7742</v>
      </c>
      <c r="E16" s="31">
        <v>30000</v>
      </c>
      <c r="F16" s="31">
        <v>37742</v>
      </c>
      <c r="G16" s="31">
        <v>0</v>
      </c>
      <c r="H16" s="31">
        <v>7742</v>
      </c>
      <c r="I16" s="31">
        <v>30000</v>
      </c>
      <c r="J16" s="31">
        <v>37742</v>
      </c>
      <c r="K16" s="31">
        <v>0</v>
      </c>
      <c r="L16" s="31">
        <v>3542</v>
      </c>
      <c r="M16" s="31">
        <v>0</v>
      </c>
      <c r="N16" s="31">
        <v>3542</v>
      </c>
      <c r="O16" s="31">
        <v>0</v>
      </c>
      <c r="P16" s="31">
        <v>3542</v>
      </c>
      <c r="Q16" s="31">
        <v>0</v>
      </c>
      <c r="R16" s="31">
        <v>3542</v>
      </c>
      <c r="S16" s="31">
        <v>0</v>
      </c>
      <c r="T16" s="31">
        <v>0</v>
      </c>
      <c r="U16" s="31">
        <v>0</v>
      </c>
      <c r="V16" s="31">
        <v>0</v>
      </c>
      <c r="W16" s="31">
        <v>0</v>
      </c>
      <c r="X16" s="31">
        <v>0</v>
      </c>
      <c r="Y16" s="31">
        <v>0</v>
      </c>
      <c r="Z16" s="31">
        <v>0</v>
      </c>
      <c r="AA16" s="31">
        <v>3136516</v>
      </c>
      <c r="AB16" s="31">
        <v>65435</v>
      </c>
      <c r="AC16" s="31">
        <v>2374861</v>
      </c>
      <c r="AD16" s="31">
        <v>5576812</v>
      </c>
      <c r="AE16" s="31">
        <v>3136516</v>
      </c>
      <c r="AF16" s="31">
        <v>65435</v>
      </c>
      <c r="AG16" s="31">
        <v>2374861</v>
      </c>
      <c r="AH16" s="31">
        <v>5576812</v>
      </c>
      <c r="AI16" s="31">
        <v>162452</v>
      </c>
      <c r="AJ16" s="31">
        <v>132152</v>
      </c>
      <c r="AK16" s="31">
        <v>436558</v>
      </c>
      <c r="AL16" s="31">
        <v>731162</v>
      </c>
      <c r="AM16" s="31">
        <v>162452</v>
      </c>
      <c r="AN16" s="31">
        <v>132152</v>
      </c>
      <c r="AO16" s="31">
        <v>436558</v>
      </c>
      <c r="AP16" s="31">
        <v>731162</v>
      </c>
      <c r="AQ16" s="31">
        <v>55755.847058823529</v>
      </c>
      <c r="AR16" s="31">
        <v>22683.952981490194</v>
      </c>
      <c r="AS16" s="31">
        <v>81447</v>
      </c>
      <c r="AT16" s="31">
        <v>159886.80004031374</v>
      </c>
      <c r="AU16" s="31">
        <v>39658.87205882353</v>
      </c>
      <c r="AV16" s="31">
        <v>22683.952981490194</v>
      </c>
      <c r="AW16" s="31">
        <v>81447</v>
      </c>
      <c r="AX16" s="31">
        <v>143789.82504031371</v>
      </c>
      <c r="AY16" s="31">
        <v>0</v>
      </c>
      <c r="AZ16" s="31">
        <v>0</v>
      </c>
      <c r="BA16" s="31">
        <v>0</v>
      </c>
      <c r="BB16" s="31">
        <v>0</v>
      </c>
      <c r="BC16" s="31">
        <v>0</v>
      </c>
      <c r="BD16" s="31">
        <v>0</v>
      </c>
      <c r="BE16" s="31">
        <v>0</v>
      </c>
      <c r="BF16" s="31">
        <v>0</v>
      </c>
      <c r="BG16" s="31">
        <v>0</v>
      </c>
      <c r="BH16" s="31">
        <v>0</v>
      </c>
      <c r="BI16" s="31">
        <v>0</v>
      </c>
      <c r="BJ16" s="31">
        <v>0</v>
      </c>
      <c r="BK16" s="31">
        <v>0</v>
      </c>
      <c r="BL16" s="31">
        <v>0</v>
      </c>
      <c r="BM16" s="31">
        <v>0</v>
      </c>
      <c r="BN16" s="31">
        <v>0</v>
      </c>
      <c r="BO16" s="31">
        <v>0</v>
      </c>
      <c r="BP16" s="31">
        <v>0</v>
      </c>
      <c r="BQ16" s="31">
        <v>0</v>
      </c>
      <c r="BR16" s="31">
        <v>0</v>
      </c>
      <c r="BS16" s="31">
        <v>0</v>
      </c>
      <c r="BT16" s="31">
        <v>0</v>
      </c>
      <c r="BU16" s="31">
        <v>0</v>
      </c>
      <c r="BV16" s="31">
        <v>0</v>
      </c>
      <c r="BW16" s="31">
        <v>0</v>
      </c>
      <c r="BX16" s="31">
        <v>0</v>
      </c>
      <c r="BY16" s="31">
        <v>0</v>
      </c>
      <c r="BZ16" s="31">
        <v>0</v>
      </c>
      <c r="CA16" s="31">
        <v>0</v>
      </c>
      <c r="CB16" s="31">
        <v>0</v>
      </c>
      <c r="CC16" s="31">
        <v>0</v>
      </c>
      <c r="CD16" s="31">
        <v>0</v>
      </c>
      <c r="CE16" s="31">
        <v>0</v>
      </c>
      <c r="CF16" s="31">
        <v>0</v>
      </c>
      <c r="CG16" s="31">
        <v>0</v>
      </c>
      <c r="CH16" s="31">
        <v>0</v>
      </c>
      <c r="CI16" s="31">
        <v>0</v>
      </c>
      <c r="CJ16" s="31">
        <v>0</v>
      </c>
      <c r="CK16" s="31">
        <v>0</v>
      </c>
      <c r="CL16" s="31">
        <v>0</v>
      </c>
      <c r="CM16" s="31">
        <v>0</v>
      </c>
      <c r="CN16" s="31">
        <v>0</v>
      </c>
      <c r="CO16" s="31">
        <v>0</v>
      </c>
      <c r="CP16" s="31">
        <v>0</v>
      </c>
      <c r="CQ16" s="31">
        <v>0</v>
      </c>
      <c r="CR16" s="31">
        <v>0</v>
      </c>
      <c r="CS16" s="31">
        <v>0</v>
      </c>
      <c r="CT16" s="31">
        <v>0</v>
      </c>
      <c r="CU16" s="31">
        <v>74435</v>
      </c>
      <c r="CV16" s="31">
        <v>0</v>
      </c>
      <c r="CW16" s="31">
        <v>31065</v>
      </c>
      <c r="CX16" s="31">
        <v>105500</v>
      </c>
      <c r="CY16" s="31">
        <v>57689.74</v>
      </c>
      <c r="CZ16" s="31">
        <v>0</v>
      </c>
      <c r="DA16" s="31">
        <v>27539.48444</v>
      </c>
      <c r="DB16" s="31">
        <v>85229.224439999991</v>
      </c>
      <c r="DC16" s="31">
        <v>0</v>
      </c>
      <c r="DD16" s="31">
        <v>5019</v>
      </c>
      <c r="DE16" s="31">
        <v>0</v>
      </c>
      <c r="DF16" s="31">
        <v>5019</v>
      </c>
      <c r="DG16" s="31">
        <v>0</v>
      </c>
      <c r="DH16" s="31">
        <v>5019</v>
      </c>
      <c r="DI16" s="31">
        <v>0</v>
      </c>
      <c r="DJ16" s="31">
        <v>5019</v>
      </c>
      <c r="DK16" s="31">
        <v>11324</v>
      </c>
      <c r="DL16" s="31">
        <v>0</v>
      </c>
      <c r="DM16" s="31">
        <v>0</v>
      </c>
      <c r="DN16" s="31">
        <v>11324</v>
      </c>
      <c r="DO16" s="31">
        <v>4529.3240000000005</v>
      </c>
      <c r="DP16" s="31">
        <v>0</v>
      </c>
      <c r="DQ16" s="31">
        <v>0</v>
      </c>
      <c r="DR16" s="31">
        <v>4529.3240000000005</v>
      </c>
      <c r="DS16" s="31">
        <v>0</v>
      </c>
      <c r="DT16" s="31">
        <v>0</v>
      </c>
      <c r="DU16" s="31">
        <v>0</v>
      </c>
      <c r="DV16" s="31">
        <v>0</v>
      </c>
      <c r="DW16" s="31">
        <v>0</v>
      </c>
      <c r="DX16" s="31">
        <v>0</v>
      </c>
      <c r="DY16" s="31">
        <v>0</v>
      </c>
      <c r="DZ16" s="31">
        <v>0</v>
      </c>
      <c r="EA16" s="31">
        <v>422245</v>
      </c>
      <c r="EB16" s="31">
        <v>0</v>
      </c>
      <c r="EC16" s="31">
        <v>7521</v>
      </c>
      <c r="ED16" s="31">
        <v>429766</v>
      </c>
      <c r="EE16" s="31">
        <v>2388.359999999986</v>
      </c>
      <c r="EF16" s="31">
        <v>0</v>
      </c>
      <c r="EG16" s="31">
        <v>5129.5387499999997</v>
      </c>
      <c r="EH16" s="31">
        <v>7517.8987499999857</v>
      </c>
      <c r="EI16" s="31">
        <v>0</v>
      </c>
      <c r="EJ16" s="31">
        <v>0</v>
      </c>
      <c r="EK16" s="31">
        <v>0</v>
      </c>
      <c r="EL16" s="31">
        <v>0</v>
      </c>
      <c r="EM16" s="31">
        <v>0</v>
      </c>
      <c r="EN16" s="31">
        <v>0</v>
      </c>
      <c r="EO16" s="31">
        <v>0</v>
      </c>
      <c r="EP16" s="31">
        <v>0</v>
      </c>
      <c r="EQ16" s="31">
        <f t="shared" si="28"/>
        <v>3862727.8470588233</v>
      </c>
      <c r="ER16" s="31">
        <f t="shared" si="29"/>
        <v>236573.95298149021</v>
      </c>
      <c r="ES16" s="31">
        <f t="shared" si="30"/>
        <v>2961452</v>
      </c>
      <c r="ET16" s="31">
        <f t="shared" si="31"/>
        <v>7060753.800040314</v>
      </c>
      <c r="EU16" s="31">
        <f t="shared" si="32"/>
        <v>3403234.2960588238</v>
      </c>
      <c r="EV16" s="31">
        <f t="shared" si="33"/>
        <v>236573.95298149021</v>
      </c>
      <c r="EW16" s="31">
        <f t="shared" si="34"/>
        <v>2955535.0231899996</v>
      </c>
      <c r="EX16" s="31">
        <f t="shared" si="35"/>
        <v>6595343.2722303132</v>
      </c>
    </row>
    <row r="17" spans="1:154" ht="24.95" customHeight="1" x14ac:dyDescent="0.2">
      <c r="A17" s="19">
        <v>8</v>
      </c>
      <c r="B17" s="30" t="s">
        <v>36</v>
      </c>
      <c r="C17" s="31">
        <v>46108.429999999993</v>
      </c>
      <c r="D17" s="31">
        <v>0</v>
      </c>
      <c r="E17" s="31">
        <v>0</v>
      </c>
      <c r="F17" s="31">
        <v>46108.429999999993</v>
      </c>
      <c r="G17" s="31">
        <v>39000</v>
      </c>
      <c r="H17" s="31">
        <v>0</v>
      </c>
      <c r="I17" s="31">
        <v>0</v>
      </c>
      <c r="J17" s="31">
        <v>39000</v>
      </c>
      <c r="K17" s="31">
        <v>118.48000000000229</v>
      </c>
      <c r="L17" s="31">
        <v>0</v>
      </c>
      <c r="M17" s="31">
        <v>0</v>
      </c>
      <c r="N17" s="31">
        <v>118.48000000000229</v>
      </c>
      <c r="O17" s="31">
        <v>118.48000000000229</v>
      </c>
      <c r="P17" s="31">
        <v>0</v>
      </c>
      <c r="Q17" s="31">
        <v>0</v>
      </c>
      <c r="R17" s="31">
        <v>118.48000000000229</v>
      </c>
      <c r="S17" s="31">
        <v>760.14</v>
      </c>
      <c r="T17" s="31">
        <v>0</v>
      </c>
      <c r="U17" s="31">
        <v>0</v>
      </c>
      <c r="V17" s="31">
        <v>760.14</v>
      </c>
      <c r="W17" s="31">
        <v>760.14</v>
      </c>
      <c r="X17" s="31">
        <v>0</v>
      </c>
      <c r="Y17" s="31">
        <v>0</v>
      </c>
      <c r="Z17" s="31">
        <v>760.14</v>
      </c>
      <c r="AA17" s="31">
        <v>2909084.5826000124</v>
      </c>
      <c r="AB17" s="31">
        <v>70346.503500000035</v>
      </c>
      <c r="AC17" s="31">
        <v>1386714.053899986</v>
      </c>
      <c r="AD17" s="31">
        <v>4366145.1399999987</v>
      </c>
      <c r="AE17" s="31">
        <v>2909084.5826000124</v>
      </c>
      <c r="AF17" s="31">
        <v>70346.503500000035</v>
      </c>
      <c r="AG17" s="31">
        <v>1386714.053899986</v>
      </c>
      <c r="AH17" s="31">
        <v>4366145.1399999987</v>
      </c>
      <c r="AI17" s="31">
        <v>399850.4087250001</v>
      </c>
      <c r="AJ17" s="31">
        <v>408420.13347499998</v>
      </c>
      <c r="AK17" s="31">
        <v>58486.897799999992</v>
      </c>
      <c r="AL17" s="31">
        <v>866757.44000000006</v>
      </c>
      <c r="AM17" s="31">
        <v>399850.4087250001</v>
      </c>
      <c r="AN17" s="31">
        <v>408420.13347499998</v>
      </c>
      <c r="AO17" s="31">
        <v>58486.897799999992</v>
      </c>
      <c r="AP17" s="31">
        <v>866757.44000000006</v>
      </c>
      <c r="AQ17" s="31">
        <v>120723.70814750979</v>
      </c>
      <c r="AR17" s="31">
        <v>56966.811852490195</v>
      </c>
      <c r="AS17" s="31">
        <v>1240</v>
      </c>
      <c r="AT17" s="31">
        <v>178930.52</v>
      </c>
      <c r="AU17" s="31">
        <v>120723.70814750979</v>
      </c>
      <c r="AV17" s="31">
        <v>56966.811852490195</v>
      </c>
      <c r="AW17" s="31">
        <v>1240</v>
      </c>
      <c r="AX17" s="31">
        <v>178930.52</v>
      </c>
      <c r="AY17" s="31">
        <v>0</v>
      </c>
      <c r="AZ17" s="31">
        <v>0</v>
      </c>
      <c r="BA17" s="31">
        <v>0</v>
      </c>
      <c r="BB17" s="31">
        <v>0</v>
      </c>
      <c r="BC17" s="31">
        <v>0</v>
      </c>
      <c r="BD17" s="31">
        <v>0</v>
      </c>
      <c r="BE17" s="31">
        <v>0</v>
      </c>
      <c r="BF17" s="31">
        <v>0</v>
      </c>
      <c r="BG17" s="31">
        <v>0</v>
      </c>
      <c r="BH17" s="31">
        <v>0</v>
      </c>
      <c r="BI17" s="31">
        <v>0</v>
      </c>
      <c r="BJ17" s="31">
        <v>0</v>
      </c>
      <c r="BK17" s="31">
        <v>0</v>
      </c>
      <c r="BL17" s="31">
        <v>0</v>
      </c>
      <c r="BM17" s="31">
        <v>0</v>
      </c>
      <c r="BN17" s="31">
        <v>0</v>
      </c>
      <c r="BO17" s="31">
        <v>0</v>
      </c>
      <c r="BP17" s="31">
        <v>0</v>
      </c>
      <c r="BQ17" s="31">
        <v>0</v>
      </c>
      <c r="BR17" s="31">
        <v>0</v>
      </c>
      <c r="BS17" s="31">
        <v>0</v>
      </c>
      <c r="BT17" s="31">
        <v>0</v>
      </c>
      <c r="BU17" s="31">
        <v>0</v>
      </c>
      <c r="BV17" s="31">
        <v>0</v>
      </c>
      <c r="BW17" s="31">
        <v>0</v>
      </c>
      <c r="BX17" s="31">
        <v>0</v>
      </c>
      <c r="BY17" s="31">
        <v>0</v>
      </c>
      <c r="BZ17" s="31">
        <v>0</v>
      </c>
      <c r="CA17" s="31">
        <v>0</v>
      </c>
      <c r="CB17" s="31">
        <v>0</v>
      </c>
      <c r="CC17" s="31">
        <v>0</v>
      </c>
      <c r="CD17" s="31">
        <v>0</v>
      </c>
      <c r="CE17" s="31">
        <v>0</v>
      </c>
      <c r="CF17" s="31">
        <v>0</v>
      </c>
      <c r="CG17" s="31">
        <v>0</v>
      </c>
      <c r="CH17" s="31">
        <v>0</v>
      </c>
      <c r="CI17" s="31">
        <v>0</v>
      </c>
      <c r="CJ17" s="31">
        <v>0</v>
      </c>
      <c r="CK17" s="31">
        <v>0</v>
      </c>
      <c r="CL17" s="31">
        <v>0</v>
      </c>
      <c r="CM17" s="31">
        <v>14076.776780000007</v>
      </c>
      <c r="CN17" s="31">
        <v>374.51321999999999</v>
      </c>
      <c r="CO17" s="31">
        <v>0</v>
      </c>
      <c r="CP17" s="31">
        <v>14451.290000000008</v>
      </c>
      <c r="CQ17" s="31">
        <v>14076.776780000007</v>
      </c>
      <c r="CR17" s="31">
        <v>374.51321999999999</v>
      </c>
      <c r="CS17" s="31">
        <v>0</v>
      </c>
      <c r="CT17" s="31">
        <v>14451.290000000008</v>
      </c>
      <c r="CU17" s="31">
        <v>315179.63876799837</v>
      </c>
      <c r="CV17" s="31">
        <v>3042.9112320000004</v>
      </c>
      <c r="CW17" s="31">
        <v>0</v>
      </c>
      <c r="CX17" s="31">
        <v>318222.54999999836</v>
      </c>
      <c r="CY17" s="31">
        <v>90775.678379995166</v>
      </c>
      <c r="CZ17" s="31">
        <v>1529.6531200000004</v>
      </c>
      <c r="DA17" s="31">
        <v>0</v>
      </c>
      <c r="DB17" s="31">
        <v>92305.331499995169</v>
      </c>
      <c r="DC17" s="31">
        <v>0</v>
      </c>
      <c r="DD17" s="31">
        <v>0</v>
      </c>
      <c r="DE17" s="31">
        <v>0</v>
      </c>
      <c r="DF17" s="31">
        <v>0</v>
      </c>
      <c r="DG17" s="31">
        <v>0</v>
      </c>
      <c r="DH17" s="31">
        <v>0</v>
      </c>
      <c r="DI17" s="31">
        <v>0</v>
      </c>
      <c r="DJ17" s="31">
        <v>0</v>
      </c>
      <c r="DK17" s="31">
        <v>0</v>
      </c>
      <c r="DL17" s="31">
        <v>0</v>
      </c>
      <c r="DM17" s="31">
        <v>0</v>
      </c>
      <c r="DN17" s="31">
        <v>0</v>
      </c>
      <c r="DO17" s="31">
        <v>0</v>
      </c>
      <c r="DP17" s="31">
        <v>0</v>
      </c>
      <c r="DQ17" s="31">
        <v>0</v>
      </c>
      <c r="DR17" s="31">
        <v>0</v>
      </c>
      <c r="DS17" s="31">
        <v>0</v>
      </c>
      <c r="DT17" s="31">
        <v>0</v>
      </c>
      <c r="DU17" s="31">
        <v>0</v>
      </c>
      <c r="DV17" s="31">
        <v>0</v>
      </c>
      <c r="DW17" s="31">
        <v>0</v>
      </c>
      <c r="DX17" s="31">
        <v>0</v>
      </c>
      <c r="DY17" s="31">
        <v>0</v>
      </c>
      <c r="DZ17" s="31">
        <v>0</v>
      </c>
      <c r="EA17" s="31">
        <v>1.4548362514688051E-12</v>
      </c>
      <c r="EB17" s="31">
        <v>0</v>
      </c>
      <c r="EC17" s="31">
        <v>99800</v>
      </c>
      <c r="ED17" s="31">
        <v>99800</v>
      </c>
      <c r="EE17" s="31">
        <v>1.4548362514688051E-12</v>
      </c>
      <c r="EF17" s="31">
        <v>0</v>
      </c>
      <c r="EG17" s="31">
        <v>24950</v>
      </c>
      <c r="EH17" s="31">
        <v>24950</v>
      </c>
      <c r="EI17" s="31">
        <v>0</v>
      </c>
      <c r="EJ17" s="31">
        <v>0</v>
      </c>
      <c r="EK17" s="31">
        <v>0</v>
      </c>
      <c r="EL17" s="31">
        <v>0</v>
      </c>
      <c r="EM17" s="31">
        <v>0</v>
      </c>
      <c r="EN17" s="31">
        <v>0</v>
      </c>
      <c r="EO17" s="31">
        <v>0</v>
      </c>
      <c r="EP17" s="31">
        <v>0</v>
      </c>
      <c r="EQ17" s="31">
        <f t="shared" si="28"/>
        <v>3805902.1650205203</v>
      </c>
      <c r="ER17" s="31">
        <f t="shared" si="29"/>
        <v>539150.87327949016</v>
      </c>
      <c r="ES17" s="31">
        <f t="shared" si="30"/>
        <v>1546240.9516999859</v>
      </c>
      <c r="ET17" s="31">
        <f t="shared" si="31"/>
        <v>5891293.9899999965</v>
      </c>
      <c r="EU17" s="31">
        <f t="shared" si="32"/>
        <v>3574389.7746325177</v>
      </c>
      <c r="EV17" s="31">
        <f t="shared" si="33"/>
        <v>537637.61516749021</v>
      </c>
      <c r="EW17" s="31">
        <f t="shared" si="34"/>
        <v>1471390.9516999859</v>
      </c>
      <c r="EX17" s="31">
        <f t="shared" si="35"/>
        <v>5583418.3414999936</v>
      </c>
    </row>
    <row r="18" spans="1:154" ht="24.95" customHeight="1" x14ac:dyDescent="0.2">
      <c r="A18" s="19">
        <v>9</v>
      </c>
      <c r="B18" s="30" t="s">
        <v>34</v>
      </c>
      <c r="C18" s="31">
        <v>0</v>
      </c>
      <c r="D18" s="31">
        <v>5381.24</v>
      </c>
      <c r="E18" s="31">
        <v>0</v>
      </c>
      <c r="F18" s="31">
        <v>5381.24</v>
      </c>
      <c r="G18" s="31">
        <v>0</v>
      </c>
      <c r="H18" s="31">
        <v>5381.24</v>
      </c>
      <c r="I18" s="31">
        <v>0</v>
      </c>
      <c r="J18" s="31">
        <v>5381.24</v>
      </c>
      <c r="K18" s="31">
        <v>0</v>
      </c>
      <c r="L18" s="31">
        <v>34650.269999999997</v>
      </c>
      <c r="M18" s="31">
        <v>0</v>
      </c>
      <c r="N18" s="31">
        <v>34650.269999999997</v>
      </c>
      <c r="O18" s="31">
        <v>0</v>
      </c>
      <c r="P18" s="31">
        <v>34650.269999999997</v>
      </c>
      <c r="Q18" s="31">
        <v>0</v>
      </c>
      <c r="R18" s="31">
        <v>34650.269999999997</v>
      </c>
      <c r="S18" s="31">
        <v>0</v>
      </c>
      <c r="T18" s="31">
        <v>5000</v>
      </c>
      <c r="U18" s="31">
        <v>0</v>
      </c>
      <c r="V18" s="31">
        <v>5000</v>
      </c>
      <c r="W18" s="31">
        <v>0</v>
      </c>
      <c r="X18" s="31">
        <v>5000</v>
      </c>
      <c r="Y18" s="31">
        <v>0</v>
      </c>
      <c r="Z18" s="31">
        <v>5000</v>
      </c>
      <c r="AA18" s="31">
        <v>1959852.8190001275</v>
      </c>
      <c r="AB18" s="31">
        <v>4598.2924999999996</v>
      </c>
      <c r="AC18" s="31">
        <v>2520.6828000000005</v>
      </c>
      <c r="AD18" s="31">
        <v>1966971.7943001275</v>
      </c>
      <c r="AE18" s="31">
        <v>1672949.0765101514</v>
      </c>
      <c r="AF18" s="31">
        <v>4292.7275599999994</v>
      </c>
      <c r="AG18" s="31">
        <v>2460.2575200000006</v>
      </c>
      <c r="AH18" s="31">
        <v>1679702.0615901514</v>
      </c>
      <c r="AI18" s="31">
        <v>236217.65</v>
      </c>
      <c r="AJ18" s="31">
        <v>361706.22512999998</v>
      </c>
      <c r="AK18" s="31">
        <v>0</v>
      </c>
      <c r="AL18" s="31">
        <v>597923.87512999994</v>
      </c>
      <c r="AM18" s="31">
        <v>226583.408</v>
      </c>
      <c r="AN18" s="31">
        <v>346062.95332999999</v>
      </c>
      <c r="AO18" s="31">
        <v>0</v>
      </c>
      <c r="AP18" s="31">
        <v>572646.36132999999</v>
      </c>
      <c r="AQ18" s="31">
        <v>14361.297058823529</v>
      </c>
      <c r="AR18" s="31">
        <v>41876.252981490194</v>
      </c>
      <c r="AS18" s="31">
        <v>0</v>
      </c>
      <c r="AT18" s="31">
        <v>56237.550040313727</v>
      </c>
      <c r="AU18" s="31">
        <v>14361.297058823529</v>
      </c>
      <c r="AV18" s="31">
        <v>41876.252981490194</v>
      </c>
      <c r="AW18" s="31">
        <v>0</v>
      </c>
      <c r="AX18" s="31">
        <v>56237.550040313727</v>
      </c>
      <c r="AY18" s="31">
        <v>0</v>
      </c>
      <c r="AZ18" s="31">
        <v>0</v>
      </c>
      <c r="BA18" s="31">
        <v>0</v>
      </c>
      <c r="BB18" s="31">
        <v>0</v>
      </c>
      <c r="BC18" s="31">
        <v>0</v>
      </c>
      <c r="BD18" s="31">
        <v>0</v>
      </c>
      <c r="BE18" s="31">
        <v>0</v>
      </c>
      <c r="BF18" s="31">
        <v>0</v>
      </c>
      <c r="BG18" s="31">
        <v>0</v>
      </c>
      <c r="BH18" s="31">
        <v>0</v>
      </c>
      <c r="BI18" s="31">
        <v>0</v>
      </c>
      <c r="BJ18" s="31">
        <v>0</v>
      </c>
      <c r="BK18" s="31">
        <v>0</v>
      </c>
      <c r="BL18" s="31">
        <v>0</v>
      </c>
      <c r="BM18" s="31">
        <v>0</v>
      </c>
      <c r="BN18" s="31">
        <v>0</v>
      </c>
      <c r="BO18" s="31">
        <v>1542992.5152</v>
      </c>
      <c r="BP18" s="31">
        <v>0</v>
      </c>
      <c r="BQ18" s="31">
        <v>0</v>
      </c>
      <c r="BR18" s="31">
        <v>1542992.5152</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65690.683500000014</v>
      </c>
      <c r="CN18" s="31">
        <v>0</v>
      </c>
      <c r="CO18" s="31">
        <v>0</v>
      </c>
      <c r="CP18" s="31">
        <v>65690.683500000014</v>
      </c>
      <c r="CQ18" s="31">
        <v>57146.461750000017</v>
      </c>
      <c r="CR18" s="31">
        <v>0</v>
      </c>
      <c r="CS18" s="31">
        <v>0</v>
      </c>
      <c r="CT18" s="31">
        <v>57146.461750000017</v>
      </c>
      <c r="CU18" s="31">
        <v>133423.29999999999</v>
      </c>
      <c r="CV18" s="31">
        <v>184915.66</v>
      </c>
      <c r="CW18" s="31">
        <v>0</v>
      </c>
      <c r="CX18" s="31">
        <v>318338.95999999996</v>
      </c>
      <c r="CY18" s="31">
        <v>17033.00856663422</v>
      </c>
      <c r="CZ18" s="31">
        <v>38839.637000000017</v>
      </c>
      <c r="DA18" s="31">
        <v>0</v>
      </c>
      <c r="DB18" s="31">
        <v>55872.645566634237</v>
      </c>
      <c r="DC18" s="31">
        <v>60.45</v>
      </c>
      <c r="DD18" s="31">
        <v>1328.8</v>
      </c>
      <c r="DE18" s="31">
        <v>0</v>
      </c>
      <c r="DF18" s="31">
        <v>1389.25</v>
      </c>
      <c r="DG18" s="31">
        <v>60.45</v>
      </c>
      <c r="DH18" s="31">
        <v>1328.8</v>
      </c>
      <c r="DI18" s="31">
        <v>0</v>
      </c>
      <c r="DJ18" s="31">
        <v>1389.25</v>
      </c>
      <c r="DK18" s="31">
        <v>0</v>
      </c>
      <c r="DL18" s="31">
        <v>0</v>
      </c>
      <c r="DM18" s="31">
        <v>0</v>
      </c>
      <c r="DN18" s="31">
        <v>0</v>
      </c>
      <c r="DO18" s="31">
        <v>0</v>
      </c>
      <c r="DP18" s="31">
        <v>0</v>
      </c>
      <c r="DQ18" s="31">
        <v>0</v>
      </c>
      <c r="DR18" s="31">
        <v>0</v>
      </c>
      <c r="DS18" s="31">
        <v>0</v>
      </c>
      <c r="DT18" s="31">
        <v>0</v>
      </c>
      <c r="DU18" s="31">
        <v>0</v>
      </c>
      <c r="DV18" s="31">
        <v>0</v>
      </c>
      <c r="DW18" s="31">
        <v>0</v>
      </c>
      <c r="DX18" s="31">
        <v>0</v>
      </c>
      <c r="DY18" s="31">
        <v>0</v>
      </c>
      <c r="DZ18" s="31">
        <v>0</v>
      </c>
      <c r="EA18" s="31">
        <v>57021.81</v>
      </c>
      <c r="EB18" s="31">
        <v>0</v>
      </c>
      <c r="EC18" s="31">
        <v>0</v>
      </c>
      <c r="ED18" s="31">
        <v>57021.81</v>
      </c>
      <c r="EE18" s="31">
        <v>3083.7916666666642</v>
      </c>
      <c r="EF18" s="31">
        <v>0</v>
      </c>
      <c r="EG18" s="31">
        <v>0</v>
      </c>
      <c r="EH18" s="31">
        <v>3083.7916666666642</v>
      </c>
      <c r="EI18" s="31">
        <v>0</v>
      </c>
      <c r="EJ18" s="31">
        <v>0</v>
      </c>
      <c r="EK18" s="31">
        <v>0</v>
      </c>
      <c r="EL18" s="31">
        <v>0</v>
      </c>
      <c r="EM18" s="31">
        <v>0</v>
      </c>
      <c r="EN18" s="31">
        <v>0</v>
      </c>
      <c r="EO18" s="31">
        <v>0</v>
      </c>
      <c r="EP18" s="31">
        <v>0</v>
      </c>
      <c r="EQ18" s="31">
        <f t="shared" si="28"/>
        <v>4009620.5247589508</v>
      </c>
      <c r="ER18" s="31">
        <f t="shared" si="29"/>
        <v>639456.74061149021</v>
      </c>
      <c r="ES18" s="31">
        <f t="shared" si="30"/>
        <v>2520.6828000000005</v>
      </c>
      <c r="ET18" s="31">
        <f t="shared" si="31"/>
        <v>4651597.9481704412</v>
      </c>
      <c r="EU18" s="31">
        <f t="shared" si="32"/>
        <v>1991217.4935522759</v>
      </c>
      <c r="EV18" s="31">
        <f t="shared" si="33"/>
        <v>477431.88087149017</v>
      </c>
      <c r="EW18" s="31">
        <f t="shared" si="34"/>
        <v>2460.2575200000006</v>
      </c>
      <c r="EX18" s="31">
        <f t="shared" si="35"/>
        <v>2471109.631943766</v>
      </c>
    </row>
    <row r="19" spans="1:154" ht="24.95" customHeight="1" x14ac:dyDescent="0.2">
      <c r="A19" s="19">
        <v>10</v>
      </c>
      <c r="B19" s="30" t="s">
        <v>40</v>
      </c>
      <c r="C19" s="31">
        <v>0</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1641.04</v>
      </c>
      <c r="V19" s="31">
        <v>1641.04</v>
      </c>
      <c r="W19" s="31">
        <v>0</v>
      </c>
      <c r="X19" s="31">
        <v>0</v>
      </c>
      <c r="Y19" s="31">
        <v>492.30999999999995</v>
      </c>
      <c r="Z19" s="31">
        <v>492.30999999999995</v>
      </c>
      <c r="AA19" s="31">
        <v>41042.649999999994</v>
      </c>
      <c r="AB19" s="31">
        <v>158.18</v>
      </c>
      <c r="AC19" s="31">
        <v>3329426.96</v>
      </c>
      <c r="AD19" s="31">
        <v>3370627.79</v>
      </c>
      <c r="AE19" s="31">
        <v>41042.649999999994</v>
      </c>
      <c r="AF19" s="31">
        <v>158.18</v>
      </c>
      <c r="AG19" s="31">
        <v>3329426.96</v>
      </c>
      <c r="AH19" s="31">
        <v>3370627.79</v>
      </c>
      <c r="AI19" s="31">
        <v>0</v>
      </c>
      <c r="AJ19" s="31">
        <v>480</v>
      </c>
      <c r="AK19" s="31">
        <v>576290.68000000005</v>
      </c>
      <c r="AL19" s="31">
        <v>576770.68000000005</v>
      </c>
      <c r="AM19" s="31">
        <v>0</v>
      </c>
      <c r="AN19" s="31">
        <v>144</v>
      </c>
      <c r="AO19" s="31">
        <v>248202.17000000004</v>
      </c>
      <c r="AP19" s="31">
        <v>248346.17000000004</v>
      </c>
      <c r="AQ19" s="31">
        <v>1001.85</v>
      </c>
      <c r="AR19" s="31">
        <v>9736.9500000000007</v>
      </c>
      <c r="AS19" s="31">
        <v>41881.39</v>
      </c>
      <c r="AT19" s="31">
        <v>52620.19</v>
      </c>
      <c r="AU19" s="31">
        <v>1001.85</v>
      </c>
      <c r="AV19" s="31">
        <v>9530.4500000000007</v>
      </c>
      <c r="AW19" s="31">
        <v>12564.419999999998</v>
      </c>
      <c r="AX19" s="31">
        <v>23096.720000000001</v>
      </c>
      <c r="AY19" s="31">
        <v>0</v>
      </c>
      <c r="AZ19" s="31">
        <v>0</v>
      </c>
      <c r="BA19" s="31">
        <v>0</v>
      </c>
      <c r="BB19" s="31">
        <v>0</v>
      </c>
      <c r="BC19" s="31">
        <v>0</v>
      </c>
      <c r="BD19" s="31">
        <v>0</v>
      </c>
      <c r="BE19" s="31">
        <v>0</v>
      </c>
      <c r="BF19" s="31">
        <v>0</v>
      </c>
      <c r="BG19" s="31">
        <v>0</v>
      </c>
      <c r="BH19" s="31">
        <v>0</v>
      </c>
      <c r="BI19" s="31">
        <v>0</v>
      </c>
      <c r="BJ19" s="31">
        <v>0</v>
      </c>
      <c r="BK19" s="31">
        <v>0</v>
      </c>
      <c r="BL19" s="31">
        <v>0</v>
      </c>
      <c r="BM19" s="31">
        <v>0</v>
      </c>
      <c r="BN19" s="31">
        <v>0</v>
      </c>
      <c r="BO19" s="31">
        <v>0</v>
      </c>
      <c r="BP19" s="31">
        <v>0</v>
      </c>
      <c r="BQ19" s="31">
        <v>0</v>
      </c>
      <c r="BR19" s="31">
        <v>0</v>
      </c>
      <c r="BS19" s="31">
        <v>0</v>
      </c>
      <c r="BT19" s="31">
        <v>0</v>
      </c>
      <c r="BU19" s="31">
        <v>0</v>
      </c>
      <c r="BV19" s="31">
        <v>0</v>
      </c>
      <c r="BW19" s="31">
        <v>0</v>
      </c>
      <c r="BX19" s="31">
        <v>0</v>
      </c>
      <c r="BY19" s="31">
        <v>0</v>
      </c>
      <c r="BZ19" s="31">
        <v>0</v>
      </c>
      <c r="CA19" s="31">
        <v>0</v>
      </c>
      <c r="CB19" s="31">
        <v>0</v>
      </c>
      <c r="CC19" s="31">
        <v>0</v>
      </c>
      <c r="CD19" s="31">
        <v>0</v>
      </c>
      <c r="CE19" s="31">
        <v>0</v>
      </c>
      <c r="CF19" s="31">
        <v>0</v>
      </c>
      <c r="CG19" s="31">
        <v>0</v>
      </c>
      <c r="CH19" s="31">
        <v>0</v>
      </c>
      <c r="CI19" s="31">
        <v>0</v>
      </c>
      <c r="CJ19" s="31">
        <v>0</v>
      </c>
      <c r="CK19" s="31">
        <v>0</v>
      </c>
      <c r="CL19" s="31">
        <v>0</v>
      </c>
      <c r="CM19" s="31">
        <v>0</v>
      </c>
      <c r="CN19" s="31">
        <v>0</v>
      </c>
      <c r="CO19" s="31">
        <v>0</v>
      </c>
      <c r="CP19" s="31">
        <v>0</v>
      </c>
      <c r="CQ19" s="31">
        <v>0</v>
      </c>
      <c r="CR19" s="31">
        <v>0</v>
      </c>
      <c r="CS19" s="31">
        <v>0</v>
      </c>
      <c r="CT19" s="31">
        <v>0</v>
      </c>
      <c r="CU19" s="31">
        <v>0</v>
      </c>
      <c r="CV19" s="31">
        <v>0</v>
      </c>
      <c r="CW19" s="31">
        <v>0</v>
      </c>
      <c r="CX19" s="31">
        <v>0</v>
      </c>
      <c r="CY19" s="31">
        <v>0</v>
      </c>
      <c r="CZ19" s="31">
        <v>0</v>
      </c>
      <c r="DA19" s="31">
        <v>0</v>
      </c>
      <c r="DB19" s="31">
        <v>0</v>
      </c>
      <c r="DC19" s="31">
        <v>0</v>
      </c>
      <c r="DD19" s="31">
        <v>0</v>
      </c>
      <c r="DE19" s="31">
        <v>0</v>
      </c>
      <c r="DF19" s="31">
        <v>0</v>
      </c>
      <c r="DG19" s="31">
        <v>0</v>
      </c>
      <c r="DH19" s="31">
        <v>0</v>
      </c>
      <c r="DI19" s="31">
        <v>0</v>
      </c>
      <c r="DJ19" s="31">
        <v>0</v>
      </c>
      <c r="DK19" s="31">
        <v>0</v>
      </c>
      <c r="DL19" s="31">
        <v>0</v>
      </c>
      <c r="DM19" s="31">
        <v>0</v>
      </c>
      <c r="DN19" s="31">
        <v>0</v>
      </c>
      <c r="DO19" s="31">
        <v>0</v>
      </c>
      <c r="DP19" s="31">
        <v>0</v>
      </c>
      <c r="DQ19" s="31">
        <v>0</v>
      </c>
      <c r="DR19" s="31">
        <v>0</v>
      </c>
      <c r="DS19" s="31">
        <v>0</v>
      </c>
      <c r="DT19" s="31">
        <v>0</v>
      </c>
      <c r="DU19" s="31">
        <v>0</v>
      </c>
      <c r="DV19" s="31">
        <v>0</v>
      </c>
      <c r="DW19" s="31">
        <v>0</v>
      </c>
      <c r="DX19" s="31">
        <v>0</v>
      </c>
      <c r="DY19" s="31">
        <v>0</v>
      </c>
      <c r="DZ19" s="31">
        <v>0</v>
      </c>
      <c r="EA19" s="31">
        <v>0</v>
      </c>
      <c r="EB19" s="31">
        <v>0</v>
      </c>
      <c r="EC19" s="31">
        <v>0</v>
      </c>
      <c r="ED19" s="31">
        <v>0</v>
      </c>
      <c r="EE19" s="31">
        <v>0</v>
      </c>
      <c r="EF19" s="31">
        <v>0</v>
      </c>
      <c r="EG19" s="31">
        <v>0</v>
      </c>
      <c r="EH19" s="31">
        <v>0</v>
      </c>
      <c r="EI19" s="31">
        <v>0</v>
      </c>
      <c r="EJ19" s="31">
        <v>0</v>
      </c>
      <c r="EK19" s="31">
        <v>0</v>
      </c>
      <c r="EL19" s="31">
        <v>0</v>
      </c>
      <c r="EM19" s="31">
        <v>0</v>
      </c>
      <c r="EN19" s="31">
        <v>0</v>
      </c>
      <c r="EO19" s="31">
        <v>0</v>
      </c>
      <c r="EP19" s="31">
        <v>0</v>
      </c>
      <c r="EQ19" s="31">
        <f t="shared" si="28"/>
        <v>42044.499999999993</v>
      </c>
      <c r="ER19" s="31">
        <f t="shared" si="29"/>
        <v>10375.130000000001</v>
      </c>
      <c r="ES19" s="31">
        <f t="shared" si="30"/>
        <v>3949240.0700000003</v>
      </c>
      <c r="ET19" s="31">
        <f t="shared" si="31"/>
        <v>4001659.7</v>
      </c>
      <c r="EU19" s="31">
        <f t="shared" si="32"/>
        <v>42044.499999999993</v>
      </c>
      <c r="EV19" s="31">
        <f t="shared" si="33"/>
        <v>9832.630000000001</v>
      </c>
      <c r="EW19" s="31">
        <f t="shared" si="34"/>
        <v>3590685.86</v>
      </c>
      <c r="EX19" s="31">
        <f t="shared" si="35"/>
        <v>3642562.99</v>
      </c>
    </row>
    <row r="20" spans="1:154" ht="24.95" customHeight="1" x14ac:dyDescent="0.2">
      <c r="A20" s="19">
        <v>11</v>
      </c>
      <c r="B20" s="30" t="s">
        <v>32</v>
      </c>
      <c r="C20" s="31">
        <v>0</v>
      </c>
      <c r="D20" s="31">
        <v>0</v>
      </c>
      <c r="E20" s="31">
        <v>15000</v>
      </c>
      <c r="F20" s="31">
        <v>15000</v>
      </c>
      <c r="G20" s="31">
        <v>0</v>
      </c>
      <c r="H20" s="31">
        <v>0</v>
      </c>
      <c r="I20" s="31">
        <v>15000</v>
      </c>
      <c r="J20" s="31">
        <v>15000</v>
      </c>
      <c r="K20" s="31">
        <v>0</v>
      </c>
      <c r="L20" s="31">
        <v>813.82</v>
      </c>
      <c r="M20" s="31">
        <v>0</v>
      </c>
      <c r="N20" s="31">
        <v>813.82</v>
      </c>
      <c r="O20" s="31">
        <v>0</v>
      </c>
      <c r="P20" s="31">
        <v>813.82</v>
      </c>
      <c r="Q20" s="31">
        <v>0</v>
      </c>
      <c r="R20" s="31">
        <v>813.82</v>
      </c>
      <c r="S20" s="31">
        <v>0</v>
      </c>
      <c r="T20" s="31">
        <v>0</v>
      </c>
      <c r="U20" s="31">
        <v>237</v>
      </c>
      <c r="V20" s="31">
        <v>237</v>
      </c>
      <c r="W20" s="31">
        <v>0</v>
      </c>
      <c r="X20" s="31">
        <v>0</v>
      </c>
      <c r="Y20" s="31">
        <v>118.49</v>
      </c>
      <c r="Z20" s="31">
        <v>118.49</v>
      </c>
      <c r="AA20" s="31">
        <v>577346.12170741579</v>
      </c>
      <c r="AB20" s="31">
        <v>24301.722049013515</v>
      </c>
      <c r="AC20" s="31">
        <v>1850814.1562435704</v>
      </c>
      <c r="AD20" s="31">
        <v>2452461.9999999995</v>
      </c>
      <c r="AE20" s="31">
        <v>577346.12170741579</v>
      </c>
      <c r="AF20" s="31">
        <v>24301.722049013515</v>
      </c>
      <c r="AG20" s="31">
        <v>1850814.1562435704</v>
      </c>
      <c r="AH20" s="31">
        <v>2452461.9999999995</v>
      </c>
      <c r="AI20" s="31">
        <v>45972.47</v>
      </c>
      <c r="AJ20" s="31">
        <v>48519.43</v>
      </c>
      <c r="AK20" s="31">
        <v>924438.5700000003</v>
      </c>
      <c r="AL20" s="31">
        <v>1018930.4700000003</v>
      </c>
      <c r="AM20" s="31">
        <v>26888.35</v>
      </c>
      <c r="AN20" s="31">
        <v>32551.18</v>
      </c>
      <c r="AO20" s="31">
        <v>555286.5400000005</v>
      </c>
      <c r="AP20" s="31">
        <v>614726.07000000053</v>
      </c>
      <c r="AQ20" s="31">
        <v>7341.8870588235295</v>
      </c>
      <c r="AR20" s="31">
        <v>15636.952981490194</v>
      </c>
      <c r="AS20" s="31">
        <v>129827.08</v>
      </c>
      <c r="AT20" s="31">
        <v>152805.92004031374</v>
      </c>
      <c r="AU20" s="31">
        <v>6946.8670588235291</v>
      </c>
      <c r="AV20" s="31">
        <v>13789.412981490193</v>
      </c>
      <c r="AW20" s="31">
        <v>75978.97</v>
      </c>
      <c r="AX20" s="31">
        <v>96715.250040313724</v>
      </c>
      <c r="AY20" s="31">
        <v>0</v>
      </c>
      <c r="AZ20" s="31">
        <v>0</v>
      </c>
      <c r="BA20" s="31">
        <v>0</v>
      </c>
      <c r="BB20" s="31">
        <v>0</v>
      </c>
      <c r="BC20" s="31">
        <v>0</v>
      </c>
      <c r="BD20" s="31">
        <v>0</v>
      </c>
      <c r="BE20" s="31">
        <v>0</v>
      </c>
      <c r="BF20" s="31">
        <v>0</v>
      </c>
      <c r="BG20" s="31">
        <v>0</v>
      </c>
      <c r="BH20" s="31">
        <v>0</v>
      </c>
      <c r="BI20" s="31">
        <v>0</v>
      </c>
      <c r="BJ20" s="31">
        <v>0</v>
      </c>
      <c r="BK20" s="31">
        <v>0</v>
      </c>
      <c r="BL20" s="31">
        <v>0</v>
      </c>
      <c r="BM20" s="31">
        <v>0</v>
      </c>
      <c r="BN20" s="31">
        <v>0</v>
      </c>
      <c r="BO20" s="31">
        <v>0</v>
      </c>
      <c r="BP20" s="31">
        <v>0</v>
      </c>
      <c r="BQ20" s="31">
        <v>0</v>
      </c>
      <c r="BR20" s="31">
        <v>0</v>
      </c>
      <c r="BS20" s="31">
        <v>0</v>
      </c>
      <c r="BT20" s="31">
        <v>0</v>
      </c>
      <c r="BU20" s="31">
        <v>0</v>
      </c>
      <c r="BV20" s="31">
        <v>0</v>
      </c>
      <c r="BW20" s="31">
        <v>0</v>
      </c>
      <c r="BX20" s="31">
        <v>0</v>
      </c>
      <c r="BY20" s="31">
        <v>0</v>
      </c>
      <c r="BZ20" s="31">
        <v>0</v>
      </c>
      <c r="CA20" s="31">
        <v>0</v>
      </c>
      <c r="CB20" s="31">
        <v>0</v>
      </c>
      <c r="CC20" s="31">
        <v>0</v>
      </c>
      <c r="CD20" s="31">
        <v>0</v>
      </c>
      <c r="CE20" s="31">
        <v>0</v>
      </c>
      <c r="CF20" s="31">
        <v>0</v>
      </c>
      <c r="CG20" s="31">
        <v>0</v>
      </c>
      <c r="CH20" s="31">
        <v>0</v>
      </c>
      <c r="CI20" s="31">
        <v>0</v>
      </c>
      <c r="CJ20" s="31">
        <v>0</v>
      </c>
      <c r="CK20" s="31">
        <v>0</v>
      </c>
      <c r="CL20" s="31">
        <v>0</v>
      </c>
      <c r="CM20" s="31">
        <v>6480.5000000000009</v>
      </c>
      <c r="CN20" s="31">
        <v>750.01</v>
      </c>
      <c r="CO20" s="31">
        <v>0</v>
      </c>
      <c r="CP20" s="31">
        <v>7230.5100000000011</v>
      </c>
      <c r="CQ20" s="31">
        <v>1942.54</v>
      </c>
      <c r="CR20" s="31">
        <v>224.99</v>
      </c>
      <c r="CS20" s="31">
        <v>0</v>
      </c>
      <c r="CT20" s="31">
        <v>2167.5299999999997</v>
      </c>
      <c r="CU20" s="31">
        <v>166604.45000000007</v>
      </c>
      <c r="CV20" s="31">
        <v>1480</v>
      </c>
      <c r="CW20" s="31">
        <v>0</v>
      </c>
      <c r="CX20" s="31">
        <v>168084.45000000007</v>
      </c>
      <c r="CY20" s="31">
        <v>48813.797000000122</v>
      </c>
      <c r="CZ20" s="31">
        <v>296</v>
      </c>
      <c r="DA20" s="31">
        <v>0</v>
      </c>
      <c r="DB20" s="31">
        <v>49109.797000000122</v>
      </c>
      <c r="DC20" s="31">
        <v>0</v>
      </c>
      <c r="DD20" s="31">
        <v>0</v>
      </c>
      <c r="DE20" s="31">
        <v>0</v>
      </c>
      <c r="DF20" s="31">
        <v>0</v>
      </c>
      <c r="DG20" s="31">
        <v>0</v>
      </c>
      <c r="DH20" s="31">
        <v>0</v>
      </c>
      <c r="DI20" s="31">
        <v>0</v>
      </c>
      <c r="DJ20" s="31">
        <v>0</v>
      </c>
      <c r="DK20" s="31">
        <v>6279</v>
      </c>
      <c r="DL20" s="31">
        <v>102502.15000000001</v>
      </c>
      <c r="DM20" s="31">
        <v>0</v>
      </c>
      <c r="DN20" s="31">
        <v>108781.15000000001</v>
      </c>
      <c r="DO20" s="31">
        <v>3139.5</v>
      </c>
      <c r="DP20" s="31">
        <v>79656.875</v>
      </c>
      <c r="DQ20" s="31">
        <v>0</v>
      </c>
      <c r="DR20" s="31">
        <v>82796.375</v>
      </c>
      <c r="DS20" s="31">
        <v>0</v>
      </c>
      <c r="DT20" s="31">
        <v>0</v>
      </c>
      <c r="DU20" s="31">
        <v>0</v>
      </c>
      <c r="DV20" s="31">
        <v>0</v>
      </c>
      <c r="DW20" s="31">
        <v>0</v>
      </c>
      <c r="DX20" s="31">
        <v>0</v>
      </c>
      <c r="DY20" s="31">
        <v>0</v>
      </c>
      <c r="DZ20" s="31">
        <v>0</v>
      </c>
      <c r="EA20" s="31">
        <v>0</v>
      </c>
      <c r="EB20" s="31">
        <v>0</v>
      </c>
      <c r="EC20" s="31">
        <v>0</v>
      </c>
      <c r="ED20" s="31">
        <v>0</v>
      </c>
      <c r="EE20" s="31">
        <v>0</v>
      </c>
      <c r="EF20" s="31">
        <v>0</v>
      </c>
      <c r="EG20" s="31">
        <v>0</v>
      </c>
      <c r="EH20" s="31">
        <v>0</v>
      </c>
      <c r="EI20" s="31">
        <v>0</v>
      </c>
      <c r="EJ20" s="31">
        <v>0</v>
      </c>
      <c r="EK20" s="31">
        <v>0</v>
      </c>
      <c r="EL20" s="31">
        <v>0</v>
      </c>
      <c r="EM20" s="31">
        <v>0</v>
      </c>
      <c r="EN20" s="31">
        <v>0</v>
      </c>
      <c r="EO20" s="31">
        <v>0</v>
      </c>
      <c r="EP20" s="31">
        <v>0</v>
      </c>
      <c r="EQ20" s="31">
        <f t="shared" si="28"/>
        <v>810024.42876623932</v>
      </c>
      <c r="ER20" s="31">
        <f t="shared" si="29"/>
        <v>194004.08503050369</v>
      </c>
      <c r="ES20" s="31">
        <f t="shared" si="30"/>
        <v>2920316.8062435705</v>
      </c>
      <c r="ET20" s="31">
        <f t="shared" si="31"/>
        <v>3924345.3200403131</v>
      </c>
      <c r="EU20" s="31">
        <f t="shared" si="32"/>
        <v>665077.17576623952</v>
      </c>
      <c r="EV20" s="31">
        <f t="shared" si="33"/>
        <v>151634.00003050372</v>
      </c>
      <c r="EW20" s="31">
        <f t="shared" si="34"/>
        <v>2497198.1562435711</v>
      </c>
      <c r="EX20" s="31">
        <f t="shared" si="35"/>
        <v>3313909.3320403136</v>
      </c>
    </row>
    <row r="21" spans="1:154" ht="24.95" customHeight="1" x14ac:dyDescent="0.2">
      <c r="A21" s="19">
        <v>12</v>
      </c>
      <c r="B21" s="30" t="s">
        <v>39</v>
      </c>
      <c r="C21" s="31">
        <v>0</v>
      </c>
      <c r="D21" s="31">
        <v>0</v>
      </c>
      <c r="E21" s="31">
        <v>0</v>
      </c>
      <c r="F21" s="31">
        <v>0</v>
      </c>
      <c r="G21" s="31">
        <v>0</v>
      </c>
      <c r="H21" s="31">
        <v>0</v>
      </c>
      <c r="I21" s="31">
        <v>0</v>
      </c>
      <c r="J21" s="31">
        <v>0</v>
      </c>
      <c r="K21" s="31">
        <v>0</v>
      </c>
      <c r="L21" s="31">
        <v>0</v>
      </c>
      <c r="M21" s="31">
        <v>0</v>
      </c>
      <c r="N21" s="31">
        <v>0</v>
      </c>
      <c r="O21" s="31">
        <v>0</v>
      </c>
      <c r="P21" s="31">
        <v>0</v>
      </c>
      <c r="Q21" s="31">
        <v>0</v>
      </c>
      <c r="R21" s="31">
        <v>0</v>
      </c>
      <c r="S21" s="31">
        <v>0</v>
      </c>
      <c r="T21" s="31">
        <v>0</v>
      </c>
      <c r="U21" s="31">
        <v>0</v>
      </c>
      <c r="V21" s="31">
        <v>0</v>
      </c>
      <c r="W21" s="31">
        <v>0</v>
      </c>
      <c r="X21" s="31">
        <v>0</v>
      </c>
      <c r="Y21" s="31">
        <v>0</v>
      </c>
      <c r="Z21" s="31">
        <v>0</v>
      </c>
      <c r="AA21" s="31">
        <v>1358194.7992873129</v>
      </c>
      <c r="AB21" s="31">
        <v>84927.560791122974</v>
      </c>
      <c r="AC21" s="31">
        <v>596543.99278156646</v>
      </c>
      <c r="AD21" s="31">
        <v>2039666.3528600023</v>
      </c>
      <c r="AE21" s="31">
        <v>1358194.7992873129</v>
      </c>
      <c r="AF21" s="31">
        <v>84667.960791122969</v>
      </c>
      <c r="AG21" s="31">
        <v>596543.99278156646</v>
      </c>
      <c r="AH21" s="31">
        <v>2039406.7528600022</v>
      </c>
      <c r="AI21" s="31">
        <v>80649.94</v>
      </c>
      <c r="AJ21" s="31">
        <v>14210.64</v>
      </c>
      <c r="AK21" s="31">
        <v>189654.22</v>
      </c>
      <c r="AL21" s="31">
        <v>284514.8</v>
      </c>
      <c r="AM21" s="31">
        <v>77442.480057739478</v>
      </c>
      <c r="AN21" s="31">
        <v>11503.485999999999</v>
      </c>
      <c r="AO21" s="31">
        <v>188922.55996595757</v>
      </c>
      <c r="AP21" s="31">
        <v>277868.52602369705</v>
      </c>
      <c r="AQ21" s="31">
        <v>10048.617058823529</v>
      </c>
      <c r="AR21" s="31">
        <v>10620.932981490194</v>
      </c>
      <c r="AS21" s="31">
        <v>12917.95</v>
      </c>
      <c r="AT21" s="31">
        <v>33587.500040313724</v>
      </c>
      <c r="AU21" s="31">
        <v>9930.283725490197</v>
      </c>
      <c r="AV21" s="31">
        <v>10620.932981490194</v>
      </c>
      <c r="AW21" s="31">
        <v>12917.95</v>
      </c>
      <c r="AX21" s="31">
        <v>33469.166706980395</v>
      </c>
      <c r="AY21" s="31">
        <v>0</v>
      </c>
      <c r="AZ21" s="31">
        <v>0</v>
      </c>
      <c r="BA21" s="31">
        <v>0</v>
      </c>
      <c r="BB21" s="31">
        <v>0</v>
      </c>
      <c r="BC21" s="31">
        <v>0</v>
      </c>
      <c r="BD21" s="31">
        <v>0</v>
      </c>
      <c r="BE21" s="31">
        <v>0</v>
      </c>
      <c r="BF21" s="31">
        <v>0</v>
      </c>
      <c r="BG21" s="31">
        <v>0</v>
      </c>
      <c r="BH21" s="31">
        <v>0</v>
      </c>
      <c r="BI21" s="31">
        <v>0</v>
      </c>
      <c r="BJ21" s="31">
        <v>0</v>
      </c>
      <c r="BK21" s="31">
        <v>0</v>
      </c>
      <c r="BL21" s="31">
        <v>0</v>
      </c>
      <c r="BM21" s="31">
        <v>0</v>
      </c>
      <c r="BN21" s="31">
        <v>0</v>
      </c>
      <c r="BO21" s="31">
        <v>0</v>
      </c>
      <c r="BP21" s="31">
        <v>0</v>
      </c>
      <c r="BQ21" s="31">
        <v>0</v>
      </c>
      <c r="BR21" s="31">
        <v>0</v>
      </c>
      <c r="BS21" s="31">
        <v>0</v>
      </c>
      <c r="BT21" s="31">
        <v>0</v>
      </c>
      <c r="BU21" s="31">
        <v>0</v>
      </c>
      <c r="BV21" s="31">
        <v>0</v>
      </c>
      <c r="BW21" s="31">
        <v>0</v>
      </c>
      <c r="BX21" s="31">
        <v>0</v>
      </c>
      <c r="BY21" s="31">
        <v>0</v>
      </c>
      <c r="BZ21" s="31">
        <v>0</v>
      </c>
      <c r="CA21" s="31">
        <v>0</v>
      </c>
      <c r="CB21" s="31">
        <v>0</v>
      </c>
      <c r="CC21" s="31">
        <v>0</v>
      </c>
      <c r="CD21" s="31">
        <v>0</v>
      </c>
      <c r="CE21" s="31">
        <v>0</v>
      </c>
      <c r="CF21" s="31">
        <v>0</v>
      </c>
      <c r="CG21" s="31">
        <v>0</v>
      </c>
      <c r="CH21" s="31">
        <v>0</v>
      </c>
      <c r="CI21" s="31">
        <v>0</v>
      </c>
      <c r="CJ21" s="31">
        <v>0</v>
      </c>
      <c r="CK21" s="31">
        <v>0</v>
      </c>
      <c r="CL21" s="31">
        <v>0</v>
      </c>
      <c r="CM21" s="31">
        <v>0</v>
      </c>
      <c r="CN21" s="31">
        <v>0</v>
      </c>
      <c r="CO21" s="31">
        <v>0</v>
      </c>
      <c r="CP21" s="31">
        <v>0</v>
      </c>
      <c r="CQ21" s="31">
        <v>0</v>
      </c>
      <c r="CR21" s="31">
        <v>0</v>
      </c>
      <c r="CS21" s="31">
        <v>0</v>
      </c>
      <c r="CT21" s="31">
        <v>0</v>
      </c>
      <c r="CU21" s="31">
        <v>8070.17</v>
      </c>
      <c r="CV21" s="31">
        <v>0</v>
      </c>
      <c r="CW21" s="31">
        <v>0</v>
      </c>
      <c r="CX21" s="31">
        <v>8070.17</v>
      </c>
      <c r="CY21" s="31">
        <v>1091.9003536762602</v>
      </c>
      <c r="CZ21" s="31">
        <v>0</v>
      </c>
      <c r="DA21" s="31">
        <v>0</v>
      </c>
      <c r="DB21" s="31">
        <v>1091.9003536762602</v>
      </c>
      <c r="DC21" s="31">
        <v>0</v>
      </c>
      <c r="DD21" s="31">
        <v>0</v>
      </c>
      <c r="DE21" s="31">
        <v>0</v>
      </c>
      <c r="DF21" s="31">
        <v>0</v>
      </c>
      <c r="DG21" s="31">
        <v>0</v>
      </c>
      <c r="DH21" s="31">
        <v>0</v>
      </c>
      <c r="DI21" s="31">
        <v>0</v>
      </c>
      <c r="DJ21" s="31">
        <v>0</v>
      </c>
      <c r="DK21" s="31">
        <v>0</v>
      </c>
      <c r="DL21" s="31">
        <v>0</v>
      </c>
      <c r="DM21" s="31">
        <v>0</v>
      </c>
      <c r="DN21" s="31">
        <v>0</v>
      </c>
      <c r="DO21" s="31">
        <v>0</v>
      </c>
      <c r="DP21" s="31">
        <v>0</v>
      </c>
      <c r="DQ21" s="31">
        <v>0</v>
      </c>
      <c r="DR21" s="31">
        <v>0</v>
      </c>
      <c r="DS21" s="31">
        <v>0</v>
      </c>
      <c r="DT21" s="31">
        <v>0</v>
      </c>
      <c r="DU21" s="31">
        <v>0</v>
      </c>
      <c r="DV21" s="31">
        <v>0</v>
      </c>
      <c r="DW21" s="31">
        <v>0</v>
      </c>
      <c r="DX21" s="31">
        <v>0</v>
      </c>
      <c r="DY21" s="31">
        <v>0</v>
      </c>
      <c r="DZ21" s="31">
        <v>0</v>
      </c>
      <c r="EA21" s="31">
        <v>0</v>
      </c>
      <c r="EB21" s="31">
        <v>0</v>
      </c>
      <c r="EC21" s="31">
        <v>0</v>
      </c>
      <c r="ED21" s="31">
        <v>0</v>
      </c>
      <c r="EE21" s="31">
        <v>0</v>
      </c>
      <c r="EF21" s="31">
        <v>0</v>
      </c>
      <c r="EG21" s="31">
        <v>0</v>
      </c>
      <c r="EH21" s="31">
        <v>0</v>
      </c>
      <c r="EI21" s="31">
        <v>0</v>
      </c>
      <c r="EJ21" s="31">
        <v>0</v>
      </c>
      <c r="EK21" s="31">
        <v>0</v>
      </c>
      <c r="EL21" s="31">
        <v>0</v>
      </c>
      <c r="EM21" s="31">
        <v>0</v>
      </c>
      <c r="EN21" s="31">
        <v>0</v>
      </c>
      <c r="EO21" s="31">
        <v>0</v>
      </c>
      <c r="EP21" s="31">
        <v>0</v>
      </c>
      <c r="EQ21" s="31">
        <f t="shared" si="28"/>
        <v>1456963.5263461364</v>
      </c>
      <c r="ER21" s="31">
        <f t="shared" si="29"/>
        <v>109759.13377261316</v>
      </c>
      <c r="ES21" s="31">
        <f t="shared" si="30"/>
        <v>799116.16278156638</v>
      </c>
      <c r="ET21" s="31">
        <f t="shared" si="31"/>
        <v>2365838.8229003157</v>
      </c>
      <c r="EU21" s="31">
        <f t="shared" si="32"/>
        <v>1446659.4634242186</v>
      </c>
      <c r="EV21" s="31">
        <f t="shared" si="33"/>
        <v>106792.37977261317</v>
      </c>
      <c r="EW21" s="31">
        <f t="shared" si="34"/>
        <v>798384.50274752395</v>
      </c>
      <c r="EX21" s="31">
        <f t="shared" si="35"/>
        <v>2351836.3459443557</v>
      </c>
    </row>
    <row r="22" spans="1:154" ht="24.95" customHeight="1" x14ac:dyDescent="0.2">
      <c r="A22" s="19">
        <v>13</v>
      </c>
      <c r="B22" s="30" t="s">
        <v>38</v>
      </c>
      <c r="C22" s="31">
        <v>0</v>
      </c>
      <c r="D22" s="31">
        <v>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530191.03809541604</v>
      </c>
      <c r="AB22" s="31">
        <v>0</v>
      </c>
      <c r="AC22" s="31">
        <v>458503.59190458403</v>
      </c>
      <c r="AD22" s="31">
        <v>988694.63000000012</v>
      </c>
      <c r="AE22" s="31">
        <v>530191.03809541604</v>
      </c>
      <c r="AF22" s="31">
        <v>0</v>
      </c>
      <c r="AG22" s="31">
        <v>458503.59190458403</v>
      </c>
      <c r="AH22" s="31">
        <v>988694.63000000012</v>
      </c>
      <c r="AI22" s="31">
        <v>194673</v>
      </c>
      <c r="AJ22" s="31">
        <v>223633</v>
      </c>
      <c r="AK22" s="31">
        <v>0</v>
      </c>
      <c r="AL22" s="31">
        <v>418306</v>
      </c>
      <c r="AM22" s="31">
        <v>194673</v>
      </c>
      <c r="AN22" s="31">
        <v>223633</v>
      </c>
      <c r="AO22" s="31">
        <v>0</v>
      </c>
      <c r="AP22" s="31">
        <v>418306</v>
      </c>
      <c r="AQ22" s="31">
        <v>45073.117058823525</v>
      </c>
      <c r="AR22" s="31">
        <v>20786.952981490194</v>
      </c>
      <c r="AS22" s="31">
        <v>0</v>
      </c>
      <c r="AT22" s="31">
        <v>65860.070040313716</v>
      </c>
      <c r="AU22" s="31">
        <v>45073.117058823525</v>
      </c>
      <c r="AV22" s="31">
        <v>20786.952981490194</v>
      </c>
      <c r="AW22" s="31">
        <v>0</v>
      </c>
      <c r="AX22" s="31">
        <v>65860.070040313716</v>
      </c>
      <c r="AY22" s="31">
        <v>0</v>
      </c>
      <c r="AZ22" s="31">
        <v>0</v>
      </c>
      <c r="BA22" s="31">
        <v>0</v>
      </c>
      <c r="BB22" s="31">
        <v>0</v>
      </c>
      <c r="BC22" s="31">
        <v>0</v>
      </c>
      <c r="BD22" s="31">
        <v>0</v>
      </c>
      <c r="BE22" s="31">
        <v>0</v>
      </c>
      <c r="BF22" s="31">
        <v>0</v>
      </c>
      <c r="BG22" s="31">
        <v>0</v>
      </c>
      <c r="BH22" s="31">
        <v>0</v>
      </c>
      <c r="BI22" s="31">
        <v>0</v>
      </c>
      <c r="BJ22" s="31">
        <v>0</v>
      </c>
      <c r="BK22" s="31">
        <v>0</v>
      </c>
      <c r="BL22" s="31">
        <v>0</v>
      </c>
      <c r="BM22" s="31">
        <v>0</v>
      </c>
      <c r="BN22" s="31">
        <v>0</v>
      </c>
      <c r="BO22" s="31">
        <v>0</v>
      </c>
      <c r="BP22" s="31">
        <v>0</v>
      </c>
      <c r="BQ22" s="31">
        <v>0</v>
      </c>
      <c r="BR22" s="31">
        <v>0</v>
      </c>
      <c r="BS22" s="31">
        <v>0</v>
      </c>
      <c r="BT22" s="31">
        <v>0</v>
      </c>
      <c r="BU22" s="31">
        <v>0</v>
      </c>
      <c r="BV22" s="31">
        <v>0</v>
      </c>
      <c r="BW22" s="31">
        <v>0</v>
      </c>
      <c r="BX22" s="31">
        <v>0</v>
      </c>
      <c r="BY22" s="31">
        <v>0</v>
      </c>
      <c r="BZ22" s="31">
        <v>0</v>
      </c>
      <c r="CA22" s="31">
        <v>0</v>
      </c>
      <c r="CB22" s="31">
        <v>0</v>
      </c>
      <c r="CC22" s="31">
        <v>0</v>
      </c>
      <c r="CD22" s="31">
        <v>0</v>
      </c>
      <c r="CE22" s="31">
        <v>0</v>
      </c>
      <c r="CF22" s="31">
        <v>0</v>
      </c>
      <c r="CG22" s="31">
        <v>0</v>
      </c>
      <c r="CH22" s="31">
        <v>0</v>
      </c>
      <c r="CI22" s="31">
        <v>0</v>
      </c>
      <c r="CJ22" s="31">
        <v>0</v>
      </c>
      <c r="CK22" s="31">
        <v>0</v>
      </c>
      <c r="CL22" s="31">
        <v>0</v>
      </c>
      <c r="CM22" s="31">
        <v>7042.08</v>
      </c>
      <c r="CN22" s="31">
        <v>0</v>
      </c>
      <c r="CO22" s="31">
        <v>0</v>
      </c>
      <c r="CP22" s="31">
        <v>7042.08</v>
      </c>
      <c r="CQ22" s="31">
        <v>7042.08</v>
      </c>
      <c r="CR22" s="31">
        <v>0</v>
      </c>
      <c r="CS22" s="31">
        <v>0</v>
      </c>
      <c r="CT22" s="31">
        <v>7042.08</v>
      </c>
      <c r="CU22" s="31">
        <v>45753.270000000004</v>
      </c>
      <c r="CV22" s="31">
        <v>0</v>
      </c>
      <c r="CW22" s="31">
        <v>0</v>
      </c>
      <c r="CX22" s="31">
        <v>45753.270000000004</v>
      </c>
      <c r="CY22" s="31">
        <v>45753.270000000004</v>
      </c>
      <c r="CZ22" s="31">
        <v>0</v>
      </c>
      <c r="DA22" s="31">
        <v>0</v>
      </c>
      <c r="DB22" s="31">
        <v>45753.270000000004</v>
      </c>
      <c r="DC22" s="31">
        <v>0</v>
      </c>
      <c r="DD22" s="31">
        <v>0</v>
      </c>
      <c r="DE22" s="31">
        <v>0</v>
      </c>
      <c r="DF22" s="31">
        <v>0</v>
      </c>
      <c r="DG22" s="31">
        <v>0</v>
      </c>
      <c r="DH22" s="31">
        <v>0</v>
      </c>
      <c r="DI22" s="31">
        <v>0</v>
      </c>
      <c r="DJ22" s="31">
        <v>0</v>
      </c>
      <c r="DK22" s="31">
        <v>274518</v>
      </c>
      <c r="DL22" s="31">
        <v>0</v>
      </c>
      <c r="DM22" s="31">
        <v>0</v>
      </c>
      <c r="DN22" s="31">
        <v>274518</v>
      </c>
      <c r="DO22" s="31">
        <v>274518</v>
      </c>
      <c r="DP22" s="31">
        <v>0</v>
      </c>
      <c r="DQ22" s="31">
        <v>0</v>
      </c>
      <c r="DR22" s="31">
        <v>274518</v>
      </c>
      <c r="DS22" s="31">
        <v>0</v>
      </c>
      <c r="DT22" s="31">
        <v>0</v>
      </c>
      <c r="DU22" s="31">
        <v>0</v>
      </c>
      <c r="DV22" s="31">
        <v>0</v>
      </c>
      <c r="DW22" s="31">
        <v>0</v>
      </c>
      <c r="DX22" s="31">
        <v>0</v>
      </c>
      <c r="DY22" s="31">
        <v>0</v>
      </c>
      <c r="DZ22" s="31">
        <v>0</v>
      </c>
      <c r="EA22" s="31">
        <v>14410</v>
      </c>
      <c r="EB22" s="31">
        <v>0</v>
      </c>
      <c r="EC22" s="31">
        <v>0</v>
      </c>
      <c r="ED22" s="31">
        <v>14410</v>
      </c>
      <c r="EE22" s="31">
        <v>14410</v>
      </c>
      <c r="EF22" s="31">
        <v>0</v>
      </c>
      <c r="EG22" s="31">
        <v>0</v>
      </c>
      <c r="EH22" s="31">
        <v>14410</v>
      </c>
      <c r="EI22" s="31">
        <v>0</v>
      </c>
      <c r="EJ22" s="31">
        <v>0</v>
      </c>
      <c r="EK22" s="31">
        <v>0</v>
      </c>
      <c r="EL22" s="31">
        <v>0</v>
      </c>
      <c r="EM22" s="31">
        <v>0</v>
      </c>
      <c r="EN22" s="31">
        <v>0</v>
      </c>
      <c r="EO22" s="31">
        <v>0</v>
      </c>
      <c r="EP22" s="31">
        <v>0</v>
      </c>
      <c r="EQ22" s="31">
        <f t="shared" si="28"/>
        <v>1111660.5051542395</v>
      </c>
      <c r="ER22" s="31">
        <f t="shared" si="29"/>
        <v>244419.95298149021</v>
      </c>
      <c r="ES22" s="31">
        <f t="shared" si="30"/>
        <v>458503.59190458403</v>
      </c>
      <c r="ET22" s="31">
        <f t="shared" si="31"/>
        <v>1814584.050040314</v>
      </c>
      <c r="EU22" s="31">
        <f t="shared" si="32"/>
        <v>1111660.5051542395</v>
      </c>
      <c r="EV22" s="31">
        <f t="shared" si="33"/>
        <v>244419.95298149021</v>
      </c>
      <c r="EW22" s="31">
        <f t="shared" si="34"/>
        <v>458503.59190458403</v>
      </c>
      <c r="EX22" s="31">
        <f t="shared" si="35"/>
        <v>1814584.050040314</v>
      </c>
    </row>
    <row r="23" spans="1:154" ht="24.95" customHeight="1" x14ac:dyDescent="0.2">
      <c r="A23" s="19">
        <v>14</v>
      </c>
      <c r="B23" s="32" t="s">
        <v>43</v>
      </c>
      <c r="C23" s="31">
        <v>0</v>
      </c>
      <c r="D23" s="31">
        <v>0</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884616.96226535528</v>
      </c>
      <c r="AB23" s="31">
        <v>153290.93355999998</v>
      </c>
      <c r="AC23" s="31">
        <v>8193.6616600000198</v>
      </c>
      <c r="AD23" s="31">
        <v>1046101.5574853553</v>
      </c>
      <c r="AE23" s="31">
        <v>884616.96226535528</v>
      </c>
      <c r="AF23" s="31">
        <v>153290.93355999998</v>
      </c>
      <c r="AG23" s="31">
        <v>8193.6616600000198</v>
      </c>
      <c r="AH23" s="31">
        <v>1046101.5574853553</v>
      </c>
      <c r="AI23" s="31">
        <v>46760.479999999996</v>
      </c>
      <c r="AJ23" s="31">
        <v>0</v>
      </c>
      <c r="AK23" s="31">
        <v>7085.93</v>
      </c>
      <c r="AL23" s="31">
        <v>53846.409999999996</v>
      </c>
      <c r="AM23" s="31">
        <v>45389.71</v>
      </c>
      <c r="AN23" s="31">
        <v>0</v>
      </c>
      <c r="AO23" s="31">
        <v>6679.93</v>
      </c>
      <c r="AP23" s="31">
        <v>52069.64</v>
      </c>
      <c r="AQ23" s="31">
        <v>20543.36</v>
      </c>
      <c r="AR23" s="31">
        <v>9000.14</v>
      </c>
      <c r="AS23" s="31">
        <v>9774.6</v>
      </c>
      <c r="AT23" s="31">
        <v>39318.1</v>
      </c>
      <c r="AU23" s="31">
        <v>15650.78</v>
      </c>
      <c r="AV23" s="31">
        <v>9000.14</v>
      </c>
      <c r="AW23" s="31">
        <v>9013</v>
      </c>
      <c r="AX23" s="31">
        <v>33663.919999999998</v>
      </c>
      <c r="AY23" s="31">
        <v>0</v>
      </c>
      <c r="AZ23" s="31">
        <v>0</v>
      </c>
      <c r="BA23" s="31">
        <v>0</v>
      </c>
      <c r="BB23" s="31">
        <v>0</v>
      </c>
      <c r="BC23" s="31">
        <v>0</v>
      </c>
      <c r="BD23" s="31">
        <v>0</v>
      </c>
      <c r="BE23" s="31">
        <v>0</v>
      </c>
      <c r="BF23" s="31">
        <v>0</v>
      </c>
      <c r="BG23" s="31">
        <v>0</v>
      </c>
      <c r="BH23" s="31">
        <v>0</v>
      </c>
      <c r="BI23" s="31">
        <v>0</v>
      </c>
      <c r="BJ23" s="31">
        <v>0</v>
      </c>
      <c r="BK23" s="31">
        <v>0</v>
      </c>
      <c r="BL23" s="31">
        <v>0</v>
      </c>
      <c r="BM23" s="31">
        <v>0</v>
      </c>
      <c r="BN23" s="31">
        <v>0</v>
      </c>
      <c r="BO23" s="31">
        <v>0</v>
      </c>
      <c r="BP23" s="31">
        <v>0</v>
      </c>
      <c r="BQ23" s="31">
        <v>0</v>
      </c>
      <c r="BR23" s="31">
        <v>0</v>
      </c>
      <c r="BS23" s="31">
        <v>0</v>
      </c>
      <c r="BT23" s="31">
        <v>0</v>
      </c>
      <c r="BU23" s="31">
        <v>0</v>
      </c>
      <c r="BV23" s="31">
        <v>0</v>
      </c>
      <c r="BW23" s="31">
        <v>0</v>
      </c>
      <c r="BX23" s="31">
        <v>0</v>
      </c>
      <c r="BY23" s="31">
        <v>0</v>
      </c>
      <c r="BZ23" s="31">
        <v>0</v>
      </c>
      <c r="CA23" s="31">
        <v>0</v>
      </c>
      <c r="CB23" s="31">
        <v>0</v>
      </c>
      <c r="CC23" s="31">
        <v>0</v>
      </c>
      <c r="CD23" s="31">
        <v>0</v>
      </c>
      <c r="CE23" s="31">
        <v>0</v>
      </c>
      <c r="CF23" s="31">
        <v>0</v>
      </c>
      <c r="CG23" s="31">
        <v>0</v>
      </c>
      <c r="CH23" s="31">
        <v>0</v>
      </c>
      <c r="CI23" s="31">
        <v>0</v>
      </c>
      <c r="CJ23" s="31">
        <v>0</v>
      </c>
      <c r="CK23" s="31">
        <v>0</v>
      </c>
      <c r="CL23" s="31">
        <v>0</v>
      </c>
      <c r="CM23" s="31">
        <v>0</v>
      </c>
      <c r="CN23" s="31">
        <v>0</v>
      </c>
      <c r="CO23" s="31">
        <v>0</v>
      </c>
      <c r="CP23" s="31">
        <v>0</v>
      </c>
      <c r="CQ23" s="31">
        <v>0</v>
      </c>
      <c r="CR23" s="31">
        <v>0</v>
      </c>
      <c r="CS23" s="31">
        <v>0</v>
      </c>
      <c r="CT23" s="31">
        <v>0</v>
      </c>
      <c r="CU23" s="31">
        <v>24348.27</v>
      </c>
      <c r="CV23" s="31">
        <v>7594.4400000000005</v>
      </c>
      <c r="CW23" s="31">
        <v>0</v>
      </c>
      <c r="CX23" s="31">
        <v>31942.71</v>
      </c>
      <c r="CY23" s="31">
        <v>2539.1500000000015</v>
      </c>
      <c r="CZ23" s="31">
        <v>7594.4400000000005</v>
      </c>
      <c r="DA23" s="31">
        <v>0</v>
      </c>
      <c r="DB23" s="31">
        <v>10133.590000000002</v>
      </c>
      <c r="DC23" s="31">
        <v>0</v>
      </c>
      <c r="DD23" s="31">
        <v>0</v>
      </c>
      <c r="DE23" s="31">
        <v>0</v>
      </c>
      <c r="DF23" s="31">
        <v>0</v>
      </c>
      <c r="DG23" s="31">
        <v>0</v>
      </c>
      <c r="DH23" s="31">
        <v>0</v>
      </c>
      <c r="DI23" s="31">
        <v>0</v>
      </c>
      <c r="DJ23" s="31">
        <v>0</v>
      </c>
      <c r="DK23" s="31">
        <v>0</v>
      </c>
      <c r="DL23" s="31">
        <v>0</v>
      </c>
      <c r="DM23" s="31">
        <v>0</v>
      </c>
      <c r="DN23" s="31">
        <v>0</v>
      </c>
      <c r="DO23" s="31">
        <v>0</v>
      </c>
      <c r="DP23" s="31">
        <v>0</v>
      </c>
      <c r="DQ23" s="31">
        <v>0</v>
      </c>
      <c r="DR23" s="31">
        <v>0</v>
      </c>
      <c r="DS23" s="31">
        <v>0</v>
      </c>
      <c r="DT23" s="31">
        <v>0</v>
      </c>
      <c r="DU23" s="31">
        <v>0</v>
      </c>
      <c r="DV23" s="31">
        <v>0</v>
      </c>
      <c r="DW23" s="31">
        <v>0</v>
      </c>
      <c r="DX23" s="31">
        <v>0</v>
      </c>
      <c r="DY23" s="31">
        <v>0</v>
      </c>
      <c r="DZ23" s="31">
        <v>0</v>
      </c>
      <c r="EA23" s="31">
        <v>0</v>
      </c>
      <c r="EB23" s="31">
        <v>0</v>
      </c>
      <c r="EC23" s="31">
        <v>0</v>
      </c>
      <c r="ED23" s="31">
        <v>0</v>
      </c>
      <c r="EE23" s="31">
        <v>0</v>
      </c>
      <c r="EF23" s="31">
        <v>0</v>
      </c>
      <c r="EG23" s="31">
        <v>0</v>
      </c>
      <c r="EH23" s="31">
        <v>0</v>
      </c>
      <c r="EI23" s="31">
        <v>0</v>
      </c>
      <c r="EJ23" s="31">
        <v>0</v>
      </c>
      <c r="EK23" s="31">
        <v>0</v>
      </c>
      <c r="EL23" s="31">
        <v>0</v>
      </c>
      <c r="EM23" s="31">
        <v>0</v>
      </c>
      <c r="EN23" s="31">
        <v>0</v>
      </c>
      <c r="EO23" s="31">
        <v>0</v>
      </c>
      <c r="EP23" s="31">
        <v>0</v>
      </c>
      <c r="EQ23" s="31">
        <f t="shared" si="28"/>
        <v>976269.07226535527</v>
      </c>
      <c r="ER23" s="31">
        <f t="shared" si="29"/>
        <v>169885.51355999999</v>
      </c>
      <c r="ES23" s="31">
        <f t="shared" si="30"/>
        <v>25054.191660000019</v>
      </c>
      <c r="ET23" s="31">
        <f t="shared" si="31"/>
        <v>1171208.7774853553</v>
      </c>
      <c r="EU23" s="31">
        <f t="shared" si="32"/>
        <v>948196.60226535529</v>
      </c>
      <c r="EV23" s="31">
        <f t="shared" si="33"/>
        <v>169885.51355999999</v>
      </c>
      <c r="EW23" s="31">
        <f t="shared" si="34"/>
        <v>23886.59166000002</v>
      </c>
      <c r="EX23" s="31">
        <f t="shared" si="35"/>
        <v>1141968.7074853552</v>
      </c>
    </row>
    <row r="24" spans="1:154" ht="24.95" customHeight="1" x14ac:dyDescent="0.2">
      <c r="A24" s="19">
        <v>15</v>
      </c>
      <c r="B24" s="32" t="s">
        <v>42</v>
      </c>
      <c r="C24" s="31">
        <v>0</v>
      </c>
      <c r="D24" s="31">
        <v>0</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c r="AD24" s="31">
        <v>0</v>
      </c>
      <c r="AE24" s="31">
        <v>0</v>
      </c>
      <c r="AF24" s="31">
        <v>0</v>
      </c>
      <c r="AG24" s="31">
        <v>0</v>
      </c>
      <c r="AH24" s="31">
        <v>0</v>
      </c>
      <c r="AI24" s="31">
        <v>665.96</v>
      </c>
      <c r="AJ24" s="31">
        <v>31995.97</v>
      </c>
      <c r="AK24" s="31">
        <v>0</v>
      </c>
      <c r="AL24" s="31">
        <v>32661.93</v>
      </c>
      <c r="AM24" s="31">
        <v>665.96</v>
      </c>
      <c r="AN24" s="31">
        <v>31995.97</v>
      </c>
      <c r="AO24" s="31">
        <v>0</v>
      </c>
      <c r="AP24" s="31">
        <v>32661.93</v>
      </c>
      <c r="AQ24" s="31">
        <v>1001.8470588235296</v>
      </c>
      <c r="AR24" s="31">
        <v>12644.762981490194</v>
      </c>
      <c r="AS24" s="31">
        <v>0</v>
      </c>
      <c r="AT24" s="31">
        <v>13646.610040313724</v>
      </c>
      <c r="AU24" s="31">
        <v>1001.8470588235296</v>
      </c>
      <c r="AV24" s="31">
        <v>12644.762981490194</v>
      </c>
      <c r="AW24" s="31">
        <v>0</v>
      </c>
      <c r="AX24" s="31">
        <v>13646.610040313724</v>
      </c>
      <c r="AY24" s="31">
        <v>0</v>
      </c>
      <c r="AZ24" s="31">
        <v>0</v>
      </c>
      <c r="BA24" s="31">
        <v>0</v>
      </c>
      <c r="BB24" s="31">
        <v>0</v>
      </c>
      <c r="BC24" s="31">
        <v>0</v>
      </c>
      <c r="BD24" s="31">
        <v>0</v>
      </c>
      <c r="BE24" s="31">
        <v>0</v>
      </c>
      <c r="BF24" s="31">
        <v>0</v>
      </c>
      <c r="BG24" s="31">
        <v>0</v>
      </c>
      <c r="BH24" s="31">
        <v>0</v>
      </c>
      <c r="BI24" s="31">
        <v>0</v>
      </c>
      <c r="BJ24" s="31">
        <v>0</v>
      </c>
      <c r="BK24" s="31">
        <v>0</v>
      </c>
      <c r="BL24" s="31">
        <v>0</v>
      </c>
      <c r="BM24" s="31">
        <v>0</v>
      </c>
      <c r="BN24" s="31">
        <v>0</v>
      </c>
      <c r="BO24" s="31">
        <v>0</v>
      </c>
      <c r="BP24" s="31">
        <v>0</v>
      </c>
      <c r="BQ24" s="31">
        <v>0</v>
      </c>
      <c r="BR24" s="31">
        <v>0</v>
      </c>
      <c r="BS24" s="31">
        <v>0</v>
      </c>
      <c r="BT24" s="31">
        <v>0</v>
      </c>
      <c r="BU24" s="31">
        <v>0</v>
      </c>
      <c r="BV24" s="31">
        <v>0</v>
      </c>
      <c r="BW24" s="31">
        <v>0</v>
      </c>
      <c r="BX24" s="31">
        <v>0</v>
      </c>
      <c r="BY24" s="31">
        <v>0</v>
      </c>
      <c r="BZ24" s="31">
        <v>0</v>
      </c>
      <c r="CA24" s="31">
        <v>0</v>
      </c>
      <c r="CB24" s="31">
        <v>0</v>
      </c>
      <c r="CC24" s="31">
        <v>0</v>
      </c>
      <c r="CD24" s="31">
        <v>0</v>
      </c>
      <c r="CE24" s="31">
        <v>0</v>
      </c>
      <c r="CF24" s="31">
        <v>0</v>
      </c>
      <c r="CG24" s="31">
        <v>0</v>
      </c>
      <c r="CH24" s="31">
        <v>0</v>
      </c>
      <c r="CI24" s="31">
        <v>0</v>
      </c>
      <c r="CJ24" s="31">
        <v>0</v>
      </c>
      <c r="CK24" s="31">
        <v>0</v>
      </c>
      <c r="CL24" s="31">
        <v>0</v>
      </c>
      <c r="CM24" s="31">
        <v>0</v>
      </c>
      <c r="CN24" s="31">
        <v>0</v>
      </c>
      <c r="CO24" s="31">
        <v>0</v>
      </c>
      <c r="CP24" s="31">
        <v>0</v>
      </c>
      <c r="CQ24" s="31">
        <v>0</v>
      </c>
      <c r="CR24" s="31">
        <v>0</v>
      </c>
      <c r="CS24" s="31">
        <v>0</v>
      </c>
      <c r="CT24" s="31">
        <v>0</v>
      </c>
      <c r="CU24" s="31">
        <v>0</v>
      </c>
      <c r="CV24" s="31">
        <v>0</v>
      </c>
      <c r="CW24" s="31">
        <v>0</v>
      </c>
      <c r="CX24" s="31">
        <v>0</v>
      </c>
      <c r="CY24" s="31">
        <v>0</v>
      </c>
      <c r="CZ24" s="31">
        <v>0</v>
      </c>
      <c r="DA24" s="31">
        <v>0</v>
      </c>
      <c r="DB24" s="31">
        <v>0</v>
      </c>
      <c r="DC24" s="31">
        <v>0</v>
      </c>
      <c r="DD24" s="31">
        <v>0</v>
      </c>
      <c r="DE24" s="31">
        <v>0</v>
      </c>
      <c r="DF24" s="31">
        <v>0</v>
      </c>
      <c r="DG24" s="31">
        <v>0</v>
      </c>
      <c r="DH24" s="31">
        <v>0</v>
      </c>
      <c r="DI24" s="31">
        <v>0</v>
      </c>
      <c r="DJ24" s="31">
        <v>0</v>
      </c>
      <c r="DK24" s="31">
        <v>167567</v>
      </c>
      <c r="DL24" s="31">
        <v>0</v>
      </c>
      <c r="DM24" s="31">
        <v>0</v>
      </c>
      <c r="DN24" s="31">
        <v>167567</v>
      </c>
      <c r="DO24" s="31">
        <v>167567</v>
      </c>
      <c r="DP24" s="31">
        <v>0</v>
      </c>
      <c r="DQ24" s="31">
        <v>0</v>
      </c>
      <c r="DR24" s="31">
        <v>167567</v>
      </c>
      <c r="DS24" s="31">
        <v>0</v>
      </c>
      <c r="DT24" s="31">
        <v>0</v>
      </c>
      <c r="DU24" s="31">
        <v>0</v>
      </c>
      <c r="DV24" s="31">
        <v>0</v>
      </c>
      <c r="DW24" s="31">
        <v>0</v>
      </c>
      <c r="DX24" s="31">
        <v>0</v>
      </c>
      <c r="DY24" s="31">
        <v>0</v>
      </c>
      <c r="DZ24" s="31">
        <v>0</v>
      </c>
      <c r="EA24" s="31">
        <v>0</v>
      </c>
      <c r="EB24" s="31">
        <v>0</v>
      </c>
      <c r="EC24" s="31">
        <v>0</v>
      </c>
      <c r="ED24" s="31">
        <v>0</v>
      </c>
      <c r="EE24" s="31">
        <v>0</v>
      </c>
      <c r="EF24" s="31">
        <v>0</v>
      </c>
      <c r="EG24" s="31">
        <v>0</v>
      </c>
      <c r="EH24" s="31">
        <v>0</v>
      </c>
      <c r="EI24" s="31">
        <v>0</v>
      </c>
      <c r="EJ24" s="31">
        <v>0</v>
      </c>
      <c r="EK24" s="31">
        <v>0</v>
      </c>
      <c r="EL24" s="31">
        <v>0</v>
      </c>
      <c r="EM24" s="31">
        <v>0</v>
      </c>
      <c r="EN24" s="31">
        <v>0</v>
      </c>
      <c r="EO24" s="31">
        <v>0</v>
      </c>
      <c r="EP24" s="31">
        <v>0</v>
      </c>
      <c r="EQ24" s="31">
        <f t="shared" si="28"/>
        <v>169234.80705882353</v>
      </c>
      <c r="ER24" s="31">
        <f t="shared" si="29"/>
        <v>44640.732981490197</v>
      </c>
      <c r="ES24" s="31">
        <f t="shared" si="30"/>
        <v>0</v>
      </c>
      <c r="ET24" s="31">
        <f t="shared" si="31"/>
        <v>213875.54004031373</v>
      </c>
      <c r="EU24" s="31">
        <f t="shared" si="32"/>
        <v>169234.80705882353</v>
      </c>
      <c r="EV24" s="31">
        <f t="shared" si="33"/>
        <v>44640.732981490197</v>
      </c>
      <c r="EW24" s="31">
        <f t="shared" si="34"/>
        <v>0</v>
      </c>
      <c r="EX24" s="31">
        <f t="shared" si="35"/>
        <v>213875.54004031373</v>
      </c>
    </row>
    <row r="25" spans="1:154" ht="24.95" customHeight="1" x14ac:dyDescent="0.2">
      <c r="A25" s="19">
        <v>16</v>
      </c>
      <c r="B25" s="32" t="s">
        <v>41</v>
      </c>
      <c r="C25" s="31">
        <v>0</v>
      </c>
      <c r="D25" s="31">
        <v>0</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c r="AE25" s="31">
        <v>0</v>
      </c>
      <c r="AF25" s="31">
        <v>0</v>
      </c>
      <c r="AG25" s="31">
        <v>0</v>
      </c>
      <c r="AH25" s="31">
        <v>0</v>
      </c>
      <c r="AI25" s="31">
        <v>145793.31</v>
      </c>
      <c r="AJ25" s="31">
        <v>0</v>
      </c>
      <c r="AK25" s="31">
        <v>0</v>
      </c>
      <c r="AL25" s="31">
        <v>145793.31</v>
      </c>
      <c r="AM25" s="31">
        <v>145793.31</v>
      </c>
      <c r="AN25" s="31">
        <v>0</v>
      </c>
      <c r="AO25" s="31">
        <v>0</v>
      </c>
      <c r="AP25" s="31">
        <v>145793.31</v>
      </c>
      <c r="AQ25" s="31">
        <v>13589.847058823529</v>
      </c>
      <c r="AR25" s="31">
        <v>14812.422981490196</v>
      </c>
      <c r="AS25" s="31">
        <v>0</v>
      </c>
      <c r="AT25" s="31">
        <v>28402.270040313724</v>
      </c>
      <c r="AU25" s="31">
        <v>13589.847058823529</v>
      </c>
      <c r="AV25" s="31">
        <v>14812.422981490196</v>
      </c>
      <c r="AW25" s="31">
        <v>0</v>
      </c>
      <c r="AX25" s="31">
        <v>28402.270040313724</v>
      </c>
      <c r="AY25" s="31">
        <v>0</v>
      </c>
      <c r="AZ25" s="31">
        <v>0</v>
      </c>
      <c r="BA25" s="31">
        <v>0</v>
      </c>
      <c r="BB25" s="31">
        <v>0</v>
      </c>
      <c r="BC25" s="31">
        <v>0</v>
      </c>
      <c r="BD25" s="31">
        <v>0</v>
      </c>
      <c r="BE25" s="31">
        <v>0</v>
      </c>
      <c r="BF25" s="31">
        <v>0</v>
      </c>
      <c r="BG25" s="31">
        <v>0</v>
      </c>
      <c r="BH25" s="31">
        <v>0</v>
      </c>
      <c r="BI25" s="31">
        <v>0</v>
      </c>
      <c r="BJ25" s="31">
        <v>0</v>
      </c>
      <c r="BK25" s="31">
        <v>0</v>
      </c>
      <c r="BL25" s="31">
        <v>0</v>
      </c>
      <c r="BM25" s="31">
        <v>0</v>
      </c>
      <c r="BN25" s="31">
        <v>0</v>
      </c>
      <c r="BO25" s="31">
        <v>0</v>
      </c>
      <c r="BP25" s="31">
        <v>0</v>
      </c>
      <c r="BQ25" s="31">
        <v>0</v>
      </c>
      <c r="BR25" s="31">
        <v>0</v>
      </c>
      <c r="BS25" s="31">
        <v>0</v>
      </c>
      <c r="BT25" s="31">
        <v>0</v>
      </c>
      <c r="BU25" s="31">
        <v>0</v>
      </c>
      <c r="BV25" s="31">
        <v>0</v>
      </c>
      <c r="BW25" s="31">
        <v>0</v>
      </c>
      <c r="BX25" s="31">
        <v>0</v>
      </c>
      <c r="BY25" s="31">
        <v>0</v>
      </c>
      <c r="BZ25" s="31">
        <v>0</v>
      </c>
      <c r="CA25" s="31">
        <v>0</v>
      </c>
      <c r="CB25" s="31">
        <v>0</v>
      </c>
      <c r="CC25" s="31">
        <v>0</v>
      </c>
      <c r="CD25" s="31">
        <v>0</v>
      </c>
      <c r="CE25" s="31">
        <v>0</v>
      </c>
      <c r="CF25" s="31">
        <v>0</v>
      </c>
      <c r="CG25" s="31">
        <v>0</v>
      </c>
      <c r="CH25" s="31">
        <v>0</v>
      </c>
      <c r="CI25" s="31">
        <v>0</v>
      </c>
      <c r="CJ25" s="31">
        <v>0</v>
      </c>
      <c r="CK25" s="31">
        <v>0</v>
      </c>
      <c r="CL25" s="31">
        <v>0</v>
      </c>
      <c r="CM25" s="31">
        <v>0</v>
      </c>
      <c r="CN25" s="31">
        <v>0</v>
      </c>
      <c r="CO25" s="31">
        <v>0</v>
      </c>
      <c r="CP25" s="31">
        <v>0</v>
      </c>
      <c r="CQ25" s="31">
        <v>0</v>
      </c>
      <c r="CR25" s="31">
        <v>0</v>
      </c>
      <c r="CS25" s="31">
        <v>0</v>
      </c>
      <c r="CT25" s="31">
        <v>0</v>
      </c>
      <c r="CU25" s="31">
        <v>0</v>
      </c>
      <c r="CV25" s="31">
        <v>0</v>
      </c>
      <c r="CW25" s="31">
        <v>0</v>
      </c>
      <c r="CX25" s="31">
        <v>0</v>
      </c>
      <c r="CY25" s="31">
        <v>0</v>
      </c>
      <c r="CZ25" s="31">
        <v>0</v>
      </c>
      <c r="DA25" s="31">
        <v>0</v>
      </c>
      <c r="DB25" s="31">
        <v>0</v>
      </c>
      <c r="DC25" s="31">
        <v>0</v>
      </c>
      <c r="DD25" s="31">
        <v>0</v>
      </c>
      <c r="DE25" s="31">
        <v>0</v>
      </c>
      <c r="DF25" s="31">
        <v>0</v>
      </c>
      <c r="DG25" s="31">
        <v>0</v>
      </c>
      <c r="DH25" s="31">
        <v>0</v>
      </c>
      <c r="DI25" s="31">
        <v>0</v>
      </c>
      <c r="DJ25" s="31">
        <v>0</v>
      </c>
      <c r="DK25" s="31">
        <v>0</v>
      </c>
      <c r="DL25" s="31">
        <v>0</v>
      </c>
      <c r="DM25" s="31">
        <v>0</v>
      </c>
      <c r="DN25" s="31">
        <v>0</v>
      </c>
      <c r="DO25" s="31">
        <v>0</v>
      </c>
      <c r="DP25" s="31">
        <v>0</v>
      </c>
      <c r="DQ25" s="31">
        <v>0</v>
      </c>
      <c r="DR25" s="31">
        <v>0</v>
      </c>
      <c r="DS25" s="31">
        <v>0</v>
      </c>
      <c r="DT25" s="31">
        <v>0</v>
      </c>
      <c r="DU25" s="31">
        <v>0</v>
      </c>
      <c r="DV25" s="31">
        <v>0</v>
      </c>
      <c r="DW25" s="31">
        <v>0</v>
      </c>
      <c r="DX25" s="31">
        <v>0</v>
      </c>
      <c r="DY25" s="31">
        <v>0</v>
      </c>
      <c r="DZ25" s="31">
        <v>0</v>
      </c>
      <c r="EA25" s="31">
        <v>0</v>
      </c>
      <c r="EB25" s="31">
        <v>0</v>
      </c>
      <c r="EC25" s="31">
        <v>0</v>
      </c>
      <c r="ED25" s="31">
        <v>0</v>
      </c>
      <c r="EE25" s="31">
        <v>0</v>
      </c>
      <c r="EF25" s="31">
        <v>0</v>
      </c>
      <c r="EG25" s="31">
        <v>0</v>
      </c>
      <c r="EH25" s="31">
        <v>0</v>
      </c>
      <c r="EI25" s="31">
        <v>0</v>
      </c>
      <c r="EJ25" s="31">
        <v>0</v>
      </c>
      <c r="EK25" s="31">
        <v>0</v>
      </c>
      <c r="EL25" s="31">
        <v>0</v>
      </c>
      <c r="EM25" s="31">
        <v>0</v>
      </c>
      <c r="EN25" s="31">
        <v>0</v>
      </c>
      <c r="EO25" s="31">
        <v>0</v>
      </c>
      <c r="EP25" s="31">
        <v>0</v>
      </c>
      <c r="EQ25" s="31">
        <f t="shared" si="28"/>
        <v>159383.15705882353</v>
      </c>
      <c r="ER25" s="31">
        <f t="shared" si="29"/>
        <v>14812.422981490196</v>
      </c>
      <c r="ES25" s="31">
        <f t="shared" si="30"/>
        <v>0</v>
      </c>
      <c r="ET25" s="31">
        <f t="shared" si="31"/>
        <v>174195.58004031371</v>
      </c>
      <c r="EU25" s="31">
        <f t="shared" si="32"/>
        <v>159383.15705882353</v>
      </c>
      <c r="EV25" s="31">
        <f t="shared" si="33"/>
        <v>14812.422981490196</v>
      </c>
      <c r="EW25" s="31">
        <f t="shared" si="34"/>
        <v>0</v>
      </c>
      <c r="EX25" s="31">
        <f t="shared" si="35"/>
        <v>174195.58004031371</v>
      </c>
    </row>
    <row r="26" spans="1:154" ht="24.95" customHeight="1" x14ac:dyDescent="0.2">
      <c r="A26" s="19">
        <v>17</v>
      </c>
      <c r="B26" s="32" t="s">
        <v>44</v>
      </c>
      <c r="C26" s="31">
        <v>0</v>
      </c>
      <c r="D26" s="31">
        <v>0</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c r="AD26" s="31">
        <v>0</v>
      </c>
      <c r="AE26" s="31">
        <v>0</v>
      </c>
      <c r="AF26" s="31">
        <v>0</v>
      </c>
      <c r="AG26" s="31">
        <v>0</v>
      </c>
      <c r="AH26" s="31">
        <v>0</v>
      </c>
      <c r="AI26" s="31">
        <v>10017.6</v>
      </c>
      <c r="AJ26" s="31">
        <v>0</v>
      </c>
      <c r="AK26" s="31">
        <v>0</v>
      </c>
      <c r="AL26" s="31">
        <v>10017.6</v>
      </c>
      <c r="AM26" s="31">
        <v>10017.6</v>
      </c>
      <c r="AN26" s="31">
        <v>0</v>
      </c>
      <c r="AO26" s="31">
        <v>0</v>
      </c>
      <c r="AP26" s="31">
        <v>10017.6</v>
      </c>
      <c r="AQ26" s="31">
        <v>1001.8470588235296</v>
      </c>
      <c r="AR26" s="31">
        <v>9000.1423148235299</v>
      </c>
      <c r="AS26" s="31">
        <v>0</v>
      </c>
      <c r="AT26" s="31">
        <v>10001.989373647059</v>
      </c>
      <c r="AU26" s="31">
        <v>1001.8470588235296</v>
      </c>
      <c r="AV26" s="31">
        <v>9000.1423148235299</v>
      </c>
      <c r="AW26" s="31">
        <v>0</v>
      </c>
      <c r="AX26" s="31">
        <v>10001.989373647059</v>
      </c>
      <c r="AY26" s="31">
        <v>0</v>
      </c>
      <c r="AZ26" s="31">
        <v>0</v>
      </c>
      <c r="BA26" s="31">
        <v>0</v>
      </c>
      <c r="BB26" s="31">
        <v>0</v>
      </c>
      <c r="BC26" s="31">
        <v>0</v>
      </c>
      <c r="BD26" s="31">
        <v>0</v>
      </c>
      <c r="BE26" s="31">
        <v>0</v>
      </c>
      <c r="BF26" s="31">
        <v>0</v>
      </c>
      <c r="BG26" s="31">
        <v>0</v>
      </c>
      <c r="BH26" s="31">
        <v>0</v>
      </c>
      <c r="BI26" s="31">
        <v>0</v>
      </c>
      <c r="BJ26" s="31">
        <v>0</v>
      </c>
      <c r="BK26" s="31">
        <v>0</v>
      </c>
      <c r="BL26" s="31">
        <v>0</v>
      </c>
      <c r="BM26" s="31">
        <v>0</v>
      </c>
      <c r="BN26" s="31">
        <v>0</v>
      </c>
      <c r="BO26" s="31">
        <v>0</v>
      </c>
      <c r="BP26" s="31">
        <v>0</v>
      </c>
      <c r="BQ26" s="31">
        <v>0</v>
      </c>
      <c r="BR26" s="31">
        <v>0</v>
      </c>
      <c r="BS26" s="31">
        <v>0</v>
      </c>
      <c r="BT26" s="31">
        <v>0</v>
      </c>
      <c r="BU26" s="31">
        <v>0</v>
      </c>
      <c r="BV26" s="31">
        <v>0</v>
      </c>
      <c r="BW26" s="31">
        <v>0</v>
      </c>
      <c r="BX26" s="31">
        <v>0</v>
      </c>
      <c r="BY26" s="31">
        <v>0</v>
      </c>
      <c r="BZ26" s="31">
        <v>0</v>
      </c>
      <c r="CA26" s="31">
        <v>0</v>
      </c>
      <c r="CB26" s="31">
        <v>0</v>
      </c>
      <c r="CC26" s="31">
        <v>0</v>
      </c>
      <c r="CD26" s="31">
        <v>0</v>
      </c>
      <c r="CE26" s="31">
        <v>0</v>
      </c>
      <c r="CF26" s="31">
        <v>0</v>
      </c>
      <c r="CG26" s="31">
        <v>0</v>
      </c>
      <c r="CH26" s="31">
        <v>0</v>
      </c>
      <c r="CI26" s="31">
        <v>0</v>
      </c>
      <c r="CJ26" s="31">
        <v>0</v>
      </c>
      <c r="CK26" s="31">
        <v>0</v>
      </c>
      <c r="CL26" s="31">
        <v>0</v>
      </c>
      <c r="CM26" s="31">
        <v>0</v>
      </c>
      <c r="CN26" s="31">
        <v>0</v>
      </c>
      <c r="CO26" s="31">
        <v>0</v>
      </c>
      <c r="CP26" s="31">
        <v>0</v>
      </c>
      <c r="CQ26" s="31">
        <v>0</v>
      </c>
      <c r="CR26" s="31">
        <v>0</v>
      </c>
      <c r="CS26" s="31">
        <v>0</v>
      </c>
      <c r="CT26" s="31">
        <v>0</v>
      </c>
      <c r="CU26" s="31">
        <v>0</v>
      </c>
      <c r="CV26" s="31">
        <v>0</v>
      </c>
      <c r="CW26" s="31">
        <v>0</v>
      </c>
      <c r="CX26" s="31">
        <v>0</v>
      </c>
      <c r="CY26" s="31">
        <v>0</v>
      </c>
      <c r="CZ26" s="31">
        <v>0</v>
      </c>
      <c r="DA26" s="31">
        <v>0</v>
      </c>
      <c r="DB26" s="31">
        <v>0</v>
      </c>
      <c r="DC26" s="31">
        <v>0</v>
      </c>
      <c r="DD26" s="31">
        <v>0</v>
      </c>
      <c r="DE26" s="31">
        <v>0</v>
      </c>
      <c r="DF26" s="31">
        <v>0</v>
      </c>
      <c r="DG26" s="31">
        <v>0</v>
      </c>
      <c r="DH26" s="31">
        <v>0</v>
      </c>
      <c r="DI26" s="31">
        <v>0</v>
      </c>
      <c r="DJ26" s="31">
        <v>0</v>
      </c>
      <c r="DK26" s="31">
        <v>0</v>
      </c>
      <c r="DL26" s="31">
        <v>0</v>
      </c>
      <c r="DM26" s="31">
        <v>0</v>
      </c>
      <c r="DN26" s="31">
        <v>0</v>
      </c>
      <c r="DO26" s="31">
        <v>0</v>
      </c>
      <c r="DP26" s="31">
        <v>0</v>
      </c>
      <c r="DQ26" s="31">
        <v>0</v>
      </c>
      <c r="DR26" s="31">
        <v>0</v>
      </c>
      <c r="DS26" s="31">
        <v>0</v>
      </c>
      <c r="DT26" s="31">
        <v>0</v>
      </c>
      <c r="DU26" s="31">
        <v>0</v>
      </c>
      <c r="DV26" s="31">
        <v>0</v>
      </c>
      <c r="DW26" s="31">
        <v>0</v>
      </c>
      <c r="DX26" s="31">
        <v>0</v>
      </c>
      <c r="DY26" s="31">
        <v>0</v>
      </c>
      <c r="DZ26" s="31">
        <v>0</v>
      </c>
      <c r="EA26" s="31">
        <v>0</v>
      </c>
      <c r="EB26" s="31">
        <v>0</v>
      </c>
      <c r="EC26" s="31">
        <v>0</v>
      </c>
      <c r="ED26" s="31">
        <v>0</v>
      </c>
      <c r="EE26" s="31">
        <v>0</v>
      </c>
      <c r="EF26" s="31">
        <v>0</v>
      </c>
      <c r="EG26" s="31">
        <v>0</v>
      </c>
      <c r="EH26" s="31">
        <v>0</v>
      </c>
      <c r="EI26" s="31">
        <v>0</v>
      </c>
      <c r="EJ26" s="31">
        <v>0</v>
      </c>
      <c r="EK26" s="31">
        <v>0</v>
      </c>
      <c r="EL26" s="31">
        <v>0</v>
      </c>
      <c r="EM26" s="31">
        <v>0</v>
      </c>
      <c r="EN26" s="31">
        <v>0</v>
      </c>
      <c r="EO26" s="31">
        <v>0</v>
      </c>
      <c r="EP26" s="31">
        <v>0</v>
      </c>
      <c r="EQ26" s="31">
        <f t="shared" si="28"/>
        <v>11019.447058823531</v>
      </c>
      <c r="ER26" s="31">
        <f t="shared" si="29"/>
        <v>9000.1423148235299</v>
      </c>
      <c r="ES26" s="31">
        <f t="shared" si="30"/>
        <v>0</v>
      </c>
      <c r="ET26" s="31">
        <f t="shared" si="31"/>
        <v>20019.589373647061</v>
      </c>
      <c r="EU26" s="31">
        <f t="shared" si="32"/>
        <v>11019.447058823531</v>
      </c>
      <c r="EV26" s="31">
        <f t="shared" si="33"/>
        <v>9000.1423148235299</v>
      </c>
      <c r="EW26" s="31">
        <f t="shared" si="34"/>
        <v>0</v>
      </c>
      <c r="EX26" s="31">
        <f t="shared" si="35"/>
        <v>20019.589373647061</v>
      </c>
    </row>
    <row r="27" spans="1:154" x14ac:dyDescent="0.2">
      <c r="A27" s="21"/>
      <c r="B27" s="39" t="s">
        <v>22</v>
      </c>
      <c r="C27" s="34">
        <f t="shared" ref="C27" si="36">SUM(C10:C26)</f>
        <v>3138805.86</v>
      </c>
      <c r="D27" s="34">
        <f t="shared" ref="D27" si="37">SUM(D10:D26)</f>
        <v>2065794.4499999986</v>
      </c>
      <c r="E27" s="34">
        <f t="shared" ref="E27" si="38">SUM(E10:E26)</f>
        <v>470000</v>
      </c>
      <c r="F27" s="34">
        <f t="shared" ref="F27" si="39">SUM(F10:F26)</f>
        <v>5674600.3099999987</v>
      </c>
      <c r="G27" s="34">
        <f t="shared" ref="G27" si="40">SUM(G10:G26)</f>
        <v>1430926.6191883483</v>
      </c>
      <c r="H27" s="34">
        <f t="shared" ref="H27" si="41">SUM(H10:H26)</f>
        <v>1817102.7490416376</v>
      </c>
      <c r="I27" s="34">
        <f t="shared" ref="I27" si="42">SUM(I10:I26)</f>
        <v>445380.46139464562</v>
      </c>
      <c r="J27" s="34">
        <f t="shared" ref="J27" si="43">SUM(J10:J26)</f>
        <v>3693409.8296246314</v>
      </c>
      <c r="K27" s="34">
        <f t="shared" ref="K27" si="44">SUM(K10:K26)</f>
        <v>36449.880000000005</v>
      </c>
      <c r="L27" s="34">
        <f t="shared" ref="L27" si="45">SUM(L10:L26)</f>
        <v>214598.16999999998</v>
      </c>
      <c r="M27" s="34">
        <f t="shared" ref="M27" si="46">SUM(M10:M26)</f>
        <v>18019.55</v>
      </c>
      <c r="N27" s="34">
        <f t="shared" ref="N27" si="47">SUM(N10:N26)</f>
        <v>269067.60000000003</v>
      </c>
      <c r="O27" s="34">
        <f t="shared" ref="O27" si="48">SUM(O10:O26)</f>
        <v>36449.880000000005</v>
      </c>
      <c r="P27" s="34">
        <f t="shared" ref="P27" si="49">SUM(P10:P26)</f>
        <v>214598.16999999998</v>
      </c>
      <c r="Q27" s="34">
        <f t="shared" ref="Q27" si="50">SUM(Q10:Q26)</f>
        <v>18019.55</v>
      </c>
      <c r="R27" s="34">
        <f t="shared" ref="R27" si="51">SUM(R10:R26)</f>
        <v>269067.60000000003</v>
      </c>
      <c r="S27" s="34">
        <f t="shared" ref="S27" si="52">SUM(S10:S26)</f>
        <v>147513.35</v>
      </c>
      <c r="T27" s="34">
        <f t="shared" ref="T27" si="53">SUM(T10:T26)</f>
        <v>12018.25</v>
      </c>
      <c r="U27" s="34">
        <f t="shared" ref="U27" si="54">SUM(U10:U26)</f>
        <v>3878.04</v>
      </c>
      <c r="V27" s="34">
        <f t="shared" ref="V27" si="55">SUM(V10:V26)</f>
        <v>163409.64000000001</v>
      </c>
      <c r="W27" s="34">
        <f t="shared" ref="W27" si="56">SUM(W10:W26)</f>
        <v>147513.35</v>
      </c>
      <c r="X27" s="34">
        <f t="shared" ref="X27" si="57">SUM(X10:X26)</f>
        <v>12018.25</v>
      </c>
      <c r="Y27" s="34">
        <f t="shared" ref="Y27" si="58">SUM(Y10:Y26)</f>
        <v>2610.7999999999997</v>
      </c>
      <c r="Z27" s="34">
        <f t="shared" ref="Z27" si="59">SUM(Z10:Z26)</f>
        <v>162142.39999999999</v>
      </c>
      <c r="AA27" s="34">
        <f t="shared" ref="AA27" si="60">SUM(AA10:AA26)</f>
        <v>49476409.306848735</v>
      </c>
      <c r="AB27" s="34">
        <f t="shared" ref="AB27" si="61">SUM(AB10:AB26)</f>
        <v>4162153.3531938293</v>
      </c>
      <c r="AC27" s="34">
        <f t="shared" ref="AC27" si="62">SUM(AC10:AC26)</f>
        <v>31795750.77982631</v>
      </c>
      <c r="AD27" s="34">
        <f t="shared" ref="AD27" si="63">SUM(AD10:AD26)</f>
        <v>85434313.439868867</v>
      </c>
      <c r="AE27" s="34">
        <f t="shared" ref="AE27" si="64">SUM(AE10:AE26)</f>
        <v>49189505.564358763</v>
      </c>
      <c r="AF27" s="34">
        <f t="shared" ref="AF27" si="65">SUM(AF10:AF26)</f>
        <v>4129188.1882538293</v>
      </c>
      <c r="AG27" s="34">
        <f t="shared" ref="AG27" si="66">SUM(AG10:AG26)</f>
        <v>30126558.674546313</v>
      </c>
      <c r="AH27" s="34">
        <f t="shared" ref="AH27" si="67">SUM(AH10:AH26)</f>
        <v>83445252.427158907</v>
      </c>
      <c r="AI27" s="34">
        <f t="shared" ref="AI27" si="68">SUM(AI10:AI26)</f>
        <v>6915654.8938964866</v>
      </c>
      <c r="AJ27" s="34">
        <f t="shared" ref="AJ27" si="69">SUM(AJ10:AJ26)</f>
        <v>13257573.07343352</v>
      </c>
      <c r="AK27" s="34">
        <f t="shared" ref="AK27" si="70">SUM(AK10:AK26)</f>
        <v>4947631.3578000003</v>
      </c>
      <c r="AL27" s="34">
        <f t="shared" ref="AL27" si="71">SUM(AL10:AL26)</f>
        <v>25120859.325130008</v>
      </c>
      <c r="AM27" s="34">
        <f t="shared" ref="AM27" si="72">SUM(AM10:AM26)</f>
        <v>6038638.7654542243</v>
      </c>
      <c r="AN27" s="34">
        <f t="shared" ref="AN27" si="73">SUM(AN10:AN26)</f>
        <v>10314750.09013352</v>
      </c>
      <c r="AO27" s="34">
        <f t="shared" ref="AO27" si="74">SUM(AO10:AO26)</f>
        <v>3042000.2602659585</v>
      </c>
      <c r="AP27" s="34">
        <f t="shared" ref="AP27" si="75">SUM(AP10:AP26)</f>
        <v>19395389.115853705</v>
      </c>
      <c r="AQ27" s="34">
        <f t="shared" ref="AQ27" si="76">SUM(AQ10:AQ26)</f>
        <v>1667259.7172169022</v>
      </c>
      <c r="AR27" s="34">
        <f t="shared" ref="AR27" si="77">SUM(AR10:AR26)</f>
        <v>1646535.0826001959</v>
      </c>
      <c r="AS27" s="34">
        <f t="shared" ref="AS27" si="78">SUM(AS10:AS26)</f>
        <v>352044.9</v>
      </c>
      <c r="AT27" s="34">
        <f t="shared" ref="AT27" si="79">SUM(AT10:AT26)</f>
        <v>3665839.6998170973</v>
      </c>
      <c r="AU27" s="34">
        <f t="shared" ref="AU27" si="80">SUM(AU10:AU26)</f>
        <v>1299580.0093247453</v>
      </c>
      <c r="AV27" s="34">
        <f t="shared" ref="AV27" si="81">SUM(AV10:AV26)</f>
        <v>1370197.2366187058</v>
      </c>
      <c r="AW27" s="34">
        <f t="shared" ref="AW27" si="82">SUM(AW10:AW26)</f>
        <v>264665.46999999997</v>
      </c>
      <c r="AX27" s="34">
        <f t="shared" ref="AX27" si="83">SUM(AX10:AX26)</f>
        <v>2934442.7159434506</v>
      </c>
      <c r="AY27" s="34">
        <f t="shared" ref="AY27" si="84">SUM(AY10:AY26)</f>
        <v>0</v>
      </c>
      <c r="AZ27" s="34">
        <f t="shared" ref="AZ27" si="85">SUM(AZ10:AZ26)</f>
        <v>0</v>
      </c>
      <c r="BA27" s="34">
        <f t="shared" ref="BA27" si="86">SUM(BA10:BA26)</f>
        <v>0</v>
      </c>
      <c r="BB27" s="34">
        <f t="shared" ref="BB27" si="87">SUM(BB10:BB26)</f>
        <v>0</v>
      </c>
      <c r="BC27" s="34">
        <f t="shared" ref="BC27" si="88">SUM(BC10:BC26)</f>
        <v>0</v>
      </c>
      <c r="BD27" s="34">
        <f t="shared" ref="BD27" si="89">SUM(BD10:BD26)</f>
        <v>0</v>
      </c>
      <c r="BE27" s="34">
        <f t="shared" ref="BE27" si="90">SUM(BE10:BE26)</f>
        <v>0</v>
      </c>
      <c r="BF27" s="34">
        <f t="shared" ref="BF27" si="91">SUM(BF10:BF26)</f>
        <v>0</v>
      </c>
      <c r="BG27" s="34">
        <f t="shared" ref="BG27" si="92">SUM(BG10:BG26)</f>
        <v>0</v>
      </c>
      <c r="BH27" s="34">
        <f t="shared" ref="BH27" si="93">SUM(BH10:BH26)</f>
        <v>0</v>
      </c>
      <c r="BI27" s="34">
        <f t="shared" ref="BI27" si="94">SUM(BI10:BI26)</f>
        <v>0</v>
      </c>
      <c r="BJ27" s="34">
        <f t="shared" ref="BJ27" si="95">SUM(BJ10:BJ26)</f>
        <v>0</v>
      </c>
      <c r="BK27" s="34">
        <f t="shared" ref="BK27" si="96">SUM(BK10:BK26)</f>
        <v>0</v>
      </c>
      <c r="BL27" s="34">
        <f t="shared" ref="BL27" si="97">SUM(BL10:BL26)</f>
        <v>0</v>
      </c>
      <c r="BM27" s="34">
        <f t="shared" ref="BM27" si="98">SUM(BM10:BM26)</f>
        <v>0</v>
      </c>
      <c r="BN27" s="34">
        <f t="shared" ref="BN27" si="99">SUM(BN10:BN26)</f>
        <v>0</v>
      </c>
      <c r="BO27" s="34">
        <f t="shared" ref="BO27" si="100">SUM(BO10:BO26)</f>
        <v>1542992.5152</v>
      </c>
      <c r="BP27" s="34">
        <f t="shared" ref="BP27" si="101">SUM(BP10:BP26)</f>
        <v>0</v>
      </c>
      <c r="BQ27" s="34">
        <f t="shared" ref="BQ27" si="102">SUM(BQ10:BQ26)</f>
        <v>0</v>
      </c>
      <c r="BR27" s="34">
        <f t="shared" ref="BR27" si="103">SUM(BR10:BR26)</f>
        <v>1542992.5152</v>
      </c>
      <c r="BS27" s="34">
        <f t="shared" ref="BS27" si="104">SUM(BS10:BS26)</f>
        <v>0</v>
      </c>
      <c r="BT27" s="34">
        <f t="shared" ref="BT27" si="105">SUM(BT10:BT26)</f>
        <v>0</v>
      </c>
      <c r="BU27" s="34">
        <f t="shared" ref="BU27" si="106">SUM(BU10:BU26)</f>
        <v>0</v>
      </c>
      <c r="BV27" s="34">
        <f t="shared" ref="BV27" si="107">SUM(BV10:BV26)</f>
        <v>0</v>
      </c>
      <c r="BW27" s="34">
        <f t="shared" ref="BW27" si="108">SUM(BW10:BW26)</f>
        <v>0</v>
      </c>
      <c r="BX27" s="34">
        <f t="shared" ref="BX27" si="109">SUM(BX10:BX26)</f>
        <v>0</v>
      </c>
      <c r="BY27" s="34">
        <f t="shared" ref="BY27" si="110">SUM(BY10:BY26)</f>
        <v>0</v>
      </c>
      <c r="BZ27" s="34">
        <f t="shared" ref="BZ27" si="111">SUM(BZ10:BZ26)</f>
        <v>0</v>
      </c>
      <c r="CA27" s="34">
        <f t="shared" ref="CA27" si="112">SUM(CA10:CA26)</f>
        <v>0</v>
      </c>
      <c r="CB27" s="34">
        <f t="shared" ref="CB27" si="113">SUM(CB10:CB26)</f>
        <v>0</v>
      </c>
      <c r="CC27" s="34">
        <f t="shared" ref="CC27" si="114">SUM(CC10:CC26)</f>
        <v>0</v>
      </c>
      <c r="CD27" s="34">
        <f t="shared" ref="CD27" si="115">SUM(CD10:CD26)</f>
        <v>0</v>
      </c>
      <c r="CE27" s="34">
        <f t="shared" ref="CE27" si="116">SUM(CE10:CE26)</f>
        <v>0</v>
      </c>
      <c r="CF27" s="34">
        <f t="shared" ref="CF27" si="117">SUM(CF10:CF26)</f>
        <v>0</v>
      </c>
      <c r="CG27" s="34">
        <f t="shared" ref="CG27" si="118">SUM(CG10:CG26)</f>
        <v>0</v>
      </c>
      <c r="CH27" s="34">
        <f t="shared" ref="CH27" si="119">SUM(CH10:CH26)</f>
        <v>0</v>
      </c>
      <c r="CI27" s="34">
        <f t="shared" ref="CI27" si="120">SUM(CI10:CI26)</f>
        <v>0</v>
      </c>
      <c r="CJ27" s="34">
        <f t="shared" ref="CJ27" si="121">SUM(CJ10:CJ26)</f>
        <v>0</v>
      </c>
      <c r="CK27" s="34">
        <f t="shared" ref="CK27" si="122">SUM(CK10:CK26)</f>
        <v>0</v>
      </c>
      <c r="CL27" s="34">
        <f t="shared" ref="CL27" si="123">SUM(CL10:CL26)</f>
        <v>0</v>
      </c>
      <c r="CM27" s="34">
        <f t="shared" ref="CM27" si="124">SUM(CM10:CM26)</f>
        <v>518704.43028000003</v>
      </c>
      <c r="CN27" s="34">
        <f t="shared" ref="CN27" si="125">SUM(CN10:CN26)</f>
        <v>1715.4132199999999</v>
      </c>
      <c r="CO27" s="34">
        <f t="shared" ref="CO27" si="126">SUM(CO10:CO26)</f>
        <v>0</v>
      </c>
      <c r="CP27" s="34">
        <f t="shared" ref="CP27" si="127">SUM(CP10:CP26)</f>
        <v>520419.84350000013</v>
      </c>
      <c r="CQ27" s="34">
        <f t="shared" ref="CQ27" si="128">SUM(CQ10:CQ26)</f>
        <v>466143.85853000009</v>
      </c>
      <c r="CR27" s="34">
        <f t="shared" ref="CR27" si="129">SUM(CR10:CR26)</f>
        <v>1190.3932199999999</v>
      </c>
      <c r="CS27" s="34">
        <f t="shared" ref="CS27" si="130">SUM(CS10:CS26)</f>
        <v>0</v>
      </c>
      <c r="CT27" s="34">
        <f t="shared" ref="CT27" si="131">SUM(CT10:CT26)</f>
        <v>467334.25175000011</v>
      </c>
      <c r="CU27" s="34">
        <f t="shared" ref="CU27" si="132">SUM(CU10:CU26)</f>
        <v>6422651.6130419979</v>
      </c>
      <c r="CV27" s="34">
        <f t="shared" ref="CV27" si="133">SUM(CV10:CV26)</f>
        <v>3704851.5069580004</v>
      </c>
      <c r="CW27" s="34">
        <f t="shared" ref="CW27" si="134">SUM(CW10:CW26)</f>
        <v>31065</v>
      </c>
      <c r="CX27" s="34">
        <f t="shared" ref="CX27" si="135">SUM(CX10:CX26)</f>
        <v>10158568.119999999</v>
      </c>
      <c r="CY27" s="34">
        <f t="shared" ref="CY27" si="136">SUM(CY10:CY26)</f>
        <v>1664013.2112053509</v>
      </c>
      <c r="CZ27" s="34">
        <f t="shared" ref="CZ27" si="137">SUM(CZ10:CZ26)</f>
        <v>629071.82621495286</v>
      </c>
      <c r="DA27" s="34">
        <f t="shared" ref="DA27" si="138">SUM(DA10:DA26)</f>
        <v>27539.48444</v>
      </c>
      <c r="DB27" s="34">
        <f t="shared" ref="DB27" si="139">SUM(DB10:DB26)</f>
        <v>2320624.5218603043</v>
      </c>
      <c r="DC27" s="34">
        <f t="shared" ref="DC27" si="140">SUM(DC10:DC26)</f>
        <v>5721.8499999999995</v>
      </c>
      <c r="DD27" s="34">
        <f t="shared" ref="DD27" si="141">SUM(DD10:DD26)</f>
        <v>22366.87</v>
      </c>
      <c r="DE27" s="34">
        <f t="shared" ref="DE27" si="142">SUM(DE10:DE26)</f>
        <v>610</v>
      </c>
      <c r="DF27" s="34">
        <f t="shared" ref="DF27" si="143">SUM(DF10:DF26)</f>
        <v>28698.720000000001</v>
      </c>
      <c r="DG27" s="34">
        <f t="shared" ref="DG27" si="144">SUM(DG10:DG26)</f>
        <v>5721.8499999999995</v>
      </c>
      <c r="DH27" s="34">
        <f t="shared" ref="DH27" si="145">SUM(DH10:DH26)</f>
        <v>22366.87</v>
      </c>
      <c r="DI27" s="34">
        <f t="shared" ref="DI27" si="146">SUM(DI10:DI26)</f>
        <v>610</v>
      </c>
      <c r="DJ27" s="34">
        <f t="shared" ref="DJ27" si="147">SUM(DJ10:DJ26)</f>
        <v>28698.720000000001</v>
      </c>
      <c r="DK27" s="34">
        <f t="shared" ref="DK27" si="148">SUM(DK10:DK26)</f>
        <v>1833968.2400000002</v>
      </c>
      <c r="DL27" s="34">
        <f t="shared" ref="DL27" si="149">SUM(DL10:DL26)</f>
        <v>102502.15000000001</v>
      </c>
      <c r="DM27" s="34">
        <f t="shared" ref="DM27" si="150">SUM(DM10:DM26)</f>
        <v>0</v>
      </c>
      <c r="DN27" s="34">
        <f t="shared" ref="DN27" si="151">SUM(DN10:DN26)</f>
        <v>1936470.3900000001</v>
      </c>
      <c r="DO27" s="34">
        <f t="shared" ref="DO27" si="152">SUM(DO10:DO26)</f>
        <v>1042280.138</v>
      </c>
      <c r="DP27" s="34">
        <f t="shared" ref="DP27" si="153">SUM(DP10:DP26)</f>
        <v>79656.875</v>
      </c>
      <c r="DQ27" s="34">
        <f t="shared" ref="DQ27" si="154">SUM(DQ10:DQ26)</f>
        <v>0</v>
      </c>
      <c r="DR27" s="34">
        <f t="shared" ref="DR27" si="155">SUM(DR10:DR26)</f>
        <v>1121937.013</v>
      </c>
      <c r="DS27" s="34">
        <f t="shared" ref="DS27" si="156">SUM(DS10:DS26)</f>
        <v>0</v>
      </c>
      <c r="DT27" s="34">
        <f t="shared" ref="DT27" si="157">SUM(DT10:DT26)</f>
        <v>76497.41</v>
      </c>
      <c r="DU27" s="34">
        <f t="shared" ref="DU27" si="158">SUM(DU10:DU26)</f>
        <v>0</v>
      </c>
      <c r="DV27" s="34">
        <f t="shared" ref="DV27" si="159">SUM(DV10:DV26)</f>
        <v>76497.41</v>
      </c>
      <c r="DW27" s="34">
        <f t="shared" ref="DW27" si="160">SUM(DW10:DW26)</f>
        <v>0</v>
      </c>
      <c r="DX27" s="34">
        <f t="shared" ref="DX27" si="161">SUM(DX10:DX26)</f>
        <v>76497.41</v>
      </c>
      <c r="DY27" s="34">
        <f t="shared" ref="DY27" si="162">SUM(DY10:DY26)</f>
        <v>0</v>
      </c>
      <c r="DZ27" s="34">
        <f t="shared" ref="DZ27" si="163">SUM(DZ10:DZ26)</f>
        <v>76497.41</v>
      </c>
      <c r="EA27" s="34">
        <f t="shared" ref="EA27" si="164">SUM(EA10:EA26)</f>
        <v>531301.47</v>
      </c>
      <c r="EB27" s="34">
        <f t="shared" ref="EB27" si="165">SUM(EB10:EB26)</f>
        <v>557565.62</v>
      </c>
      <c r="EC27" s="34">
        <f t="shared" ref="EC27" si="166">SUM(EC10:EC26)</f>
        <v>107321</v>
      </c>
      <c r="ED27" s="34">
        <f t="shared" ref="ED27" si="167">SUM(ED10:ED26)</f>
        <v>1196188.0899999999</v>
      </c>
      <c r="EE27" s="34">
        <f t="shared" ref="EE27" si="168">SUM(EE10:EE26)</f>
        <v>57506.811666666654</v>
      </c>
      <c r="EF27" s="34">
        <f t="shared" ref="EF27" si="169">SUM(EF10:EF26)</f>
        <v>424778.49</v>
      </c>
      <c r="EG27" s="34">
        <f t="shared" ref="EG27" si="170">SUM(EG10:EG26)</f>
        <v>30079.53875</v>
      </c>
      <c r="EH27" s="34">
        <f t="shared" ref="EH27" si="171">SUM(EH10:EH26)</f>
        <v>512364.84041666659</v>
      </c>
      <c r="EI27" s="34">
        <f t="shared" ref="EI27" si="172">SUM(EI10:EI26)</f>
        <v>0</v>
      </c>
      <c r="EJ27" s="34">
        <f t="shared" ref="EJ27" si="173">SUM(EJ10:EJ26)</f>
        <v>0</v>
      </c>
      <c r="EK27" s="34">
        <f t="shared" ref="EK27" si="174">SUM(EK10:EK26)</f>
        <v>0</v>
      </c>
      <c r="EL27" s="34">
        <f t="shared" ref="EL27" si="175">SUM(EL10:EL26)</f>
        <v>0</v>
      </c>
      <c r="EM27" s="34">
        <f t="shared" ref="EM27" si="176">SUM(EM10:EM26)</f>
        <v>0</v>
      </c>
      <c r="EN27" s="34">
        <f t="shared" ref="EN27" si="177">SUM(EN10:EN26)</f>
        <v>0</v>
      </c>
      <c r="EO27" s="34">
        <f t="shared" ref="EO27" si="178">SUM(EO10:EO26)</f>
        <v>0</v>
      </c>
      <c r="EP27" s="34">
        <f t="shared" ref="EP27" si="179">SUM(EP10:EP26)</f>
        <v>0</v>
      </c>
      <c r="EQ27" s="34">
        <f t="shared" ref="EQ27" si="180">SUM(EQ10:EQ26)</f>
        <v>72237433.126484111</v>
      </c>
      <c r="ER27" s="34">
        <f t="shared" ref="ER27" si="181">SUM(ER10:ER26)</f>
        <v>25824171.349405542</v>
      </c>
      <c r="ES27" s="34">
        <f t="shared" ref="ES27" si="182">SUM(ES10:ES26)</f>
        <v>37726320.627626307</v>
      </c>
      <c r="ET27" s="34">
        <f t="shared" ref="ET27" si="183">SUM(ET10:ET26)</f>
        <v>135787925.10351595</v>
      </c>
      <c r="EU27" s="34">
        <f t="shared" ref="EU27" si="184">SUM(EU10:EU26)</f>
        <v>61378280.057728112</v>
      </c>
      <c r="EV27" s="34">
        <f t="shared" ref="EV27" si="185">SUM(EV10:EV26)</f>
        <v>19091416.548482649</v>
      </c>
      <c r="EW27" s="34">
        <f t="shared" ref="EW27" si="186">SUM(EW10:EW26)</f>
        <v>33957464.239396915</v>
      </c>
      <c r="EX27" s="34">
        <f t="shared" ref="EX27" si="187">SUM(EX10:EX26)</f>
        <v>114427160.84560767</v>
      </c>
    </row>
    <row r="28" spans="1:154" x14ac:dyDescent="0.2">
      <c r="A28" s="40"/>
      <c r="B28" s="46"/>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row>
    <row r="29" spans="1:154" s="13" customFormat="1" ht="12.75" customHeight="1" x14ac:dyDescent="0.2">
      <c r="EX29" s="51"/>
    </row>
    <row r="30" spans="1:154" s="71" customFormat="1" ht="15" x14ac:dyDescent="0.2">
      <c r="A30" s="82"/>
      <c r="B30" s="72" t="s">
        <v>53</v>
      </c>
      <c r="O30" s="83"/>
      <c r="P30" s="83"/>
      <c r="Q30" s="83"/>
      <c r="R30" s="83"/>
      <c r="S30" s="83"/>
      <c r="T30" s="83"/>
      <c r="U30" s="84"/>
      <c r="V30" s="84"/>
      <c r="W30" s="84"/>
      <c r="X30" s="84"/>
      <c r="Y30" s="84"/>
      <c r="Z30" s="84"/>
      <c r="AA30" s="84"/>
      <c r="AB30" s="84"/>
      <c r="AC30" s="84"/>
      <c r="AD30" s="84"/>
      <c r="AE30" s="84"/>
      <c r="AF30" s="84"/>
      <c r="AG30" s="84"/>
      <c r="AH30" s="84"/>
      <c r="AI30" s="84"/>
      <c r="AJ30" s="84"/>
      <c r="AK30" s="84"/>
      <c r="AL30" s="84"/>
      <c r="AM30" s="73"/>
      <c r="AN30" s="73"/>
    </row>
    <row r="31" spans="1:154" s="71" customFormat="1" ht="21" customHeight="1" x14ac:dyDescent="0.2">
      <c r="A31" s="82"/>
      <c r="B31" s="117" t="s">
        <v>66</v>
      </c>
      <c r="C31" s="117"/>
      <c r="D31" s="117"/>
      <c r="E31" s="117"/>
      <c r="F31" s="117"/>
      <c r="G31" s="117"/>
      <c r="H31" s="117"/>
      <c r="I31" s="117"/>
      <c r="J31" s="117"/>
      <c r="K31" s="117"/>
      <c r="L31" s="117"/>
      <c r="M31" s="117"/>
      <c r="N31" s="117"/>
      <c r="O31" s="85"/>
      <c r="P31" s="85"/>
      <c r="Q31" s="85"/>
      <c r="R31" s="85"/>
      <c r="S31" s="85"/>
      <c r="T31" s="85"/>
      <c r="U31" s="86"/>
      <c r="V31" s="86"/>
      <c r="W31" s="86"/>
      <c r="X31" s="86"/>
      <c r="Y31" s="86"/>
      <c r="Z31" s="86"/>
      <c r="AA31" s="86"/>
      <c r="AB31" s="86"/>
      <c r="AC31" s="86"/>
      <c r="AD31" s="86"/>
      <c r="AE31" s="86"/>
      <c r="AF31" s="86"/>
      <c r="AG31" s="86"/>
      <c r="AH31" s="86"/>
      <c r="AI31" s="86"/>
      <c r="AJ31" s="86"/>
      <c r="AK31" s="86"/>
      <c r="AL31" s="86"/>
      <c r="AM31" s="73"/>
      <c r="AN31" s="73"/>
    </row>
    <row r="32" spans="1:154" s="71" customFormat="1" ht="15" x14ac:dyDescent="0.2">
      <c r="B32" s="117"/>
      <c r="C32" s="117"/>
      <c r="D32" s="117"/>
      <c r="E32" s="117"/>
      <c r="F32" s="117"/>
      <c r="G32" s="117"/>
      <c r="H32" s="117"/>
      <c r="I32" s="117"/>
      <c r="J32" s="117"/>
      <c r="K32" s="117"/>
      <c r="L32" s="117"/>
      <c r="M32" s="117"/>
      <c r="N32" s="117"/>
      <c r="AM32" s="73"/>
      <c r="AN32" s="73"/>
    </row>
    <row r="33" spans="2:40" s="71" customFormat="1" ht="15" x14ac:dyDescent="0.25">
      <c r="B33" s="80" t="s">
        <v>67</v>
      </c>
      <c r="AM33" s="73"/>
      <c r="AN33" s="73"/>
    </row>
    <row r="34" spans="2:40" s="71" customFormat="1" ht="15" x14ac:dyDescent="0.25">
      <c r="B34" s="80" t="s">
        <v>68</v>
      </c>
    </row>
    <row r="35" spans="2:40" s="8" customFormat="1" ht="13.5" x14ac:dyDescent="0.2">
      <c r="AM35" s="16"/>
      <c r="AN35" s="16"/>
    </row>
  </sheetData>
  <sortState ref="B10:EX24">
    <sortCondition descending="1" ref="ET8:ET24"/>
  </sortState>
  <mergeCells count="60">
    <mergeCell ref="AI8:AL8"/>
    <mergeCell ref="AM8:AP8"/>
    <mergeCell ref="AQ8:AT8"/>
    <mergeCell ref="AU8:AX8"/>
    <mergeCell ref="AY8:BB8"/>
    <mergeCell ref="CY8:DB8"/>
    <mergeCell ref="EA8:ED8"/>
    <mergeCell ref="BG8:BJ8"/>
    <mergeCell ref="BK8:BN8"/>
    <mergeCell ref="BO8:BR8"/>
    <mergeCell ref="BS8:BV8"/>
    <mergeCell ref="BW8:BZ8"/>
    <mergeCell ref="CA8:CD8"/>
    <mergeCell ref="CE8:CH8"/>
    <mergeCell ref="CI8:CL8"/>
    <mergeCell ref="CM8:CP8"/>
    <mergeCell ref="CQ8:CT8"/>
    <mergeCell ref="CU8:CX8"/>
    <mergeCell ref="EM8:EP8"/>
    <mergeCell ref="EQ8:ET8"/>
    <mergeCell ref="EU8:EX8"/>
    <mergeCell ref="DC8:DF8"/>
    <mergeCell ref="DG8:DJ8"/>
    <mergeCell ref="DK8:DN8"/>
    <mergeCell ref="DO8:DR8"/>
    <mergeCell ref="DS8:DV8"/>
    <mergeCell ref="DW8:DZ8"/>
    <mergeCell ref="EI8:EL8"/>
    <mergeCell ref="EE8:EH8"/>
    <mergeCell ref="BC8:BF8"/>
    <mergeCell ref="EA7:EH7"/>
    <mergeCell ref="EI7:EP7"/>
    <mergeCell ref="EQ7:EX7"/>
    <mergeCell ref="C8:F8"/>
    <mergeCell ref="G8:J8"/>
    <mergeCell ref="K8:N8"/>
    <mergeCell ref="O8:R8"/>
    <mergeCell ref="S8:V8"/>
    <mergeCell ref="W8:Z8"/>
    <mergeCell ref="AA8:AD8"/>
    <mergeCell ref="CE7:CL7"/>
    <mergeCell ref="CM7:CT7"/>
    <mergeCell ref="CU7:DB7"/>
    <mergeCell ref="DC7:DJ7"/>
    <mergeCell ref="DK7:DR7"/>
    <mergeCell ref="DS7:DZ7"/>
    <mergeCell ref="AI7:AP7"/>
    <mergeCell ref="AQ7:AX7"/>
    <mergeCell ref="AY7:BF7"/>
    <mergeCell ref="BG7:BN7"/>
    <mergeCell ref="BO7:BV7"/>
    <mergeCell ref="BW7:CD7"/>
    <mergeCell ref="B31:N32"/>
    <mergeCell ref="AA7:AH7"/>
    <mergeCell ref="AE8:AH8"/>
    <mergeCell ref="A7:A9"/>
    <mergeCell ref="B7:B9"/>
    <mergeCell ref="C7:J7"/>
    <mergeCell ref="K7:R7"/>
    <mergeCell ref="S7:Z7"/>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6"/>
  <sheetViews>
    <sheetView zoomScale="90" zoomScaleNormal="90" workbookViewId="0">
      <pane xSplit="2" ySplit="8" topLeftCell="C9" activePane="bottomRight" state="frozen"/>
      <selection pane="topRight" activeCell="C1" sqref="C1"/>
      <selection pane="bottomLeft" activeCell="A7" sqref="A7"/>
      <selection pane="bottomRight" activeCell="B7" sqref="B7:B8"/>
    </sheetView>
  </sheetViews>
  <sheetFormatPr defaultRowHeight="13.5" x14ac:dyDescent="0.2"/>
  <cols>
    <col min="1" max="1" width="3.7109375" style="8" customWidth="1"/>
    <col min="2" max="2" width="50.85546875" style="8" customWidth="1"/>
    <col min="3" max="3" width="20.28515625" style="8" customWidth="1"/>
    <col min="4" max="4" width="18.42578125" style="8" customWidth="1"/>
    <col min="5" max="40" width="15.85546875" style="8" customWidth="1"/>
    <col min="41" max="16384" width="9.140625" style="8"/>
  </cols>
  <sheetData>
    <row r="1" spans="1:45" s="71" customFormat="1" ht="20.25" customHeight="1" x14ac:dyDescent="0.2">
      <c r="A1" s="118" t="s">
        <v>69</v>
      </c>
      <c r="B1" s="118"/>
      <c r="C1" s="118"/>
      <c r="D1" s="118"/>
      <c r="E1" s="118"/>
      <c r="F1" s="118"/>
      <c r="G1" s="118"/>
      <c r="H1" s="118"/>
      <c r="I1" s="118"/>
      <c r="J1" s="118"/>
      <c r="K1" s="118"/>
      <c r="L1" s="68"/>
    </row>
    <row r="2" spans="1:45" s="71" customFormat="1" ht="20.25" customHeight="1" x14ac:dyDescent="0.2">
      <c r="A2" s="87" t="str">
        <f>'Claims Paid'!A2</f>
        <v>Reporting period: 1 January 2018 - 30 June 2018</v>
      </c>
      <c r="B2" s="81"/>
      <c r="C2" s="81"/>
      <c r="D2" s="81"/>
      <c r="E2" s="81"/>
      <c r="F2" s="81"/>
      <c r="G2" s="81"/>
      <c r="H2" s="81"/>
      <c r="I2" s="81"/>
      <c r="J2" s="81"/>
      <c r="K2" s="81"/>
      <c r="L2" s="68"/>
    </row>
    <row r="3" spans="1:45" s="71" customFormat="1" ht="20.25" customHeight="1" x14ac:dyDescent="0.2">
      <c r="A3" s="81"/>
      <c r="B3" s="81"/>
      <c r="C3" s="81"/>
      <c r="D3" s="81"/>
      <c r="E3" s="81"/>
      <c r="F3" s="81"/>
      <c r="G3" s="81"/>
      <c r="H3" s="81"/>
      <c r="I3" s="81"/>
      <c r="J3" s="81"/>
      <c r="K3" s="81"/>
      <c r="L3" s="68"/>
    </row>
    <row r="4" spans="1:45" s="71" customFormat="1" ht="15" customHeight="1" x14ac:dyDescent="0.2">
      <c r="A4" s="58" t="str">
        <f>'Claims Paid'!A4</f>
        <v>*Some adjustments in data provided below may take place due to possible corrections from Insurers.</v>
      </c>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7"/>
      <c r="AN4" s="77"/>
    </row>
    <row r="5" spans="1:45" s="71" customFormat="1" ht="6" customHeight="1" x14ac:dyDescent="0.2">
      <c r="A5" s="58"/>
      <c r="B5" s="77"/>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7"/>
      <c r="AN5" s="77"/>
    </row>
    <row r="6" spans="1:45" s="71" customFormat="1" ht="6" customHeight="1" x14ac:dyDescent="0.2">
      <c r="A6" s="60"/>
      <c r="B6" s="77"/>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7"/>
      <c r="AN6" s="77"/>
    </row>
    <row r="7" spans="1:45" s="71" customFormat="1" ht="69.75" customHeight="1" x14ac:dyDescent="0.2">
      <c r="A7" s="105" t="s">
        <v>0</v>
      </c>
      <c r="B7" s="105" t="s">
        <v>3</v>
      </c>
      <c r="C7" s="119" t="str">
        <f>'[1]Number of Policies'!$C$6:$G$6</f>
        <v>Life</v>
      </c>
      <c r="D7" s="119"/>
      <c r="E7" s="115" t="str">
        <f>'[1]Number of Policies'!$H$6</f>
        <v>Travel</v>
      </c>
      <c r="F7" s="116"/>
      <c r="G7" s="115" t="str">
        <f>'[1]Number of Policies'!$M$6</f>
        <v>Personal Accident</v>
      </c>
      <c r="H7" s="116"/>
      <c r="I7" s="115" t="str">
        <f>'[1]Number of Policies'!$R$6</f>
        <v>Medical (Health)</v>
      </c>
      <c r="J7" s="116"/>
      <c r="K7" s="115" t="str">
        <f>'[1]Number of Policies'!$Z$6</f>
        <v>Road Transport Means (Casco)</v>
      </c>
      <c r="L7" s="116"/>
      <c r="M7" s="115" t="str">
        <f>'[1]Number of Policies'!$AE$6</f>
        <v>Motor Third Party Liability</v>
      </c>
      <c r="N7" s="116"/>
      <c r="O7" s="115" t="str">
        <f>'[1]Number of Policies'!$AJ$6</f>
        <v>Railway Transport Means</v>
      </c>
      <c r="P7" s="116"/>
      <c r="Q7" s="115" t="str">
        <f>'[1]Number of Policies'!$AO$6</f>
        <v>Aviation Transport Means (Hull)</v>
      </c>
      <c r="R7" s="116"/>
      <c r="S7" s="115" t="str">
        <f>'[1]Number of Policies'!$AT$6</f>
        <v>Aviation Third Party Liability</v>
      </c>
      <c r="T7" s="116"/>
      <c r="U7" s="115" t="str">
        <f>'[1]Number of Policies'!$AY$6</f>
        <v>Marine Transport Means (Hull)</v>
      </c>
      <c r="V7" s="116"/>
      <c r="W7" s="115" t="str">
        <f>'[1]Number of Policies'!$BD$6</f>
        <v>Marine Third Party Liability</v>
      </c>
      <c r="X7" s="116"/>
      <c r="Y7" s="115" t="str">
        <f>'[1]Number of Policies'!$BI$6</f>
        <v>Cargo</v>
      </c>
      <c r="Z7" s="116"/>
      <c r="AA7" s="115" t="str">
        <f>'[1]Number of Policies'!$BN$6</f>
        <v>Property</v>
      </c>
      <c r="AB7" s="116"/>
      <c r="AC7" s="115" t="str">
        <f>'[1]Number of Policies'!$BS$6</f>
        <v>Miscellaneous Financial Loss</v>
      </c>
      <c r="AD7" s="116"/>
      <c r="AE7" s="108" t="str">
        <f>'[1]Number of Policies'!$BX$6</f>
        <v>Suretyships</v>
      </c>
      <c r="AF7" s="110"/>
      <c r="AG7" s="108" t="str">
        <f>'[1]Number of Policies'!$CC$6</f>
        <v>Credit</v>
      </c>
      <c r="AH7" s="110"/>
      <c r="AI7" s="120" t="str">
        <f>'[1]Number of Policies'!$CH$6</f>
        <v>Third Party Liability</v>
      </c>
      <c r="AJ7" s="121"/>
      <c r="AK7" s="120" t="str">
        <f>'[1]Number of Policies'!$CM$6</f>
        <v>Legal Expenses</v>
      </c>
      <c r="AL7" s="121"/>
      <c r="AM7" s="120" t="str">
        <f>'[1]Number of Policies'!$CR$6</f>
        <v>Total</v>
      </c>
      <c r="AN7" s="121"/>
    </row>
    <row r="8" spans="1:45" s="71" customFormat="1" ht="93" customHeight="1" x14ac:dyDescent="0.2">
      <c r="A8" s="107"/>
      <c r="B8" s="107"/>
      <c r="C8" s="70" t="s">
        <v>70</v>
      </c>
      <c r="D8" s="70" t="s">
        <v>71</v>
      </c>
      <c r="E8" s="70" t="s">
        <v>70</v>
      </c>
      <c r="F8" s="70" t="s">
        <v>71</v>
      </c>
      <c r="G8" s="70" t="s">
        <v>70</v>
      </c>
      <c r="H8" s="70" t="s">
        <v>71</v>
      </c>
      <c r="I8" s="70" t="s">
        <v>70</v>
      </c>
      <c r="J8" s="70" t="s">
        <v>71</v>
      </c>
      <c r="K8" s="70" t="s">
        <v>70</v>
      </c>
      <c r="L8" s="70" t="s">
        <v>71</v>
      </c>
      <c r="M8" s="70" t="s">
        <v>70</v>
      </c>
      <c r="N8" s="70" t="s">
        <v>71</v>
      </c>
      <c r="O8" s="70" t="s">
        <v>70</v>
      </c>
      <c r="P8" s="70" t="s">
        <v>71</v>
      </c>
      <c r="Q8" s="70" t="s">
        <v>70</v>
      </c>
      <c r="R8" s="70" t="s">
        <v>71</v>
      </c>
      <c r="S8" s="70" t="s">
        <v>70</v>
      </c>
      <c r="T8" s="70" t="s">
        <v>71</v>
      </c>
      <c r="U8" s="70" t="s">
        <v>70</v>
      </c>
      <c r="V8" s="70" t="s">
        <v>71</v>
      </c>
      <c r="W8" s="70" t="s">
        <v>70</v>
      </c>
      <c r="X8" s="70" t="s">
        <v>71</v>
      </c>
      <c r="Y8" s="70" t="s">
        <v>70</v>
      </c>
      <c r="Z8" s="70" t="s">
        <v>71</v>
      </c>
      <c r="AA8" s="70" t="s">
        <v>70</v>
      </c>
      <c r="AB8" s="70" t="s">
        <v>71</v>
      </c>
      <c r="AC8" s="70" t="s">
        <v>70</v>
      </c>
      <c r="AD8" s="70" t="s">
        <v>71</v>
      </c>
      <c r="AE8" s="70" t="s">
        <v>70</v>
      </c>
      <c r="AF8" s="70" t="s">
        <v>71</v>
      </c>
      <c r="AG8" s="70" t="s">
        <v>70</v>
      </c>
      <c r="AH8" s="70" t="s">
        <v>71</v>
      </c>
      <c r="AI8" s="70" t="s">
        <v>70</v>
      </c>
      <c r="AJ8" s="70" t="s">
        <v>71</v>
      </c>
      <c r="AK8" s="70" t="s">
        <v>70</v>
      </c>
      <c r="AL8" s="70" t="s">
        <v>71</v>
      </c>
      <c r="AM8" s="70" t="s">
        <v>70</v>
      </c>
      <c r="AN8" s="70" t="s">
        <v>71</v>
      </c>
    </row>
    <row r="9" spans="1:45" ht="24.95" customHeight="1" x14ac:dyDescent="0.2">
      <c r="A9" s="19">
        <v>1</v>
      </c>
      <c r="B9" s="20" t="s">
        <v>29</v>
      </c>
      <c r="C9" s="31">
        <v>186452.66</v>
      </c>
      <c r="D9" s="31">
        <v>293163.33999999997</v>
      </c>
      <c r="E9" s="31">
        <v>109224.7</v>
      </c>
      <c r="F9" s="31">
        <v>109224.7</v>
      </c>
      <c r="G9" s="31">
        <v>29982.3</v>
      </c>
      <c r="H9" s="31">
        <v>29982.3</v>
      </c>
      <c r="I9" s="31">
        <v>26528384.329999998</v>
      </c>
      <c r="J9" s="31">
        <v>26528384.329999998</v>
      </c>
      <c r="K9" s="31">
        <v>3894025.2700000005</v>
      </c>
      <c r="L9" s="31">
        <v>3894089.6100000003</v>
      </c>
      <c r="M9" s="31">
        <v>807769.84999999986</v>
      </c>
      <c r="N9" s="31">
        <v>752195.64999999991</v>
      </c>
      <c r="O9" s="31">
        <v>0</v>
      </c>
      <c r="P9" s="31">
        <v>0</v>
      </c>
      <c r="Q9" s="31">
        <v>0</v>
      </c>
      <c r="R9" s="31">
        <v>0</v>
      </c>
      <c r="S9" s="31">
        <v>0</v>
      </c>
      <c r="T9" s="31">
        <v>0</v>
      </c>
      <c r="U9" s="31">
        <v>-703</v>
      </c>
      <c r="V9" s="31">
        <v>-351.5</v>
      </c>
      <c r="W9" s="31">
        <v>0</v>
      </c>
      <c r="X9" s="31">
        <v>0</v>
      </c>
      <c r="Y9" s="31">
        <v>377011.98000000004</v>
      </c>
      <c r="Z9" s="31">
        <v>205533.55000000005</v>
      </c>
      <c r="AA9" s="31">
        <v>4419093.5200000005</v>
      </c>
      <c r="AB9" s="31">
        <v>603896.58000000054</v>
      </c>
      <c r="AC9" s="31">
        <v>0</v>
      </c>
      <c r="AD9" s="31">
        <v>0</v>
      </c>
      <c r="AE9" s="31">
        <v>-444363.9099999998</v>
      </c>
      <c r="AF9" s="31">
        <v>-85743.695999999909</v>
      </c>
      <c r="AG9" s="31">
        <v>0</v>
      </c>
      <c r="AH9" s="31">
        <v>0</v>
      </c>
      <c r="AI9" s="31">
        <v>-287106.99</v>
      </c>
      <c r="AJ9" s="31">
        <v>-32529.170000000013</v>
      </c>
      <c r="AK9" s="31">
        <v>0</v>
      </c>
      <c r="AL9" s="31">
        <v>0</v>
      </c>
      <c r="AM9" s="33">
        <f t="shared" ref="AM9:AM25" si="0">C9+E9+G9+I9+K9+M9+O9+Q9+S9+U9+W9+Y9+AA9+AC9+AE9+AG9+AI9+AK9</f>
        <v>35619770.710000001</v>
      </c>
      <c r="AN9" s="33">
        <f t="shared" ref="AN9:AN25" si="1">D9+F9+H9+J9+L9+N9+P9+R9+T9+V9+X9+Z9+AB9+AD9+AF9+AH9+AJ9+AL9</f>
        <v>32297845.693999998</v>
      </c>
      <c r="AS9" s="49"/>
    </row>
    <row r="10" spans="1:45" ht="24.95" customHeight="1" x14ac:dyDescent="0.2">
      <c r="A10" s="19">
        <v>2</v>
      </c>
      <c r="B10" s="20" t="s">
        <v>37</v>
      </c>
      <c r="C10" s="31">
        <v>12742</v>
      </c>
      <c r="D10" s="31">
        <v>12742</v>
      </c>
      <c r="E10" s="31">
        <v>3728</v>
      </c>
      <c r="F10" s="31">
        <v>3728</v>
      </c>
      <c r="G10" s="31">
        <v>0</v>
      </c>
      <c r="H10" s="31">
        <v>0</v>
      </c>
      <c r="I10" s="31">
        <v>5335926.3600000031</v>
      </c>
      <c r="J10" s="31">
        <v>5335926.3600000031</v>
      </c>
      <c r="K10" s="31">
        <v>604148.47</v>
      </c>
      <c r="L10" s="31">
        <v>604148.47</v>
      </c>
      <c r="M10" s="31">
        <v>303908.26219717646</v>
      </c>
      <c r="N10" s="31">
        <v>291636.28719717648</v>
      </c>
      <c r="O10" s="31">
        <v>0</v>
      </c>
      <c r="P10" s="31">
        <v>0</v>
      </c>
      <c r="Q10" s="31">
        <v>0</v>
      </c>
      <c r="R10" s="31">
        <v>0</v>
      </c>
      <c r="S10" s="31">
        <v>0</v>
      </c>
      <c r="T10" s="31">
        <v>0</v>
      </c>
      <c r="U10" s="31">
        <v>0</v>
      </c>
      <c r="V10" s="31">
        <v>0</v>
      </c>
      <c r="W10" s="31">
        <v>0</v>
      </c>
      <c r="X10" s="31">
        <v>0</v>
      </c>
      <c r="Y10" s="31">
        <v>261315</v>
      </c>
      <c r="Z10" s="31">
        <v>84642.549999999988</v>
      </c>
      <c r="AA10" s="31">
        <v>18456541</v>
      </c>
      <c r="AB10" s="31">
        <v>112880.94805099315</v>
      </c>
      <c r="AC10" s="31">
        <v>13001</v>
      </c>
      <c r="AD10" s="31">
        <v>7578.4</v>
      </c>
      <c r="AE10" s="31">
        <v>-0.30999999997584382</v>
      </c>
      <c r="AF10" s="31">
        <v>-50000.309999999976</v>
      </c>
      <c r="AG10" s="31">
        <v>0</v>
      </c>
      <c r="AH10" s="31">
        <v>0</v>
      </c>
      <c r="AI10" s="31">
        <v>423949</v>
      </c>
      <c r="AJ10" s="31">
        <v>-31271.39375000001</v>
      </c>
      <c r="AK10" s="31">
        <v>0</v>
      </c>
      <c r="AL10" s="31">
        <v>0</v>
      </c>
      <c r="AM10" s="33">
        <f t="shared" si="0"/>
        <v>25415258.782197181</v>
      </c>
      <c r="AN10" s="33">
        <f t="shared" si="1"/>
        <v>6372011.3114981735</v>
      </c>
      <c r="AS10" s="49"/>
    </row>
    <row r="11" spans="1:45" ht="24.95" customHeight="1" x14ac:dyDescent="0.2">
      <c r="A11" s="19">
        <v>3</v>
      </c>
      <c r="B11" s="20" t="s">
        <v>36</v>
      </c>
      <c r="C11" s="31">
        <v>-147824.13</v>
      </c>
      <c r="D11" s="31">
        <v>9741.179999999993</v>
      </c>
      <c r="E11" s="31">
        <v>7731.95</v>
      </c>
      <c r="F11" s="31">
        <v>7731.95</v>
      </c>
      <c r="G11" s="31">
        <v>2760.14</v>
      </c>
      <c r="H11" s="31">
        <v>2760.14</v>
      </c>
      <c r="I11" s="31">
        <v>4457209.373999997</v>
      </c>
      <c r="J11" s="31">
        <v>4457209.373999997</v>
      </c>
      <c r="K11" s="31">
        <v>582711.82999999996</v>
      </c>
      <c r="L11" s="31">
        <v>582711.82999999996</v>
      </c>
      <c r="M11" s="31">
        <v>206062.37999999998</v>
      </c>
      <c r="N11" s="31">
        <v>206062.37999999998</v>
      </c>
      <c r="O11" s="31">
        <v>0</v>
      </c>
      <c r="P11" s="31">
        <v>0</v>
      </c>
      <c r="Q11" s="31">
        <v>0</v>
      </c>
      <c r="R11" s="31">
        <v>0</v>
      </c>
      <c r="S11" s="31">
        <v>0</v>
      </c>
      <c r="T11" s="31">
        <v>0</v>
      </c>
      <c r="U11" s="31">
        <v>0</v>
      </c>
      <c r="V11" s="31">
        <v>0</v>
      </c>
      <c r="W11" s="31">
        <v>0</v>
      </c>
      <c r="X11" s="31">
        <v>0</v>
      </c>
      <c r="Y11" s="31">
        <v>88625.72</v>
      </c>
      <c r="Z11" s="31">
        <v>-19244.679999999993</v>
      </c>
      <c r="AA11" s="31">
        <v>19591361.02</v>
      </c>
      <c r="AB11" s="31">
        <v>217411.12252699956</v>
      </c>
      <c r="AC11" s="31">
        <v>0</v>
      </c>
      <c r="AD11" s="31">
        <v>0</v>
      </c>
      <c r="AE11" s="31">
        <v>0</v>
      </c>
      <c r="AF11" s="31">
        <v>0</v>
      </c>
      <c r="AG11" s="31">
        <v>0</v>
      </c>
      <c r="AH11" s="31">
        <v>0</v>
      </c>
      <c r="AI11" s="31">
        <v>-62247.07</v>
      </c>
      <c r="AJ11" s="31">
        <v>-4884.260000000002</v>
      </c>
      <c r="AK11" s="31">
        <v>0</v>
      </c>
      <c r="AL11" s="31">
        <v>0</v>
      </c>
      <c r="AM11" s="33">
        <f t="shared" si="0"/>
        <v>24726391.213999994</v>
      </c>
      <c r="AN11" s="33">
        <f t="shared" si="1"/>
        <v>5459499.0365269966</v>
      </c>
      <c r="AS11" s="49"/>
    </row>
    <row r="12" spans="1:45" ht="24.95" customHeight="1" x14ac:dyDescent="0.2">
      <c r="A12" s="19">
        <v>4</v>
      </c>
      <c r="B12" s="20" t="s">
        <v>30</v>
      </c>
      <c r="C12" s="31">
        <v>286708</v>
      </c>
      <c r="D12" s="31">
        <v>133708</v>
      </c>
      <c r="E12" s="31">
        <v>169374.56578784261</v>
      </c>
      <c r="F12" s="31">
        <v>169374.56578784261</v>
      </c>
      <c r="G12" s="31">
        <v>31500</v>
      </c>
      <c r="H12" s="31">
        <v>31500</v>
      </c>
      <c r="I12" s="31">
        <v>22954183.125135522</v>
      </c>
      <c r="J12" s="31">
        <v>20471887.600429639</v>
      </c>
      <c r="K12" s="31">
        <v>0</v>
      </c>
      <c r="L12" s="31">
        <v>0</v>
      </c>
      <c r="M12" s="31">
        <v>32826.192197176468</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0</v>
      </c>
      <c r="AF12" s="31">
        <v>0</v>
      </c>
      <c r="AG12" s="31">
        <v>0</v>
      </c>
      <c r="AH12" s="31">
        <v>0</v>
      </c>
      <c r="AI12" s="31">
        <v>0</v>
      </c>
      <c r="AJ12" s="31">
        <v>0</v>
      </c>
      <c r="AK12" s="31">
        <v>0</v>
      </c>
      <c r="AL12" s="31">
        <v>0</v>
      </c>
      <c r="AM12" s="33">
        <f t="shared" si="0"/>
        <v>23474591.883120544</v>
      </c>
      <c r="AN12" s="33">
        <f t="shared" si="1"/>
        <v>20806470.166217484</v>
      </c>
      <c r="AS12" s="49"/>
    </row>
    <row r="13" spans="1:45" ht="24.95" customHeight="1" x14ac:dyDescent="0.2">
      <c r="A13" s="19">
        <v>5</v>
      </c>
      <c r="B13" s="20" t="s">
        <v>28</v>
      </c>
      <c r="C13" s="31">
        <v>1616982.3726570681</v>
      </c>
      <c r="D13" s="31">
        <v>1736068.4756283443</v>
      </c>
      <c r="E13" s="31">
        <v>43775.401620000004</v>
      </c>
      <c r="F13" s="31">
        <v>43775.401620000004</v>
      </c>
      <c r="G13" s="31">
        <v>-2797.9300000000003</v>
      </c>
      <c r="H13" s="31">
        <v>-2797.9300000000003</v>
      </c>
      <c r="I13" s="31">
        <v>36000</v>
      </c>
      <c r="J13" s="31">
        <v>3600</v>
      </c>
      <c r="K13" s="31">
        <v>7640959.8417893257</v>
      </c>
      <c r="L13" s="31">
        <v>7328962.9684559926</v>
      </c>
      <c r="M13" s="31">
        <v>1027095.0493781766</v>
      </c>
      <c r="N13" s="31">
        <v>1023141.9146251766</v>
      </c>
      <c r="O13" s="31">
        <v>0</v>
      </c>
      <c r="P13" s="31">
        <v>0</v>
      </c>
      <c r="Q13" s="31">
        <v>0</v>
      </c>
      <c r="R13" s="31">
        <v>0</v>
      </c>
      <c r="S13" s="31">
        <v>0</v>
      </c>
      <c r="T13" s="31">
        <v>0</v>
      </c>
      <c r="U13" s="31">
        <v>0</v>
      </c>
      <c r="V13" s="31">
        <v>0</v>
      </c>
      <c r="W13" s="31">
        <v>0</v>
      </c>
      <c r="X13" s="31">
        <v>0</v>
      </c>
      <c r="Y13" s="31">
        <v>200732.12158000041</v>
      </c>
      <c r="Z13" s="31">
        <v>200732.12158000041</v>
      </c>
      <c r="AA13" s="31">
        <v>2093894.0625880212</v>
      </c>
      <c r="AB13" s="31">
        <v>897445.56439081207</v>
      </c>
      <c r="AC13" s="31">
        <v>0</v>
      </c>
      <c r="AD13" s="31">
        <v>0</v>
      </c>
      <c r="AE13" s="31">
        <v>183172.32225713404</v>
      </c>
      <c r="AF13" s="31">
        <v>55131.95707499655</v>
      </c>
      <c r="AG13" s="31">
        <v>0</v>
      </c>
      <c r="AH13" s="31">
        <v>0</v>
      </c>
      <c r="AI13" s="31">
        <v>159769.37116275763</v>
      </c>
      <c r="AJ13" s="31">
        <v>192460.74348275771</v>
      </c>
      <c r="AK13" s="31">
        <v>0</v>
      </c>
      <c r="AL13" s="31">
        <v>0</v>
      </c>
      <c r="AM13" s="33">
        <f t="shared" si="0"/>
        <v>12999582.613032483</v>
      </c>
      <c r="AN13" s="33">
        <f t="shared" si="1"/>
        <v>11478521.21685808</v>
      </c>
      <c r="AS13" s="49"/>
    </row>
    <row r="14" spans="1:45" ht="24.95" customHeight="1" x14ac:dyDescent="0.2">
      <c r="A14" s="19">
        <v>6</v>
      </c>
      <c r="B14" s="20" t="s">
        <v>35</v>
      </c>
      <c r="C14" s="31">
        <v>2222201.5414460003</v>
      </c>
      <c r="D14" s="31">
        <v>624914.67779243365</v>
      </c>
      <c r="E14" s="31">
        <v>10441.709999999999</v>
      </c>
      <c r="F14" s="31">
        <v>10441.709999999999</v>
      </c>
      <c r="G14" s="31">
        <v>7598.25</v>
      </c>
      <c r="H14" s="31">
        <v>7598.25</v>
      </c>
      <c r="I14" s="31">
        <v>0</v>
      </c>
      <c r="J14" s="31">
        <v>0</v>
      </c>
      <c r="K14" s="31">
        <v>4969338.8159860009</v>
      </c>
      <c r="L14" s="31">
        <v>1344970.5259860009</v>
      </c>
      <c r="M14" s="31">
        <v>520177.93219717644</v>
      </c>
      <c r="N14" s="31">
        <v>180201.58919717645</v>
      </c>
      <c r="O14" s="31">
        <v>0</v>
      </c>
      <c r="P14" s="31">
        <v>0</v>
      </c>
      <c r="Q14" s="31">
        <v>0</v>
      </c>
      <c r="R14" s="31">
        <v>0</v>
      </c>
      <c r="S14" s="31">
        <v>0</v>
      </c>
      <c r="T14" s="31">
        <v>0</v>
      </c>
      <c r="U14" s="31">
        <v>0</v>
      </c>
      <c r="V14" s="31">
        <v>0</v>
      </c>
      <c r="W14" s="31">
        <v>0</v>
      </c>
      <c r="X14" s="31">
        <v>0</v>
      </c>
      <c r="Y14" s="31">
        <v>209204.02000000002</v>
      </c>
      <c r="Z14" s="31">
        <v>209204.02000000002</v>
      </c>
      <c r="AA14" s="31">
        <v>342841.83999999997</v>
      </c>
      <c r="AB14" s="31">
        <v>340770.63999999996</v>
      </c>
      <c r="AC14" s="31">
        <v>0</v>
      </c>
      <c r="AD14" s="31">
        <v>0</v>
      </c>
      <c r="AE14" s="31">
        <v>0</v>
      </c>
      <c r="AF14" s="31">
        <v>0</v>
      </c>
      <c r="AG14" s="31">
        <v>115938.37000000001</v>
      </c>
      <c r="AH14" s="31">
        <v>115938.37000000001</v>
      </c>
      <c r="AI14" s="31">
        <v>38874.490000000005</v>
      </c>
      <c r="AJ14" s="31">
        <v>38874.490000000005</v>
      </c>
      <c r="AK14" s="31">
        <v>0</v>
      </c>
      <c r="AL14" s="31">
        <v>0</v>
      </c>
      <c r="AM14" s="33">
        <f t="shared" si="0"/>
        <v>8436616.9696291778</v>
      </c>
      <c r="AN14" s="33">
        <f t="shared" si="1"/>
        <v>2872914.2729756115</v>
      </c>
      <c r="AS14" s="49"/>
    </row>
    <row r="15" spans="1:45" ht="24.95" customHeight="1" x14ac:dyDescent="0.2">
      <c r="A15" s="19">
        <v>7</v>
      </c>
      <c r="B15" s="20" t="s">
        <v>33</v>
      </c>
      <c r="C15" s="31">
        <v>0</v>
      </c>
      <c r="D15" s="31">
        <v>0</v>
      </c>
      <c r="E15" s="31">
        <v>49806.051802000002</v>
      </c>
      <c r="F15" s="31">
        <v>49806.051802000002</v>
      </c>
      <c r="G15" s="31">
        <v>5826.9200000000019</v>
      </c>
      <c r="H15" s="31">
        <v>5826.9200000000019</v>
      </c>
      <c r="I15" s="31">
        <v>8592057.0099999998</v>
      </c>
      <c r="J15" s="31">
        <v>8592057.0099999998</v>
      </c>
      <c r="K15" s="31">
        <v>625324.92559999996</v>
      </c>
      <c r="L15" s="31">
        <v>625324.92559999996</v>
      </c>
      <c r="M15" s="31">
        <v>107892.41219717647</v>
      </c>
      <c r="N15" s="31">
        <v>107892.41219717647</v>
      </c>
      <c r="O15" s="31">
        <v>0</v>
      </c>
      <c r="P15" s="31">
        <v>0</v>
      </c>
      <c r="Q15" s="31">
        <v>0</v>
      </c>
      <c r="R15" s="31">
        <v>0</v>
      </c>
      <c r="S15" s="31">
        <v>0</v>
      </c>
      <c r="T15" s="31">
        <v>0</v>
      </c>
      <c r="U15" s="31">
        <v>0</v>
      </c>
      <c r="V15" s="31">
        <v>0</v>
      </c>
      <c r="W15" s="31">
        <v>0</v>
      </c>
      <c r="X15" s="31">
        <v>0</v>
      </c>
      <c r="Y15" s="31">
        <v>0</v>
      </c>
      <c r="Z15" s="31">
        <v>0</v>
      </c>
      <c r="AA15" s="31">
        <v>-10242.329999999958</v>
      </c>
      <c r="AB15" s="31">
        <v>77171.206000000093</v>
      </c>
      <c r="AC15" s="31">
        <v>24070.47</v>
      </c>
      <c r="AD15" s="31">
        <v>24070.47</v>
      </c>
      <c r="AE15" s="31">
        <v>-1067303.8904000006</v>
      </c>
      <c r="AF15" s="31">
        <v>-335727.26640000084</v>
      </c>
      <c r="AG15" s="31">
        <v>-1109.5150439999998</v>
      </c>
      <c r="AH15" s="31">
        <v>-1109.5150439999998</v>
      </c>
      <c r="AI15" s="31">
        <v>6477.5870759999998</v>
      </c>
      <c r="AJ15" s="31">
        <v>6477.5870759999998</v>
      </c>
      <c r="AK15" s="31">
        <v>0</v>
      </c>
      <c r="AL15" s="31">
        <v>0</v>
      </c>
      <c r="AM15" s="33">
        <f t="shared" si="0"/>
        <v>8332799.6412311755</v>
      </c>
      <c r="AN15" s="33">
        <f t="shared" si="1"/>
        <v>9151789.8012311775</v>
      </c>
      <c r="AS15" s="49"/>
    </row>
    <row r="16" spans="1:45" ht="24.95" customHeight="1" x14ac:dyDescent="0.2">
      <c r="A16" s="19">
        <v>8</v>
      </c>
      <c r="B16" s="20" t="s">
        <v>31</v>
      </c>
      <c r="C16" s="31">
        <v>28666.660000000149</v>
      </c>
      <c r="D16" s="31">
        <v>28666.660000000149</v>
      </c>
      <c r="E16" s="31">
        <v>-2193.070000000007</v>
      </c>
      <c r="F16" s="31">
        <v>-2193.070000000007</v>
      </c>
      <c r="G16" s="31">
        <v>5000</v>
      </c>
      <c r="H16" s="31">
        <v>5000</v>
      </c>
      <c r="I16" s="31">
        <v>6475559.8099999996</v>
      </c>
      <c r="J16" s="31">
        <v>6475559.8099999996</v>
      </c>
      <c r="K16" s="31">
        <v>261255.81</v>
      </c>
      <c r="L16" s="31">
        <v>83432.240000000005</v>
      </c>
      <c r="M16" s="31">
        <v>67998.542197176459</v>
      </c>
      <c r="N16" s="31">
        <v>47474.982197176461</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c r="AE16" s="31">
        <v>0</v>
      </c>
      <c r="AF16" s="31">
        <v>0</v>
      </c>
      <c r="AG16" s="31">
        <v>0</v>
      </c>
      <c r="AH16" s="31">
        <v>0</v>
      </c>
      <c r="AI16" s="31">
        <v>0</v>
      </c>
      <c r="AJ16" s="31">
        <v>0</v>
      </c>
      <c r="AK16" s="31">
        <v>0</v>
      </c>
      <c r="AL16" s="31">
        <v>0</v>
      </c>
      <c r="AM16" s="33">
        <f t="shared" si="0"/>
        <v>6836287.7521971753</v>
      </c>
      <c r="AN16" s="33">
        <f t="shared" si="1"/>
        <v>6637940.6221971763</v>
      </c>
      <c r="AS16" s="49"/>
    </row>
    <row r="17" spans="1:45" ht="24.95" customHeight="1" x14ac:dyDescent="0.2">
      <c r="A17" s="19">
        <v>9</v>
      </c>
      <c r="B17" s="20" t="s">
        <v>43</v>
      </c>
      <c r="C17" s="31">
        <v>0</v>
      </c>
      <c r="D17" s="31">
        <v>0</v>
      </c>
      <c r="E17" s="31">
        <v>0</v>
      </c>
      <c r="F17" s="31">
        <v>0</v>
      </c>
      <c r="G17" s="31">
        <v>0</v>
      </c>
      <c r="H17" s="31">
        <v>0</v>
      </c>
      <c r="I17" s="31">
        <v>957160.23593561654</v>
      </c>
      <c r="J17" s="31">
        <v>957160.23593561654</v>
      </c>
      <c r="K17" s="31">
        <v>3530.943564165942</v>
      </c>
      <c r="L17" s="31">
        <v>3594.1715641659412</v>
      </c>
      <c r="M17" s="31">
        <v>48525.36990096845</v>
      </c>
      <c r="N17" s="31">
        <v>43632.789900968448</v>
      </c>
      <c r="O17" s="31">
        <v>0</v>
      </c>
      <c r="P17" s="31">
        <v>0</v>
      </c>
      <c r="Q17" s="31">
        <v>20000</v>
      </c>
      <c r="R17" s="31">
        <v>0</v>
      </c>
      <c r="S17" s="31">
        <v>3884320</v>
      </c>
      <c r="T17" s="31">
        <v>0</v>
      </c>
      <c r="U17" s="31">
        <v>0</v>
      </c>
      <c r="V17" s="31">
        <v>0</v>
      </c>
      <c r="W17" s="31">
        <v>0</v>
      </c>
      <c r="X17" s="31">
        <v>0</v>
      </c>
      <c r="Y17" s="31">
        <v>8000.0011922742851</v>
      </c>
      <c r="Z17" s="31">
        <v>1600.0011922742851</v>
      </c>
      <c r="AA17" s="31">
        <v>24176.366805176171</v>
      </c>
      <c r="AB17" s="31">
        <v>21604.097586702483</v>
      </c>
      <c r="AC17" s="31">
        <v>0</v>
      </c>
      <c r="AD17" s="31">
        <v>0</v>
      </c>
      <c r="AE17" s="31">
        <v>0</v>
      </c>
      <c r="AF17" s="31">
        <v>0</v>
      </c>
      <c r="AG17" s="31">
        <v>0</v>
      </c>
      <c r="AH17" s="31">
        <v>0</v>
      </c>
      <c r="AI17" s="31">
        <v>43900</v>
      </c>
      <c r="AJ17" s="31">
        <v>43900</v>
      </c>
      <c r="AK17" s="31">
        <v>0</v>
      </c>
      <c r="AL17" s="31">
        <v>0</v>
      </c>
      <c r="AM17" s="33">
        <f t="shared" si="0"/>
        <v>4989612.9173982013</v>
      </c>
      <c r="AN17" s="33">
        <f t="shared" si="1"/>
        <v>1071491.2961797277</v>
      </c>
      <c r="AS17" s="49"/>
    </row>
    <row r="18" spans="1:45" ht="24.95" customHeight="1" x14ac:dyDescent="0.2">
      <c r="A18" s="19">
        <v>10</v>
      </c>
      <c r="B18" s="20" t="s">
        <v>40</v>
      </c>
      <c r="C18" s="31">
        <v>0</v>
      </c>
      <c r="D18" s="31">
        <v>0</v>
      </c>
      <c r="E18" s="31">
        <v>42.370000000000005</v>
      </c>
      <c r="F18" s="31">
        <v>42.370000000000005</v>
      </c>
      <c r="G18" s="31">
        <v>1641.04</v>
      </c>
      <c r="H18" s="31">
        <v>491.30999999999995</v>
      </c>
      <c r="I18" s="31">
        <v>3732328.35</v>
      </c>
      <c r="J18" s="31">
        <v>3732328.35</v>
      </c>
      <c r="K18" s="31">
        <v>842590.75</v>
      </c>
      <c r="L18" s="31">
        <v>310872.89</v>
      </c>
      <c r="M18" s="31">
        <v>108276.99000000002</v>
      </c>
      <c r="N18" s="31">
        <v>55461.430000000015</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c r="AE18" s="31">
        <v>0</v>
      </c>
      <c r="AF18" s="31">
        <v>0</v>
      </c>
      <c r="AG18" s="31">
        <v>0</v>
      </c>
      <c r="AH18" s="31">
        <v>0</v>
      </c>
      <c r="AI18" s="31">
        <v>0</v>
      </c>
      <c r="AJ18" s="31">
        <v>0</v>
      </c>
      <c r="AK18" s="31">
        <v>0</v>
      </c>
      <c r="AL18" s="31">
        <v>0</v>
      </c>
      <c r="AM18" s="33">
        <f t="shared" si="0"/>
        <v>4684879.5</v>
      </c>
      <c r="AN18" s="33">
        <f t="shared" si="1"/>
        <v>4099196.3500000006</v>
      </c>
      <c r="AS18" s="49"/>
    </row>
    <row r="19" spans="1:45" ht="24.95" customHeight="1" x14ac:dyDescent="0.2">
      <c r="A19" s="19">
        <v>11</v>
      </c>
      <c r="B19" s="20" t="s">
        <v>32</v>
      </c>
      <c r="C19" s="31">
        <v>23000</v>
      </c>
      <c r="D19" s="31">
        <v>23000</v>
      </c>
      <c r="E19" s="31">
        <v>3052.5171860000009</v>
      </c>
      <c r="F19" s="31">
        <v>3052.5171860000009</v>
      </c>
      <c r="G19" s="31">
        <v>-3763</v>
      </c>
      <c r="H19" s="31">
        <v>-3881.49</v>
      </c>
      <c r="I19" s="31">
        <v>3122675.8099999316</v>
      </c>
      <c r="J19" s="31">
        <v>3122675.8099999316</v>
      </c>
      <c r="K19" s="31">
        <v>878438.89000000106</v>
      </c>
      <c r="L19" s="31">
        <v>418873.82000000105</v>
      </c>
      <c r="M19" s="31">
        <v>151558.90219717636</v>
      </c>
      <c r="N19" s="31">
        <v>114488.29219717634</v>
      </c>
      <c r="O19" s="31">
        <v>0</v>
      </c>
      <c r="P19" s="31">
        <v>0</v>
      </c>
      <c r="Q19" s="31">
        <v>0</v>
      </c>
      <c r="R19" s="31">
        <v>0</v>
      </c>
      <c r="S19" s="31">
        <v>0</v>
      </c>
      <c r="T19" s="31">
        <v>0</v>
      </c>
      <c r="U19" s="31">
        <v>0</v>
      </c>
      <c r="V19" s="31">
        <v>0</v>
      </c>
      <c r="W19" s="31">
        <v>0</v>
      </c>
      <c r="X19" s="31">
        <v>0</v>
      </c>
      <c r="Y19" s="31">
        <v>4230.51</v>
      </c>
      <c r="Z19" s="31">
        <v>1267.5299999999997</v>
      </c>
      <c r="AA19" s="31">
        <v>437445.66999999853</v>
      </c>
      <c r="AB19" s="31">
        <v>129718.86599999806</v>
      </c>
      <c r="AC19" s="31">
        <v>0</v>
      </c>
      <c r="AD19" s="31">
        <v>0</v>
      </c>
      <c r="AE19" s="31">
        <v>43845.539999999994</v>
      </c>
      <c r="AF19" s="31">
        <v>12571.764999999999</v>
      </c>
      <c r="AG19" s="31">
        <v>0</v>
      </c>
      <c r="AH19" s="31">
        <v>0</v>
      </c>
      <c r="AI19" s="31">
        <v>15400</v>
      </c>
      <c r="AJ19" s="31">
        <v>15400</v>
      </c>
      <c r="AK19" s="31">
        <v>0</v>
      </c>
      <c r="AL19" s="31">
        <v>0</v>
      </c>
      <c r="AM19" s="33">
        <f t="shared" si="0"/>
        <v>4675884.8393831076</v>
      </c>
      <c r="AN19" s="33">
        <f t="shared" si="1"/>
        <v>3837167.1103831069</v>
      </c>
      <c r="AS19" s="49"/>
    </row>
    <row r="20" spans="1:45" ht="24.95" customHeight="1" x14ac:dyDescent="0.2">
      <c r="A20" s="19">
        <v>12</v>
      </c>
      <c r="B20" s="20" t="s">
        <v>39</v>
      </c>
      <c r="C20" s="31">
        <v>0</v>
      </c>
      <c r="D20" s="31">
        <v>0</v>
      </c>
      <c r="E20" s="31">
        <v>0</v>
      </c>
      <c r="F20" s="31">
        <v>0</v>
      </c>
      <c r="G20" s="31">
        <v>132949.99</v>
      </c>
      <c r="H20" s="31">
        <v>36949.989999999991</v>
      </c>
      <c r="I20" s="31">
        <v>2099852.7013213718</v>
      </c>
      <c r="J20" s="31">
        <v>2099593.1013213717</v>
      </c>
      <c r="K20" s="31">
        <v>320508.79999999999</v>
      </c>
      <c r="L20" s="31">
        <v>321781.36911987746</v>
      </c>
      <c r="M20" s="31">
        <v>55969.892197176465</v>
      </c>
      <c r="N20" s="31">
        <v>55851.558863843129</v>
      </c>
      <c r="O20" s="31">
        <v>0</v>
      </c>
      <c r="P20" s="31">
        <v>0</v>
      </c>
      <c r="Q20" s="31">
        <v>0</v>
      </c>
      <c r="R20" s="31">
        <v>0</v>
      </c>
      <c r="S20" s="31">
        <v>0</v>
      </c>
      <c r="T20" s="31">
        <v>0</v>
      </c>
      <c r="U20" s="31">
        <v>0</v>
      </c>
      <c r="V20" s="31">
        <v>0</v>
      </c>
      <c r="W20" s="31">
        <v>0</v>
      </c>
      <c r="X20" s="31">
        <v>0</v>
      </c>
      <c r="Y20" s="31">
        <v>0</v>
      </c>
      <c r="Z20" s="31">
        <v>0</v>
      </c>
      <c r="AA20" s="31">
        <v>11070.17</v>
      </c>
      <c r="AB20" s="31">
        <v>1325.0663536762604</v>
      </c>
      <c r="AC20" s="31">
        <v>0</v>
      </c>
      <c r="AD20" s="31">
        <v>0</v>
      </c>
      <c r="AE20" s="31">
        <v>0</v>
      </c>
      <c r="AF20" s="31">
        <v>0</v>
      </c>
      <c r="AG20" s="31">
        <v>0</v>
      </c>
      <c r="AH20" s="31">
        <v>0</v>
      </c>
      <c r="AI20" s="31">
        <v>0</v>
      </c>
      <c r="AJ20" s="31">
        <v>0</v>
      </c>
      <c r="AK20" s="31">
        <v>0</v>
      </c>
      <c r="AL20" s="31">
        <v>0</v>
      </c>
      <c r="AM20" s="33">
        <f t="shared" si="0"/>
        <v>2620351.5535185481</v>
      </c>
      <c r="AN20" s="33">
        <f t="shared" si="1"/>
        <v>2515501.0856587687</v>
      </c>
      <c r="AS20" s="49"/>
    </row>
    <row r="21" spans="1:45" ht="24.95" customHeight="1" x14ac:dyDescent="0.2">
      <c r="A21" s="19">
        <v>13</v>
      </c>
      <c r="B21" s="20" t="s">
        <v>38</v>
      </c>
      <c r="C21" s="31">
        <v>0</v>
      </c>
      <c r="D21" s="31">
        <v>0</v>
      </c>
      <c r="E21" s="31">
        <v>0</v>
      </c>
      <c r="F21" s="31">
        <v>0</v>
      </c>
      <c r="G21" s="31">
        <v>0</v>
      </c>
      <c r="H21" s="31">
        <v>0</v>
      </c>
      <c r="I21" s="31">
        <v>903191.63</v>
      </c>
      <c r="J21" s="31">
        <v>903191.63</v>
      </c>
      <c r="K21" s="31">
        <v>341488.53</v>
      </c>
      <c r="L21" s="31">
        <v>341488.53</v>
      </c>
      <c r="M21" s="31">
        <v>18485.042197176474</v>
      </c>
      <c r="N21" s="31">
        <v>83175.042197176474</v>
      </c>
      <c r="O21" s="31">
        <v>0</v>
      </c>
      <c r="P21" s="31">
        <v>0</v>
      </c>
      <c r="Q21" s="31">
        <v>0</v>
      </c>
      <c r="R21" s="31">
        <v>0</v>
      </c>
      <c r="S21" s="31">
        <v>0</v>
      </c>
      <c r="T21" s="31">
        <v>0</v>
      </c>
      <c r="U21" s="31">
        <v>0</v>
      </c>
      <c r="V21" s="31">
        <v>0</v>
      </c>
      <c r="W21" s="31">
        <v>0</v>
      </c>
      <c r="X21" s="31">
        <v>0</v>
      </c>
      <c r="Y21" s="31">
        <v>8542.08</v>
      </c>
      <c r="Z21" s="31">
        <v>8542.08</v>
      </c>
      <c r="AA21" s="31">
        <v>231555.93</v>
      </c>
      <c r="AB21" s="31">
        <v>75289.929999999993</v>
      </c>
      <c r="AC21" s="31">
        <v>0</v>
      </c>
      <c r="AD21" s="31">
        <v>0</v>
      </c>
      <c r="AE21" s="31">
        <v>274518</v>
      </c>
      <c r="AF21" s="31">
        <v>274518</v>
      </c>
      <c r="AG21" s="31">
        <v>0</v>
      </c>
      <c r="AH21" s="31">
        <v>0</v>
      </c>
      <c r="AI21" s="31">
        <v>-1449</v>
      </c>
      <c r="AJ21" s="31">
        <v>10344</v>
      </c>
      <c r="AK21" s="31">
        <v>0</v>
      </c>
      <c r="AL21" s="31">
        <v>0</v>
      </c>
      <c r="AM21" s="33">
        <f t="shared" si="0"/>
        <v>1776332.2121971766</v>
      </c>
      <c r="AN21" s="33">
        <f t="shared" si="1"/>
        <v>1696549.2121971766</v>
      </c>
      <c r="AS21" s="49"/>
    </row>
    <row r="22" spans="1:45" ht="24.95" customHeight="1" x14ac:dyDescent="0.2">
      <c r="A22" s="19">
        <v>14</v>
      </c>
      <c r="B22" s="20" t="s">
        <v>41</v>
      </c>
      <c r="C22" s="31">
        <v>0</v>
      </c>
      <c r="D22" s="31">
        <v>0</v>
      </c>
      <c r="E22" s="31">
        <v>0</v>
      </c>
      <c r="F22" s="31">
        <v>0</v>
      </c>
      <c r="G22" s="31">
        <v>0</v>
      </c>
      <c r="H22" s="31">
        <v>0</v>
      </c>
      <c r="I22" s="31">
        <v>0</v>
      </c>
      <c r="J22" s="31">
        <v>0</v>
      </c>
      <c r="K22" s="31">
        <v>408442.14000000007</v>
      </c>
      <c r="L22" s="31">
        <v>408442.14000000007</v>
      </c>
      <c r="M22" s="31">
        <v>68064.662197176469</v>
      </c>
      <c r="N22" s="31">
        <v>68064.662197176469</v>
      </c>
      <c r="O22" s="31">
        <v>0</v>
      </c>
      <c r="P22" s="31">
        <v>0</v>
      </c>
      <c r="Q22" s="31">
        <v>0</v>
      </c>
      <c r="R22" s="31">
        <v>0</v>
      </c>
      <c r="S22" s="31">
        <v>0</v>
      </c>
      <c r="T22" s="31">
        <v>0</v>
      </c>
      <c r="U22" s="31">
        <v>0</v>
      </c>
      <c r="V22" s="31">
        <v>0</v>
      </c>
      <c r="W22" s="31">
        <v>0</v>
      </c>
      <c r="X22" s="31">
        <v>0</v>
      </c>
      <c r="Y22" s="31">
        <v>0</v>
      </c>
      <c r="Z22" s="31">
        <v>0</v>
      </c>
      <c r="AA22" s="31">
        <v>0</v>
      </c>
      <c r="AB22" s="31">
        <v>0</v>
      </c>
      <c r="AC22" s="31">
        <v>0</v>
      </c>
      <c r="AD22" s="31">
        <v>0</v>
      </c>
      <c r="AE22" s="31">
        <v>0</v>
      </c>
      <c r="AF22" s="31">
        <v>0</v>
      </c>
      <c r="AG22" s="31">
        <v>0</v>
      </c>
      <c r="AH22" s="31">
        <v>0</v>
      </c>
      <c r="AI22" s="31">
        <v>0</v>
      </c>
      <c r="AJ22" s="31">
        <v>0</v>
      </c>
      <c r="AK22" s="31">
        <v>0</v>
      </c>
      <c r="AL22" s="31">
        <v>0</v>
      </c>
      <c r="AM22" s="33">
        <f t="shared" si="0"/>
        <v>476506.80219717656</v>
      </c>
      <c r="AN22" s="33">
        <f t="shared" si="1"/>
        <v>476506.80219717656</v>
      </c>
      <c r="AS22" s="49"/>
    </row>
    <row r="23" spans="1:45" ht="24.95" customHeight="1" x14ac:dyDescent="0.2">
      <c r="A23" s="19">
        <v>15</v>
      </c>
      <c r="B23" s="29" t="s">
        <v>42</v>
      </c>
      <c r="C23" s="31">
        <v>0</v>
      </c>
      <c r="D23" s="31">
        <v>0</v>
      </c>
      <c r="E23" s="31">
        <v>0</v>
      </c>
      <c r="F23" s="31">
        <v>0</v>
      </c>
      <c r="G23" s="31">
        <v>0</v>
      </c>
      <c r="H23" s="31">
        <v>0</v>
      </c>
      <c r="I23" s="31">
        <v>0</v>
      </c>
      <c r="J23" s="31">
        <v>0</v>
      </c>
      <c r="K23" s="31">
        <v>24760.785999999996</v>
      </c>
      <c r="L23" s="31">
        <v>24760.785999999996</v>
      </c>
      <c r="M23" s="31">
        <v>36029.002197176465</v>
      </c>
      <c r="N23" s="31">
        <v>36029.002197176465</v>
      </c>
      <c r="O23" s="31">
        <v>0</v>
      </c>
      <c r="P23" s="31">
        <v>0</v>
      </c>
      <c r="Q23" s="31">
        <v>0</v>
      </c>
      <c r="R23" s="31">
        <v>0</v>
      </c>
      <c r="S23" s="31">
        <v>0</v>
      </c>
      <c r="T23" s="31">
        <v>0</v>
      </c>
      <c r="U23" s="31">
        <v>0</v>
      </c>
      <c r="V23" s="31">
        <v>0</v>
      </c>
      <c r="W23" s="31">
        <v>0</v>
      </c>
      <c r="X23" s="31">
        <v>0</v>
      </c>
      <c r="Y23" s="31">
        <v>0</v>
      </c>
      <c r="Z23" s="31">
        <v>0</v>
      </c>
      <c r="AA23" s="31">
        <v>0</v>
      </c>
      <c r="AB23" s="31">
        <v>0</v>
      </c>
      <c r="AC23" s="31">
        <v>0</v>
      </c>
      <c r="AD23" s="31">
        <v>0</v>
      </c>
      <c r="AE23" s="31">
        <v>-8443.6600000000035</v>
      </c>
      <c r="AF23" s="31">
        <v>-8443.6600000000035</v>
      </c>
      <c r="AG23" s="31">
        <v>0</v>
      </c>
      <c r="AH23" s="31">
        <v>0</v>
      </c>
      <c r="AI23" s="31">
        <v>0</v>
      </c>
      <c r="AJ23" s="31">
        <v>0</v>
      </c>
      <c r="AK23" s="31">
        <v>0</v>
      </c>
      <c r="AL23" s="31">
        <v>0</v>
      </c>
      <c r="AM23" s="33">
        <f t="shared" si="0"/>
        <v>52346.128197176455</v>
      </c>
      <c r="AN23" s="33">
        <f t="shared" si="1"/>
        <v>52346.128197176455</v>
      </c>
      <c r="AS23" s="49"/>
    </row>
    <row r="24" spans="1:45" ht="24.95" customHeight="1" x14ac:dyDescent="0.2">
      <c r="A24" s="19">
        <v>16</v>
      </c>
      <c r="B24" s="29" t="s">
        <v>44</v>
      </c>
      <c r="C24" s="31">
        <v>0</v>
      </c>
      <c r="D24" s="31">
        <v>0</v>
      </c>
      <c r="E24" s="31">
        <v>0</v>
      </c>
      <c r="F24" s="31">
        <v>0</v>
      </c>
      <c r="G24" s="31">
        <v>0</v>
      </c>
      <c r="H24" s="31">
        <v>0</v>
      </c>
      <c r="I24" s="31">
        <v>0</v>
      </c>
      <c r="J24" s="31">
        <v>0</v>
      </c>
      <c r="K24" s="31">
        <v>10277.6</v>
      </c>
      <c r="L24" s="31">
        <v>10069.6</v>
      </c>
      <c r="M24" s="31">
        <v>27028.048197176468</v>
      </c>
      <c r="N24" s="31">
        <v>27028.048197176468</v>
      </c>
      <c r="O24" s="31">
        <v>0</v>
      </c>
      <c r="P24" s="31">
        <v>0</v>
      </c>
      <c r="Q24" s="31">
        <v>0</v>
      </c>
      <c r="R24" s="31">
        <v>0</v>
      </c>
      <c r="S24" s="31">
        <v>0</v>
      </c>
      <c r="T24" s="31">
        <v>0</v>
      </c>
      <c r="U24" s="31">
        <v>0</v>
      </c>
      <c r="V24" s="31">
        <v>0</v>
      </c>
      <c r="W24" s="31">
        <v>0</v>
      </c>
      <c r="X24" s="31">
        <v>0</v>
      </c>
      <c r="Y24" s="31">
        <v>0</v>
      </c>
      <c r="Z24" s="31">
        <v>0</v>
      </c>
      <c r="AA24" s="31">
        <v>0</v>
      </c>
      <c r="AB24" s="31">
        <v>0</v>
      </c>
      <c r="AC24" s="31">
        <v>0</v>
      </c>
      <c r="AD24" s="31">
        <v>0</v>
      </c>
      <c r="AE24" s="31">
        <v>0</v>
      </c>
      <c r="AF24" s="31">
        <v>0</v>
      </c>
      <c r="AG24" s="31">
        <v>0</v>
      </c>
      <c r="AH24" s="31">
        <v>0</v>
      </c>
      <c r="AI24" s="31">
        <v>0</v>
      </c>
      <c r="AJ24" s="31">
        <v>0</v>
      </c>
      <c r="AK24" s="31">
        <v>0</v>
      </c>
      <c r="AL24" s="31">
        <v>0</v>
      </c>
      <c r="AM24" s="33">
        <f t="shared" si="0"/>
        <v>37305.648197176466</v>
      </c>
      <c r="AN24" s="33">
        <f t="shared" si="1"/>
        <v>37097.648197176466</v>
      </c>
      <c r="AS24" s="49"/>
    </row>
    <row r="25" spans="1:45" ht="24.95" customHeight="1" x14ac:dyDescent="0.2">
      <c r="A25" s="19">
        <v>17</v>
      </c>
      <c r="B25" s="29" t="s">
        <v>34</v>
      </c>
      <c r="C25" s="31">
        <v>3072.8021000000335</v>
      </c>
      <c r="D25" s="31">
        <v>-5217.5431599999683</v>
      </c>
      <c r="E25" s="31">
        <v>61282.151499999978</v>
      </c>
      <c r="F25" s="31">
        <v>60921.745499999975</v>
      </c>
      <c r="G25" s="31">
        <v>-1000</v>
      </c>
      <c r="H25" s="31">
        <v>-1000</v>
      </c>
      <c r="I25" s="31">
        <v>1669627.3364001273</v>
      </c>
      <c r="J25" s="31">
        <v>1632703.6262601223</v>
      </c>
      <c r="K25" s="31">
        <v>553974.79597299988</v>
      </c>
      <c r="L25" s="31">
        <v>531093.6144069999</v>
      </c>
      <c r="M25" s="31">
        <v>76337.342197176476</v>
      </c>
      <c r="N25" s="31">
        <v>67264.616271250532</v>
      </c>
      <c r="O25" s="31">
        <v>0</v>
      </c>
      <c r="P25" s="31">
        <v>0</v>
      </c>
      <c r="Q25" s="31">
        <v>-2795756.2253740001</v>
      </c>
      <c r="R25" s="31">
        <v>0</v>
      </c>
      <c r="S25" s="31">
        <v>0</v>
      </c>
      <c r="T25" s="31">
        <v>0</v>
      </c>
      <c r="U25" s="31">
        <v>0</v>
      </c>
      <c r="V25" s="31">
        <v>0</v>
      </c>
      <c r="W25" s="31">
        <v>0</v>
      </c>
      <c r="X25" s="31">
        <v>0</v>
      </c>
      <c r="Y25" s="31">
        <v>-131649.94462200007</v>
      </c>
      <c r="Z25" s="31">
        <v>-97161.514756968536</v>
      </c>
      <c r="AA25" s="31">
        <v>25071.828708980029</v>
      </c>
      <c r="AB25" s="31">
        <v>32867.451249737438</v>
      </c>
      <c r="AC25" s="31">
        <v>402367.02</v>
      </c>
      <c r="AD25" s="31">
        <v>8890.8800000000119</v>
      </c>
      <c r="AE25" s="31">
        <v>0</v>
      </c>
      <c r="AF25" s="31">
        <v>0</v>
      </c>
      <c r="AG25" s="31">
        <v>0</v>
      </c>
      <c r="AH25" s="31">
        <v>0</v>
      </c>
      <c r="AI25" s="31">
        <v>-5764.6599999998616</v>
      </c>
      <c r="AJ25" s="31">
        <v>-17376.629999999855</v>
      </c>
      <c r="AK25" s="31">
        <v>0</v>
      </c>
      <c r="AL25" s="31">
        <v>0</v>
      </c>
      <c r="AM25" s="33">
        <f t="shared" si="0"/>
        <v>-142437.55311671674</v>
      </c>
      <c r="AN25" s="33">
        <f t="shared" si="1"/>
        <v>2212986.2457711413</v>
      </c>
      <c r="AS25" s="49"/>
    </row>
    <row r="26" spans="1:45" ht="15" x14ac:dyDescent="0.2">
      <c r="A26" s="12"/>
      <c r="B26" s="6" t="s">
        <v>22</v>
      </c>
      <c r="C26" s="34">
        <f t="shared" ref="C26:AN26" si="2">SUM(C9:C25)</f>
        <v>4232001.9062030688</v>
      </c>
      <c r="D26" s="34">
        <f t="shared" si="2"/>
        <v>2856786.7902607783</v>
      </c>
      <c r="E26" s="34">
        <f t="shared" si="2"/>
        <v>456266.34789584263</v>
      </c>
      <c r="F26" s="34">
        <f t="shared" si="2"/>
        <v>455905.94189584261</v>
      </c>
      <c r="G26" s="34">
        <f t="shared" si="2"/>
        <v>209697.71</v>
      </c>
      <c r="H26" s="34">
        <f t="shared" si="2"/>
        <v>112429.48999999999</v>
      </c>
      <c r="I26" s="34">
        <f t="shared" si="2"/>
        <v>86864156.07279256</v>
      </c>
      <c r="J26" s="34">
        <f t="shared" si="2"/>
        <v>84312277.237946644</v>
      </c>
      <c r="K26" s="34">
        <f t="shared" si="2"/>
        <v>21961778.198912494</v>
      </c>
      <c r="L26" s="34">
        <f t="shared" si="2"/>
        <v>16834617.491133038</v>
      </c>
      <c r="M26" s="34">
        <f t="shared" si="2"/>
        <v>3664005.871645262</v>
      </c>
      <c r="N26" s="34">
        <f t="shared" si="2"/>
        <v>3159600.6574358265</v>
      </c>
      <c r="O26" s="34">
        <f t="shared" si="2"/>
        <v>0</v>
      </c>
      <c r="P26" s="34">
        <f t="shared" si="2"/>
        <v>0</v>
      </c>
      <c r="Q26" s="34">
        <f t="shared" si="2"/>
        <v>-2775756.2253740001</v>
      </c>
      <c r="R26" s="34">
        <f t="shared" si="2"/>
        <v>0</v>
      </c>
      <c r="S26" s="34">
        <f t="shared" si="2"/>
        <v>3884320</v>
      </c>
      <c r="T26" s="34">
        <f t="shared" si="2"/>
        <v>0</v>
      </c>
      <c r="U26" s="34">
        <f t="shared" si="2"/>
        <v>-703</v>
      </c>
      <c r="V26" s="34">
        <f t="shared" si="2"/>
        <v>-351.5</v>
      </c>
      <c r="W26" s="34">
        <f t="shared" si="2"/>
        <v>0</v>
      </c>
      <c r="X26" s="34">
        <f t="shared" si="2"/>
        <v>0</v>
      </c>
      <c r="Y26" s="34">
        <f t="shared" si="2"/>
        <v>1026011.4881502745</v>
      </c>
      <c r="Z26" s="34">
        <f t="shared" si="2"/>
        <v>595115.65801530611</v>
      </c>
      <c r="AA26" s="34">
        <f t="shared" si="2"/>
        <v>45622809.078102179</v>
      </c>
      <c r="AB26" s="34">
        <f t="shared" si="2"/>
        <v>2510381.47215892</v>
      </c>
      <c r="AC26" s="34">
        <f t="shared" si="2"/>
        <v>439438.49</v>
      </c>
      <c r="AD26" s="34">
        <f t="shared" si="2"/>
        <v>40539.750000000015</v>
      </c>
      <c r="AE26" s="34">
        <f t="shared" si="2"/>
        <v>-1018575.9081428665</v>
      </c>
      <c r="AF26" s="34">
        <f t="shared" si="2"/>
        <v>-137693.21032500415</v>
      </c>
      <c r="AG26" s="34">
        <f t="shared" si="2"/>
        <v>114828.85495600001</v>
      </c>
      <c r="AH26" s="34">
        <f t="shared" si="2"/>
        <v>114828.85495600001</v>
      </c>
      <c r="AI26" s="34">
        <f t="shared" si="2"/>
        <v>331802.72823875776</v>
      </c>
      <c r="AJ26" s="34">
        <f t="shared" si="2"/>
        <v>221395.36680875783</v>
      </c>
      <c r="AK26" s="34">
        <f t="shared" si="2"/>
        <v>0</v>
      </c>
      <c r="AL26" s="34">
        <f t="shared" si="2"/>
        <v>0</v>
      </c>
      <c r="AM26" s="34">
        <f t="shared" si="2"/>
        <v>165012081.61337957</v>
      </c>
      <c r="AN26" s="34">
        <f t="shared" si="2"/>
        <v>111075834.00028613</v>
      </c>
    </row>
    <row r="27" spans="1:45" ht="15" x14ac:dyDescent="0.2">
      <c r="A27" s="44"/>
      <c r="B27" s="45"/>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row>
    <row r="28" spans="1:45" x14ac:dyDescent="0.2">
      <c r="AN28" s="49"/>
    </row>
    <row r="29" spans="1:45" s="71" customFormat="1" ht="15" x14ac:dyDescent="0.2">
      <c r="B29" s="72" t="s">
        <v>53</v>
      </c>
      <c r="C29" s="88"/>
      <c r="D29" s="88"/>
      <c r="E29" s="88"/>
      <c r="F29" s="88"/>
      <c r="G29" s="88"/>
      <c r="H29" s="88"/>
      <c r="I29" s="88"/>
      <c r="J29" s="88"/>
      <c r="K29" s="88"/>
      <c r="L29" s="88"/>
      <c r="M29" s="88"/>
      <c r="N29" s="88"/>
    </row>
    <row r="30" spans="1:45" s="71" customFormat="1" ht="9" customHeight="1" x14ac:dyDescent="0.2">
      <c r="B30" s="89"/>
      <c r="C30" s="89"/>
      <c r="D30" s="89"/>
      <c r="E30" s="89"/>
      <c r="F30" s="89"/>
      <c r="G30" s="89"/>
      <c r="H30" s="89"/>
      <c r="I30" s="89"/>
      <c r="J30" s="89"/>
      <c r="K30" s="89"/>
      <c r="L30" s="89"/>
      <c r="M30" s="89"/>
      <c r="N30" s="89"/>
    </row>
    <row r="31" spans="1:45" s="71" customFormat="1" ht="15" x14ac:dyDescent="0.25">
      <c r="B31" s="80" t="s">
        <v>72</v>
      </c>
    </row>
    <row r="32" spans="1:45" s="71" customFormat="1" ht="15" x14ac:dyDescent="0.25">
      <c r="B32" s="80" t="s">
        <v>73</v>
      </c>
    </row>
    <row r="33" spans="39:40" s="90" customFormat="1" ht="12.75" x14ac:dyDescent="0.2">
      <c r="AM33" s="91"/>
      <c r="AN33" s="91"/>
    </row>
    <row r="34" spans="39:40" s="90" customFormat="1" ht="12.75" x14ac:dyDescent="0.2"/>
    <row r="35" spans="39:40" s="90" customFormat="1" ht="12.75" x14ac:dyDescent="0.2">
      <c r="AM35" s="91"/>
      <c r="AN35" s="91"/>
    </row>
    <row r="36" spans="39:40" s="90" customFormat="1" ht="12.75" x14ac:dyDescent="0.2">
      <c r="AM36" s="91"/>
      <c r="AN36" s="91"/>
    </row>
  </sheetData>
  <sortState ref="B8:AN23">
    <sortCondition descending="1" ref="AM7:AM23"/>
  </sortState>
  <mergeCells count="22">
    <mergeCell ref="M7:N7"/>
    <mergeCell ref="E7:F7"/>
    <mergeCell ref="G7:H7"/>
    <mergeCell ref="I7:J7"/>
    <mergeCell ref="AK7:AL7"/>
    <mergeCell ref="AM7:AN7"/>
    <mergeCell ref="AI7:AJ7"/>
    <mergeCell ref="O7:P7"/>
    <mergeCell ref="Q7:R7"/>
    <mergeCell ref="S7:T7"/>
    <mergeCell ref="U7:V7"/>
    <mergeCell ref="W7:X7"/>
    <mergeCell ref="AG7:AH7"/>
    <mergeCell ref="Y7:Z7"/>
    <mergeCell ref="AA7:AB7"/>
    <mergeCell ref="AC7:AD7"/>
    <mergeCell ref="AE7:AF7"/>
    <mergeCell ref="A1:K1"/>
    <mergeCell ref="A7:A8"/>
    <mergeCell ref="B7:B8"/>
    <mergeCell ref="C7:D7"/>
    <mergeCell ref="K7:L7"/>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1:G34"/>
  <sheetViews>
    <sheetView zoomScale="90" zoomScaleNormal="90" workbookViewId="0">
      <pane xSplit="2" ySplit="6" topLeftCell="C7" activePane="bottomRight" state="frozen"/>
      <selection pane="topRight" activeCell="C1" sqref="C1"/>
      <selection pane="bottomLeft" activeCell="A7" sqref="A7"/>
      <selection pane="bottomRight" activeCell="A5" sqref="A5"/>
    </sheetView>
  </sheetViews>
  <sheetFormatPr defaultRowHeight="12.75" x14ac:dyDescent="0.2"/>
  <cols>
    <col min="1" max="1" width="4.42578125" customWidth="1"/>
    <col min="2" max="2" width="56.28515625" customWidth="1"/>
    <col min="3" max="3" width="13" customWidth="1"/>
    <col min="4" max="4" width="10.5703125" customWidth="1"/>
    <col min="7" max="7" width="12" bestFit="1" customWidth="1"/>
  </cols>
  <sheetData>
    <row r="1" spans="1:5" x14ac:dyDescent="0.2">
      <c r="A1" s="94"/>
      <c r="B1" s="94"/>
      <c r="C1" s="94"/>
      <c r="D1" s="94"/>
    </row>
    <row r="2" spans="1:5" ht="12.75" customHeight="1" x14ac:dyDescent="0.2">
      <c r="A2" s="122" t="s">
        <v>77</v>
      </c>
      <c r="B2" s="122"/>
      <c r="C2" s="122"/>
      <c r="D2" s="122"/>
    </row>
    <row r="3" spans="1:5" ht="12.75" customHeight="1" x14ac:dyDescent="0.2">
      <c r="A3" s="122"/>
      <c r="B3" s="122"/>
      <c r="C3" s="122"/>
      <c r="D3" s="122"/>
      <c r="E3" s="2"/>
    </row>
    <row r="4" spans="1:5" x14ac:dyDescent="0.2">
      <c r="A4" s="122"/>
      <c r="B4" s="122"/>
      <c r="C4" s="122"/>
      <c r="D4" s="122"/>
      <c r="E4" s="2"/>
    </row>
    <row r="5" spans="1:5" x14ac:dyDescent="0.2">
      <c r="A5" s="94"/>
      <c r="B5" s="94"/>
      <c r="C5" s="94"/>
      <c r="D5" s="94"/>
    </row>
    <row r="6" spans="1:5" ht="43.5" customHeight="1" x14ac:dyDescent="0.2">
      <c r="A6" s="95" t="s">
        <v>0</v>
      </c>
      <c r="B6" s="95" t="s">
        <v>74</v>
      </c>
      <c r="C6" s="95" t="s">
        <v>75</v>
      </c>
      <c r="D6" s="95" t="s">
        <v>76</v>
      </c>
    </row>
    <row r="7" spans="1:5" ht="27" customHeight="1" x14ac:dyDescent="0.2">
      <c r="A7" s="7">
        <v>1</v>
      </c>
      <c r="B7" s="92" t="s">
        <v>4</v>
      </c>
      <c r="C7" s="35">
        <f>HLOOKUP(B7,'Wr. Prem. &amp;  Re Prem.'!$6:$26,20,FALSE)</f>
        <v>19011226.044405844</v>
      </c>
      <c r="D7" s="24">
        <f>C7/$C$25</f>
        <v>6.4384159440040251E-2</v>
      </c>
    </row>
    <row r="8" spans="1:5" ht="27" customHeight="1" x14ac:dyDescent="0.2">
      <c r="A8" s="7">
        <v>2</v>
      </c>
      <c r="B8" s="92" t="s">
        <v>5</v>
      </c>
      <c r="C8" s="35">
        <f>HLOOKUP(B8,'Wr. Prem. &amp;  Re Prem.'!$6:$26,20,FALSE)</f>
        <v>3547785.6839500489</v>
      </c>
      <c r="D8" s="24">
        <f t="shared" ref="D8:D21" si="0">C8/$C$25</f>
        <v>1.2015069338557803E-2</v>
      </c>
    </row>
    <row r="9" spans="1:5" ht="27" customHeight="1" x14ac:dyDescent="0.2">
      <c r="A9" s="7">
        <v>3</v>
      </c>
      <c r="B9" s="92" t="s">
        <v>6</v>
      </c>
      <c r="C9" s="35">
        <f>HLOOKUP(B9,'Wr. Prem. &amp;  Re Prem.'!$6:$26,20,FALSE)</f>
        <v>2869851.2029784154</v>
      </c>
      <c r="D9" s="24">
        <f t="shared" si="0"/>
        <v>9.7191499901251276E-3</v>
      </c>
    </row>
    <row r="10" spans="1:5" ht="27" customHeight="1" x14ac:dyDescent="0.2">
      <c r="A10" s="7">
        <v>4</v>
      </c>
      <c r="B10" s="92" t="s">
        <v>7</v>
      </c>
      <c r="C10" s="35">
        <f>HLOOKUP(B10,'Wr. Prem. &amp;  Re Prem.'!$6:$26,20,FALSE)</f>
        <v>135305730.87497407</v>
      </c>
      <c r="D10" s="24">
        <f t="shared" si="0"/>
        <v>0.4582316642523393</v>
      </c>
    </row>
    <row r="11" spans="1:5" ht="38.25" customHeight="1" x14ac:dyDescent="0.2">
      <c r="A11" s="7">
        <v>5</v>
      </c>
      <c r="B11" s="92" t="s">
        <v>8</v>
      </c>
      <c r="C11" s="35">
        <f>HLOOKUP(B11,'Wr. Prem. &amp;  Re Prem.'!$6:$26,20,FALSE)</f>
        <v>45359694.780297659</v>
      </c>
      <c r="D11" s="24">
        <f t="shared" si="0"/>
        <v>0.15361691108531125</v>
      </c>
    </row>
    <row r="12" spans="1:5" ht="27" customHeight="1" x14ac:dyDescent="0.2">
      <c r="A12" s="7">
        <v>6</v>
      </c>
      <c r="B12" s="92" t="s">
        <v>9</v>
      </c>
      <c r="C12" s="35">
        <f>HLOOKUP(B12,'Wr. Prem. &amp;  Re Prem.'!$6:$26,20,FALSE)</f>
        <v>18600780.832852464</v>
      </c>
      <c r="D12" s="24">
        <f t="shared" si="0"/>
        <v>6.2994129681815905E-2</v>
      </c>
    </row>
    <row r="13" spans="1:5" ht="27" customHeight="1" x14ac:dyDescent="0.2">
      <c r="A13" s="7">
        <v>7</v>
      </c>
      <c r="B13" s="92" t="s">
        <v>10</v>
      </c>
      <c r="C13" s="35">
        <f>HLOOKUP(B13,'Wr. Prem. &amp;  Re Prem.'!$6:$26,20,FALSE)</f>
        <v>31653.1152</v>
      </c>
      <c r="D13" s="24">
        <f t="shared" si="0"/>
        <v>1.0719767420841551E-4</v>
      </c>
    </row>
    <row r="14" spans="1:5" ht="27" customHeight="1" x14ac:dyDescent="0.2">
      <c r="A14" s="7">
        <v>8</v>
      </c>
      <c r="B14" s="92" t="s">
        <v>11</v>
      </c>
      <c r="C14" s="35">
        <f>HLOOKUP(B14,'Wr. Prem. &amp;  Re Prem.'!$6:$26,20,FALSE)</f>
        <v>2229918.981561</v>
      </c>
      <c r="D14" s="24">
        <f t="shared" si="0"/>
        <v>7.5519305757474949E-3</v>
      </c>
    </row>
    <row r="15" spans="1:5" ht="27" customHeight="1" x14ac:dyDescent="0.2">
      <c r="A15" s="7">
        <v>9</v>
      </c>
      <c r="B15" s="92" t="s">
        <v>12</v>
      </c>
      <c r="C15" s="35">
        <f>HLOOKUP(B15,'Wr. Prem. &amp;  Re Prem.'!$6:$26,20,FALSE)</f>
        <v>3050770.5749999997</v>
      </c>
      <c r="D15" s="24">
        <f t="shared" si="0"/>
        <v>1.033185859012924E-2</v>
      </c>
    </row>
    <row r="16" spans="1:5" ht="27" customHeight="1" x14ac:dyDescent="0.2">
      <c r="A16" s="7">
        <v>10</v>
      </c>
      <c r="B16" s="92" t="s">
        <v>13</v>
      </c>
      <c r="C16" s="35">
        <f>HLOOKUP(B16,'Wr. Prem. &amp;  Re Prem.'!$6:$26,20,FALSE)</f>
        <v>252048.803656</v>
      </c>
      <c r="D16" s="24">
        <f t="shared" si="0"/>
        <v>8.5359830677698284E-4</v>
      </c>
    </row>
    <row r="17" spans="1:7" ht="27" customHeight="1" x14ac:dyDescent="0.2">
      <c r="A17" s="7">
        <v>11</v>
      </c>
      <c r="B17" s="92" t="s">
        <v>14</v>
      </c>
      <c r="C17" s="35">
        <f>HLOOKUP(B17,'Wr. Prem. &amp;  Re Prem.'!$6:$26,20,FALSE)</f>
        <v>17431</v>
      </c>
      <c r="D17" s="24">
        <f t="shared" si="0"/>
        <v>5.9032504299194248E-5</v>
      </c>
    </row>
    <row r="18" spans="1:7" ht="27" customHeight="1" x14ac:dyDescent="0.2">
      <c r="A18" s="7">
        <v>12</v>
      </c>
      <c r="B18" s="92" t="s">
        <v>15</v>
      </c>
      <c r="C18" s="35">
        <f>HLOOKUP(B18,'Wr. Prem. &amp;  Re Prem.'!$6:$26,20,FALSE)</f>
        <v>4272129.6424581939</v>
      </c>
      <c r="D18" s="24">
        <f t="shared" si="0"/>
        <v>1.4468160833292899E-2</v>
      </c>
    </row>
    <row r="19" spans="1:7" ht="27" customHeight="1" x14ac:dyDescent="0.2">
      <c r="A19" s="7">
        <v>13</v>
      </c>
      <c r="B19" s="92" t="s">
        <v>16</v>
      </c>
      <c r="C19" s="35">
        <f>HLOOKUP(B19,'Wr. Prem. &amp;  Re Prem.'!$6:$26,20,FALSE)</f>
        <v>41155842.816754214</v>
      </c>
      <c r="D19" s="24">
        <f t="shared" si="0"/>
        <v>0.13937998210183042</v>
      </c>
    </row>
    <row r="20" spans="1:7" ht="27" customHeight="1" x14ac:dyDescent="0.2">
      <c r="A20" s="7">
        <v>14</v>
      </c>
      <c r="B20" s="92" t="s">
        <v>17</v>
      </c>
      <c r="C20" s="35">
        <f>HLOOKUP(B20,'Wr. Prem. &amp;  Re Prem.'!$6:$26,20,FALSE)</f>
        <v>1276814.8834867668</v>
      </c>
      <c r="D20" s="24">
        <f t="shared" si="0"/>
        <v>4.3241110721535065E-3</v>
      </c>
    </row>
    <row r="21" spans="1:7" ht="27" customHeight="1" x14ac:dyDescent="0.2">
      <c r="A21" s="7">
        <v>15</v>
      </c>
      <c r="B21" s="92" t="s">
        <v>18</v>
      </c>
      <c r="C21" s="35">
        <f>HLOOKUP(B21,'Wr. Prem. &amp;  Re Prem.'!$6:$26,20,FALSE)</f>
        <v>5117427.2912534596</v>
      </c>
      <c r="D21" s="24">
        <f t="shared" si="0"/>
        <v>1.7330878811986337E-2</v>
      </c>
    </row>
    <row r="22" spans="1:7" ht="27" customHeight="1" x14ac:dyDescent="0.2">
      <c r="A22" s="7">
        <v>16</v>
      </c>
      <c r="B22" s="92" t="s">
        <v>19</v>
      </c>
      <c r="C22" s="35">
        <f>HLOOKUP(B22,'Wr. Prem. &amp;  Re Prem.'!$6:$26,20,FALSE)</f>
        <v>316706.51789025654</v>
      </c>
      <c r="D22" s="24">
        <f>C22/$C$25</f>
        <v>1.0725706430462628E-3</v>
      </c>
    </row>
    <row r="23" spans="1:7" ht="27" customHeight="1" x14ac:dyDescent="0.2">
      <c r="A23" s="7">
        <v>17</v>
      </c>
      <c r="B23" s="92" t="s">
        <v>20</v>
      </c>
      <c r="C23" s="35">
        <f>HLOOKUP(B23,'Wr. Prem. &amp;  Re Prem.'!$6:$26,20,FALSE)</f>
        <v>12862190.26573668</v>
      </c>
      <c r="D23" s="24">
        <f>C23/$C$25</f>
        <v>4.3559595098339454E-2</v>
      </c>
    </row>
    <row r="24" spans="1:7" ht="27" customHeight="1" x14ac:dyDescent="0.2">
      <c r="A24" s="7">
        <v>18</v>
      </c>
      <c r="B24" s="92" t="s">
        <v>21</v>
      </c>
      <c r="C24" s="35">
        <f>HLOOKUP(B24,'Wr. Prem. &amp;  Re Prem.'!$6:$26,20,FALSE)</f>
        <v>0</v>
      </c>
      <c r="D24" s="24">
        <f>C24/$C$25</f>
        <v>0</v>
      </c>
    </row>
    <row r="25" spans="1:7" ht="27" customHeight="1" x14ac:dyDescent="0.2">
      <c r="A25" s="3"/>
      <c r="B25" s="93" t="s">
        <v>22</v>
      </c>
      <c r="C25" s="25">
        <f>SUM(C7:C24)</f>
        <v>295278003.31245512</v>
      </c>
      <c r="D25" s="26">
        <f>SUM(D7:D24)</f>
        <v>1</v>
      </c>
      <c r="G25" s="1"/>
    </row>
    <row r="27" spans="1:7" x14ac:dyDescent="0.2">
      <c r="C27" s="1"/>
    </row>
    <row r="28" spans="1:7" x14ac:dyDescent="0.2">
      <c r="C28" s="1"/>
    </row>
    <row r="34" spans="3:3" x14ac:dyDescent="0.2">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5"/>
  <sheetViews>
    <sheetView zoomScale="90" zoomScaleNormal="90" workbookViewId="0">
      <pane xSplit="2" ySplit="7" topLeftCell="C8" activePane="bottomRight" state="frozen"/>
      <selection pane="topRight" activeCell="C1" sqref="C1"/>
      <selection pane="bottomLeft" activeCell="A6" sqref="A6"/>
      <selection pane="bottomRight" activeCell="A28" sqref="A28:XFD30"/>
    </sheetView>
  </sheetViews>
  <sheetFormatPr defaultRowHeight="12.75" x14ac:dyDescent="0.2"/>
  <cols>
    <col min="1" max="1" width="4.42578125" customWidth="1"/>
    <col min="2" max="2" width="49.28515625" customWidth="1"/>
    <col min="3" max="6" width="11.5703125" customWidth="1"/>
    <col min="7" max="7" width="12.28515625" customWidth="1"/>
    <col min="8" max="38" width="11.5703125" customWidth="1"/>
    <col min="39" max="39" width="13.140625" customWidth="1"/>
    <col min="40" max="40" width="11.5703125" customWidth="1"/>
  </cols>
  <sheetData>
    <row r="1" spans="1:40" s="71" customFormat="1" ht="27.75" customHeight="1" x14ac:dyDescent="0.2">
      <c r="A1" s="72" t="s">
        <v>78</v>
      </c>
      <c r="B1" s="72"/>
      <c r="C1" s="72"/>
      <c r="D1" s="72"/>
      <c r="E1" s="72"/>
      <c r="F1" s="72"/>
      <c r="G1" s="72"/>
      <c r="H1" s="72"/>
      <c r="I1" s="72"/>
      <c r="J1" s="72"/>
      <c r="K1" s="72"/>
      <c r="L1" s="72"/>
      <c r="M1" s="72"/>
      <c r="N1" s="72"/>
      <c r="O1" s="72"/>
    </row>
    <row r="2" spans="1:40" s="71" customFormat="1" ht="27.75" customHeight="1" x14ac:dyDescent="0.2">
      <c r="A2" s="72" t="str">
        <f>'Inccured Claims'!A2</f>
        <v>Reporting period: 1 January 2018 - 30 June 2018</v>
      </c>
      <c r="B2" s="72"/>
      <c r="C2" s="72"/>
      <c r="D2" s="72"/>
      <c r="E2" s="72"/>
      <c r="F2" s="72"/>
      <c r="G2" s="72"/>
      <c r="H2" s="72"/>
      <c r="I2" s="72"/>
      <c r="J2" s="72"/>
      <c r="K2" s="72"/>
      <c r="L2" s="72"/>
      <c r="M2" s="72"/>
      <c r="N2" s="72"/>
      <c r="O2" s="72"/>
    </row>
    <row r="3" spans="1:40" s="71" customFormat="1" ht="18" customHeight="1" x14ac:dyDescent="0.2">
      <c r="A3" s="72"/>
      <c r="B3" s="72"/>
      <c r="C3" s="72"/>
      <c r="D3" s="72"/>
      <c r="E3" s="72"/>
      <c r="F3" s="72"/>
      <c r="G3" s="72"/>
      <c r="H3" s="72"/>
      <c r="I3" s="72"/>
      <c r="J3" s="72"/>
      <c r="K3" s="72"/>
      <c r="L3" s="72"/>
      <c r="M3" s="72"/>
      <c r="N3" s="72"/>
      <c r="O3" s="72"/>
    </row>
    <row r="4" spans="1:40" s="96" customFormat="1" ht="17.25" customHeight="1" x14ac:dyDescent="0.25">
      <c r="A4" s="58" t="s">
        <v>79</v>
      </c>
      <c r="C4" s="97"/>
      <c r="E4" s="97"/>
      <c r="G4" s="97"/>
      <c r="I4" s="97"/>
      <c r="K4" s="97"/>
      <c r="M4" s="97"/>
      <c r="O4" s="97"/>
      <c r="Q4" s="97"/>
      <c r="S4" s="97"/>
      <c r="U4" s="97"/>
      <c r="W4" s="97"/>
      <c r="Y4" s="97"/>
      <c r="AA4" s="97"/>
      <c r="AC4" s="97"/>
      <c r="AE4" s="97"/>
      <c r="AG4" s="97"/>
      <c r="AI4" s="97"/>
      <c r="AK4" s="97"/>
    </row>
    <row r="5" spans="1:40" s="96" customFormat="1" ht="21.75" customHeight="1" x14ac:dyDescent="0.25">
      <c r="A5" s="98"/>
      <c r="C5" s="97"/>
      <c r="E5" s="97"/>
      <c r="G5" s="97"/>
      <c r="I5" s="97"/>
      <c r="K5" s="97"/>
      <c r="M5" s="97"/>
      <c r="O5" s="97"/>
      <c r="Q5" s="97"/>
      <c r="S5" s="97"/>
      <c r="U5" s="97"/>
      <c r="W5" s="97"/>
      <c r="Y5" s="97"/>
      <c r="AA5" s="97"/>
      <c r="AC5" s="97"/>
      <c r="AE5" s="97"/>
      <c r="AG5" s="97"/>
      <c r="AI5" s="97"/>
      <c r="AK5" s="97"/>
    </row>
    <row r="6" spans="1:40" s="99" customFormat="1" ht="96" customHeight="1" x14ac:dyDescent="0.25">
      <c r="A6" s="105" t="s">
        <v>0</v>
      </c>
      <c r="B6" s="105" t="s">
        <v>3</v>
      </c>
      <c r="C6" s="119" t="str">
        <f>'[1]Number of Policies'!$C$6:$G$6</f>
        <v>Life</v>
      </c>
      <c r="D6" s="119"/>
      <c r="E6" s="115" t="str">
        <f>'[1]Number of Policies'!$H$6</f>
        <v>Travel</v>
      </c>
      <c r="F6" s="116"/>
      <c r="G6" s="115" t="str">
        <f>'[1]Number of Policies'!$M$6</f>
        <v>Personal Accident</v>
      </c>
      <c r="H6" s="116"/>
      <c r="I6" s="115" t="str">
        <f>'[1]Number of Policies'!$R$6</f>
        <v>Medical (Health)</v>
      </c>
      <c r="J6" s="116"/>
      <c r="K6" s="115" t="str">
        <f>'[1]Number of Policies'!$Z$6</f>
        <v>Road Transport Means (Casco)</v>
      </c>
      <c r="L6" s="116"/>
      <c r="M6" s="115" t="str">
        <f>'[1]Number of Policies'!$AE$6</f>
        <v>Motor Third Party Liability</v>
      </c>
      <c r="N6" s="116"/>
      <c r="O6" s="115" t="str">
        <f>'[1]Number of Policies'!$AJ$6</f>
        <v>Railway Transport Means</v>
      </c>
      <c r="P6" s="116"/>
      <c r="Q6" s="115" t="str">
        <f>'[1]Number of Policies'!$AO$6</f>
        <v>Aviation Transport Means (Hull)</v>
      </c>
      <c r="R6" s="116"/>
      <c r="S6" s="115" t="str">
        <f>'[1]Number of Policies'!$AT$6</f>
        <v>Aviation Third Party Liability</v>
      </c>
      <c r="T6" s="116"/>
      <c r="U6" s="115" t="str">
        <f>'[1]Number of Policies'!$AY$6</f>
        <v>Marine Transport Means (Hull)</v>
      </c>
      <c r="V6" s="116"/>
      <c r="W6" s="115" t="str">
        <f>'[1]Number of Policies'!$BD$6</f>
        <v>Marine Third Party Liability</v>
      </c>
      <c r="X6" s="116"/>
      <c r="Y6" s="115" t="str">
        <f>'[1]Number of Policies'!$BI$6</f>
        <v>Cargo</v>
      </c>
      <c r="Z6" s="116"/>
      <c r="AA6" s="115" t="str">
        <f>'[1]Number of Policies'!$BN$6</f>
        <v>Property</v>
      </c>
      <c r="AB6" s="116"/>
      <c r="AC6" s="115" t="str">
        <f>'[1]Number of Policies'!$BS$6</f>
        <v>Miscellaneous Financial Loss</v>
      </c>
      <c r="AD6" s="116"/>
      <c r="AE6" s="108" t="str">
        <f>'[1]Number of Policies'!$BX$6</f>
        <v>Suretyships</v>
      </c>
      <c r="AF6" s="110"/>
      <c r="AG6" s="108" t="str">
        <f>'[1]Number of Policies'!$CC$6</f>
        <v>Credit</v>
      </c>
      <c r="AH6" s="110"/>
      <c r="AI6" s="120" t="str">
        <f>'[1]Number of Policies'!$CH$6</f>
        <v>Third Party Liability</v>
      </c>
      <c r="AJ6" s="121"/>
      <c r="AK6" s="120" t="str">
        <f>'[1]Number of Policies'!$CM$6</f>
        <v>Legal Expenses</v>
      </c>
      <c r="AL6" s="121"/>
      <c r="AM6" s="120" t="str">
        <f>'[1]Number of Policies'!$CR$6</f>
        <v>Total</v>
      </c>
      <c r="AN6" s="121"/>
    </row>
    <row r="7" spans="1:40" s="99" customFormat="1" ht="48.75" customHeight="1" x14ac:dyDescent="0.25">
      <c r="A7" s="107"/>
      <c r="B7" s="107"/>
      <c r="C7" s="70" t="s">
        <v>51</v>
      </c>
      <c r="D7" s="70" t="s">
        <v>80</v>
      </c>
      <c r="E7" s="70" t="str">
        <f t="shared" ref="E7:V7" si="0">C7</f>
        <v>Written Premium (Gross)</v>
      </c>
      <c r="F7" s="70" t="str">
        <f t="shared" si="0"/>
        <v>Retrocession Premium</v>
      </c>
      <c r="G7" s="70" t="str">
        <f t="shared" si="0"/>
        <v>Written Premium (Gross)</v>
      </c>
      <c r="H7" s="70" t="str">
        <f t="shared" si="0"/>
        <v>Retrocession Premium</v>
      </c>
      <c r="I7" s="70" t="str">
        <f t="shared" si="0"/>
        <v>Written Premium (Gross)</v>
      </c>
      <c r="J7" s="70" t="str">
        <f t="shared" si="0"/>
        <v>Retrocession Premium</v>
      </c>
      <c r="K7" s="70" t="str">
        <f t="shared" si="0"/>
        <v>Written Premium (Gross)</v>
      </c>
      <c r="L7" s="70" t="str">
        <f t="shared" si="0"/>
        <v>Retrocession Premium</v>
      </c>
      <c r="M7" s="70" t="str">
        <f t="shared" si="0"/>
        <v>Written Premium (Gross)</v>
      </c>
      <c r="N7" s="70" t="str">
        <f t="shared" si="0"/>
        <v>Retrocession Premium</v>
      </c>
      <c r="O7" s="70" t="str">
        <f t="shared" si="0"/>
        <v>Written Premium (Gross)</v>
      </c>
      <c r="P7" s="70" t="str">
        <f t="shared" si="0"/>
        <v>Retrocession Premium</v>
      </c>
      <c r="Q7" s="70" t="str">
        <f t="shared" si="0"/>
        <v>Written Premium (Gross)</v>
      </c>
      <c r="R7" s="70" t="str">
        <f t="shared" si="0"/>
        <v>Retrocession Premium</v>
      </c>
      <c r="S7" s="70" t="str">
        <f t="shared" si="0"/>
        <v>Written Premium (Gross)</v>
      </c>
      <c r="T7" s="70" t="str">
        <f t="shared" si="0"/>
        <v>Retrocession Premium</v>
      </c>
      <c r="U7" s="70" t="str">
        <f t="shared" si="0"/>
        <v>Written Premium (Gross)</v>
      </c>
      <c r="V7" s="70" t="str">
        <f t="shared" si="0"/>
        <v>Retrocession Premium</v>
      </c>
      <c r="W7" s="70" t="str">
        <f>U7</f>
        <v>Written Premium (Gross)</v>
      </c>
      <c r="X7" s="70" t="str">
        <f>V7</f>
        <v>Retrocession Premium</v>
      </c>
      <c r="Y7" s="70" t="str">
        <f>W7</f>
        <v>Written Premium (Gross)</v>
      </c>
      <c r="Z7" s="70" t="str">
        <f>X7</f>
        <v>Retrocession Premium</v>
      </c>
      <c r="AA7" s="70" t="str">
        <f t="shared" ref="AA7:AB7" si="1">Y7</f>
        <v>Written Premium (Gross)</v>
      </c>
      <c r="AB7" s="70" t="str">
        <f t="shared" si="1"/>
        <v>Retrocession Premium</v>
      </c>
      <c r="AC7" s="70" t="str">
        <f>AA7</f>
        <v>Written Premium (Gross)</v>
      </c>
      <c r="AD7" s="70" t="str">
        <f>AB7</f>
        <v>Retrocession Premium</v>
      </c>
      <c r="AE7" s="70" t="str">
        <f>AC7</f>
        <v>Written Premium (Gross)</v>
      </c>
      <c r="AF7" s="70" t="str">
        <f>AD7</f>
        <v>Retrocession Premium</v>
      </c>
      <c r="AG7" s="70" t="str">
        <f t="shared" ref="AG7:AH7" si="2">AE7</f>
        <v>Written Premium (Gross)</v>
      </c>
      <c r="AH7" s="70" t="str">
        <f t="shared" si="2"/>
        <v>Retrocession Premium</v>
      </c>
      <c r="AI7" s="70" t="str">
        <f>AG7</f>
        <v>Written Premium (Gross)</v>
      </c>
      <c r="AJ7" s="70" t="str">
        <f>AH7</f>
        <v>Retrocession Premium</v>
      </c>
      <c r="AK7" s="70" t="str">
        <f>AI7</f>
        <v>Written Premium (Gross)</v>
      </c>
      <c r="AL7" s="70" t="str">
        <f>AJ7</f>
        <v>Retrocession Premium</v>
      </c>
      <c r="AM7" s="70" t="str">
        <f t="shared" ref="AM7:AN7" si="3">AK7</f>
        <v>Written Premium (Gross)</v>
      </c>
      <c r="AN7" s="70" t="str">
        <f t="shared" si="3"/>
        <v>Retrocession Premium</v>
      </c>
    </row>
    <row r="8" spans="1:40" ht="24.95" customHeight="1" x14ac:dyDescent="0.2">
      <c r="A8" s="19">
        <v>1</v>
      </c>
      <c r="B8" s="30" t="s">
        <v>39</v>
      </c>
      <c r="C8" s="36">
        <v>206814.87969799538</v>
      </c>
      <c r="D8" s="36">
        <v>8852.2954680000003</v>
      </c>
      <c r="E8" s="36">
        <v>0</v>
      </c>
      <c r="F8" s="36">
        <v>0</v>
      </c>
      <c r="G8" s="36">
        <v>0</v>
      </c>
      <c r="H8" s="36">
        <v>0</v>
      </c>
      <c r="I8" s="36">
        <v>2807853.12968536</v>
      </c>
      <c r="J8" s="36">
        <v>1752489.3932563227</v>
      </c>
      <c r="K8" s="36">
        <v>0</v>
      </c>
      <c r="L8" s="36">
        <v>0</v>
      </c>
      <c r="M8" s="36">
        <v>0</v>
      </c>
      <c r="N8" s="36">
        <v>0</v>
      </c>
      <c r="O8" s="36">
        <v>0</v>
      </c>
      <c r="P8" s="36">
        <v>0</v>
      </c>
      <c r="Q8" s="36">
        <v>0</v>
      </c>
      <c r="R8" s="36">
        <v>0</v>
      </c>
      <c r="S8" s="36">
        <v>0</v>
      </c>
      <c r="T8" s="36">
        <v>0</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3">
        <f t="shared" ref="AM8:AM24" si="4">C8+E8+G8+I8+K8+M8+O8+Q8+S8+U8+W8+Y8+AA8+AC8+AE8+AG8+AI8+AK8</f>
        <v>3014668.0093833553</v>
      </c>
      <c r="AN8" s="33">
        <f t="shared" ref="AN8:AN24" si="5">D8+F8+H8+J8+L8+N8+P8+R8+T8+V8+X8+Z8+AB8+AD8+AF8+AH8+AJ8+AL8</f>
        <v>1761341.6887243227</v>
      </c>
    </row>
    <row r="9" spans="1:40" ht="24.95" customHeight="1" x14ac:dyDescent="0.2">
      <c r="A9" s="19">
        <v>2</v>
      </c>
      <c r="B9" s="30" t="s">
        <v>28</v>
      </c>
      <c r="C9" s="36">
        <v>0</v>
      </c>
      <c r="D9" s="36">
        <v>0</v>
      </c>
      <c r="E9" s="36">
        <v>0</v>
      </c>
      <c r="F9" s="36">
        <v>0</v>
      </c>
      <c r="G9" s="36">
        <v>0</v>
      </c>
      <c r="H9" s="36">
        <v>0</v>
      </c>
      <c r="I9" s="36">
        <v>0</v>
      </c>
      <c r="J9" s="36">
        <v>0</v>
      </c>
      <c r="K9" s="36">
        <v>0</v>
      </c>
      <c r="L9" s="36">
        <v>0</v>
      </c>
      <c r="M9" s="36">
        <v>738259.67058823537</v>
      </c>
      <c r="N9" s="36">
        <v>0</v>
      </c>
      <c r="O9" s="36">
        <v>0</v>
      </c>
      <c r="P9" s="3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3">
        <f t="shared" si="4"/>
        <v>738259.67058823537</v>
      </c>
      <c r="AN9" s="33">
        <f t="shared" si="5"/>
        <v>0</v>
      </c>
    </row>
    <row r="10" spans="1:40" ht="24.95" customHeight="1" x14ac:dyDescent="0.2">
      <c r="A10" s="19">
        <v>3</v>
      </c>
      <c r="B10" s="30" t="s">
        <v>36</v>
      </c>
      <c r="C10" s="36">
        <v>0</v>
      </c>
      <c r="D10" s="36">
        <v>0</v>
      </c>
      <c r="E10" s="36">
        <v>0</v>
      </c>
      <c r="F10" s="36">
        <v>0</v>
      </c>
      <c r="G10" s="36">
        <v>0</v>
      </c>
      <c r="H10" s="36">
        <v>0</v>
      </c>
      <c r="I10" s="36">
        <v>0</v>
      </c>
      <c r="J10" s="36">
        <v>0</v>
      </c>
      <c r="K10" s="36">
        <v>0</v>
      </c>
      <c r="L10" s="36">
        <v>0</v>
      </c>
      <c r="M10" s="36">
        <v>0</v>
      </c>
      <c r="N10" s="36">
        <v>0</v>
      </c>
      <c r="O10" s="36">
        <v>0</v>
      </c>
      <c r="P10" s="36">
        <v>0</v>
      </c>
      <c r="Q10" s="36">
        <v>0</v>
      </c>
      <c r="R10" s="36">
        <v>0</v>
      </c>
      <c r="S10" s="36">
        <v>0</v>
      </c>
      <c r="T10" s="36">
        <v>0</v>
      </c>
      <c r="U10" s="36">
        <v>0</v>
      </c>
      <c r="V10" s="36">
        <v>0</v>
      </c>
      <c r="W10" s="36">
        <v>0</v>
      </c>
      <c r="X10" s="36">
        <v>0</v>
      </c>
      <c r="Y10" s="36">
        <v>0</v>
      </c>
      <c r="Z10" s="36">
        <v>0</v>
      </c>
      <c r="AA10" s="36">
        <v>103605.38939900001</v>
      </c>
      <c r="AB10" s="36">
        <v>100510.65319662209</v>
      </c>
      <c r="AC10" s="36">
        <v>1984.90112</v>
      </c>
      <c r="AD10" s="36">
        <v>1626.6145583360001</v>
      </c>
      <c r="AE10" s="36">
        <v>0</v>
      </c>
      <c r="AF10" s="36">
        <v>0</v>
      </c>
      <c r="AG10" s="36">
        <v>0</v>
      </c>
      <c r="AH10" s="36">
        <v>0</v>
      </c>
      <c r="AI10" s="36">
        <v>13086.03038</v>
      </c>
      <c r="AJ10" s="36">
        <v>5511.8644480000003</v>
      </c>
      <c r="AK10" s="36">
        <v>0</v>
      </c>
      <c r="AL10" s="36">
        <v>0</v>
      </c>
      <c r="AM10" s="33">
        <f t="shared" si="4"/>
        <v>118676.320899</v>
      </c>
      <c r="AN10" s="33">
        <f t="shared" si="5"/>
        <v>107649.13220295811</v>
      </c>
    </row>
    <row r="11" spans="1:40" ht="24.95" customHeight="1" x14ac:dyDescent="0.2">
      <c r="A11" s="19">
        <v>4</v>
      </c>
      <c r="B11" s="30" t="s">
        <v>37</v>
      </c>
      <c r="C11" s="36">
        <v>0</v>
      </c>
      <c r="D11" s="36">
        <v>0</v>
      </c>
      <c r="E11" s="36">
        <v>0</v>
      </c>
      <c r="F11" s="36">
        <v>0</v>
      </c>
      <c r="G11" s="36">
        <v>0</v>
      </c>
      <c r="H11" s="36">
        <v>0</v>
      </c>
      <c r="I11" s="36">
        <v>0</v>
      </c>
      <c r="J11" s="36">
        <v>0</v>
      </c>
      <c r="K11" s="36">
        <v>0</v>
      </c>
      <c r="L11" s="36">
        <v>0</v>
      </c>
      <c r="M11" s="36">
        <v>0</v>
      </c>
      <c r="N11" s="36">
        <v>0</v>
      </c>
      <c r="O11" s="36">
        <v>0</v>
      </c>
      <c r="P11" s="36">
        <v>0</v>
      </c>
      <c r="Q11" s="36">
        <v>0</v>
      </c>
      <c r="R11" s="36">
        <v>0</v>
      </c>
      <c r="S11" s="36">
        <v>0</v>
      </c>
      <c r="T11" s="36">
        <v>0</v>
      </c>
      <c r="U11" s="36">
        <v>23462.174999999999</v>
      </c>
      <c r="V11" s="36">
        <v>11731.0875</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3">
        <f t="shared" si="4"/>
        <v>23462.174999999999</v>
      </c>
      <c r="AN11" s="33">
        <f t="shared" si="5"/>
        <v>11731.0875</v>
      </c>
    </row>
    <row r="12" spans="1:40" ht="24.95" customHeight="1" x14ac:dyDescent="0.2">
      <c r="A12" s="19">
        <v>5</v>
      </c>
      <c r="B12" s="30" t="s">
        <v>29</v>
      </c>
      <c r="C12" s="36">
        <v>0</v>
      </c>
      <c r="D12" s="36">
        <v>0</v>
      </c>
      <c r="E12" s="36">
        <v>0</v>
      </c>
      <c r="F12" s="36">
        <v>0</v>
      </c>
      <c r="G12" s="36">
        <v>0</v>
      </c>
      <c r="H12" s="36">
        <v>0</v>
      </c>
      <c r="I12" s="36">
        <v>0</v>
      </c>
      <c r="J12" s="36">
        <v>0</v>
      </c>
      <c r="K12" s="36">
        <v>0</v>
      </c>
      <c r="L12" s="36">
        <v>0</v>
      </c>
      <c r="M12" s="36">
        <v>14954.029699999999</v>
      </c>
      <c r="N12" s="36">
        <v>0</v>
      </c>
      <c r="O12" s="36">
        <v>0</v>
      </c>
      <c r="P12" s="36">
        <v>0</v>
      </c>
      <c r="Q12" s="36">
        <v>0</v>
      </c>
      <c r="R12" s="36">
        <v>0</v>
      </c>
      <c r="S12" s="36">
        <v>0</v>
      </c>
      <c r="T12" s="36">
        <v>0</v>
      </c>
      <c r="U12" s="36">
        <v>0</v>
      </c>
      <c r="V12" s="36">
        <v>0</v>
      </c>
      <c r="W12" s="36">
        <v>0</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3">
        <f t="shared" si="4"/>
        <v>14954.029699999999</v>
      </c>
      <c r="AN12" s="33">
        <f t="shared" si="5"/>
        <v>0</v>
      </c>
    </row>
    <row r="13" spans="1:40" ht="24.95" customHeight="1" x14ac:dyDescent="0.2">
      <c r="A13" s="19">
        <v>6</v>
      </c>
      <c r="B13" s="30" t="s">
        <v>34</v>
      </c>
      <c r="C13" s="36">
        <v>0</v>
      </c>
      <c r="D13" s="36">
        <v>0</v>
      </c>
      <c r="E13" s="36">
        <v>0</v>
      </c>
      <c r="F13" s="36">
        <v>0</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3">
        <f t="shared" si="4"/>
        <v>0</v>
      </c>
      <c r="AN13" s="33">
        <f t="shared" si="5"/>
        <v>0</v>
      </c>
    </row>
    <row r="14" spans="1:40" ht="24.95" customHeight="1" x14ac:dyDescent="0.2">
      <c r="A14" s="19">
        <v>7</v>
      </c>
      <c r="B14" s="30" t="s">
        <v>33</v>
      </c>
      <c r="C14" s="36">
        <v>0</v>
      </c>
      <c r="D14" s="36">
        <v>0</v>
      </c>
      <c r="E14" s="36">
        <v>0</v>
      </c>
      <c r="F14" s="36">
        <v>0</v>
      </c>
      <c r="G14" s="36">
        <v>0</v>
      </c>
      <c r="H14" s="36">
        <v>0</v>
      </c>
      <c r="I14" s="36">
        <v>0</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6">
        <v>0</v>
      </c>
      <c r="AC14" s="36">
        <v>0</v>
      </c>
      <c r="AD14" s="36">
        <v>0</v>
      </c>
      <c r="AE14" s="36">
        <v>0</v>
      </c>
      <c r="AF14" s="36">
        <v>0</v>
      </c>
      <c r="AG14" s="36">
        <v>0</v>
      </c>
      <c r="AH14" s="36">
        <v>0</v>
      </c>
      <c r="AI14" s="36">
        <v>0</v>
      </c>
      <c r="AJ14" s="36">
        <v>0</v>
      </c>
      <c r="AK14" s="36">
        <v>0</v>
      </c>
      <c r="AL14" s="36">
        <v>0</v>
      </c>
      <c r="AM14" s="33">
        <f t="shared" si="4"/>
        <v>0</v>
      </c>
      <c r="AN14" s="33">
        <f t="shared" si="5"/>
        <v>0</v>
      </c>
    </row>
    <row r="15" spans="1:40" ht="24.95" customHeight="1" x14ac:dyDescent="0.2">
      <c r="A15" s="19">
        <v>8</v>
      </c>
      <c r="B15" s="30" t="s">
        <v>32</v>
      </c>
      <c r="C15" s="36">
        <v>0</v>
      </c>
      <c r="D15" s="36">
        <v>0</v>
      </c>
      <c r="E15" s="36">
        <v>0</v>
      </c>
      <c r="F15" s="36">
        <v>0</v>
      </c>
      <c r="G15" s="36">
        <v>0</v>
      </c>
      <c r="H15" s="36">
        <v>0</v>
      </c>
      <c r="I15" s="36">
        <v>0</v>
      </c>
      <c r="J15" s="36">
        <v>0</v>
      </c>
      <c r="K15" s="36">
        <v>0</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3">
        <f t="shared" si="4"/>
        <v>0</v>
      </c>
      <c r="AN15" s="33">
        <f t="shared" si="5"/>
        <v>0</v>
      </c>
    </row>
    <row r="16" spans="1:40" ht="24.95" customHeight="1" x14ac:dyDescent="0.2">
      <c r="A16" s="19">
        <v>9</v>
      </c>
      <c r="B16" s="30" t="s">
        <v>31</v>
      </c>
      <c r="C16" s="36">
        <v>0</v>
      </c>
      <c r="D16" s="36">
        <v>0</v>
      </c>
      <c r="E16" s="36">
        <v>0</v>
      </c>
      <c r="F16" s="36">
        <v>0</v>
      </c>
      <c r="G16" s="36">
        <v>0</v>
      </c>
      <c r="H16" s="36">
        <v>0</v>
      </c>
      <c r="I16" s="36">
        <v>0</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3">
        <f t="shared" si="4"/>
        <v>0</v>
      </c>
      <c r="AN16" s="33">
        <f t="shared" si="5"/>
        <v>0</v>
      </c>
    </row>
    <row r="17" spans="1:40" ht="24.95" customHeight="1" x14ac:dyDescent="0.2">
      <c r="A17" s="19">
        <v>10</v>
      </c>
      <c r="B17" s="30" t="s">
        <v>43</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3">
        <f t="shared" si="4"/>
        <v>0</v>
      </c>
      <c r="AN17" s="33">
        <f t="shared" si="5"/>
        <v>0</v>
      </c>
    </row>
    <row r="18" spans="1:40" ht="24.95" customHeight="1" x14ac:dyDescent="0.2">
      <c r="A18" s="19">
        <v>11</v>
      </c>
      <c r="B18" s="30" t="s">
        <v>41</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3">
        <f t="shared" si="4"/>
        <v>0</v>
      </c>
      <c r="AN18" s="33">
        <f t="shared" si="5"/>
        <v>0</v>
      </c>
    </row>
    <row r="19" spans="1:40" ht="24.95" customHeight="1" x14ac:dyDescent="0.2">
      <c r="A19" s="19">
        <v>12</v>
      </c>
      <c r="B19" s="30" t="s">
        <v>38</v>
      </c>
      <c r="C19" s="36">
        <v>0</v>
      </c>
      <c r="D19" s="36">
        <v>0</v>
      </c>
      <c r="E19" s="36">
        <v>0</v>
      </c>
      <c r="F19" s="36">
        <v>0</v>
      </c>
      <c r="G19" s="36">
        <v>0</v>
      </c>
      <c r="H19" s="36">
        <v>0</v>
      </c>
      <c r="I19" s="36">
        <v>0</v>
      </c>
      <c r="J19" s="36">
        <v>0</v>
      </c>
      <c r="K19" s="36">
        <v>0</v>
      </c>
      <c r="L19" s="36">
        <v>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3">
        <f t="shared" si="4"/>
        <v>0</v>
      </c>
      <c r="AN19" s="33">
        <f t="shared" si="5"/>
        <v>0</v>
      </c>
    </row>
    <row r="20" spans="1:40" ht="24.95" customHeight="1" x14ac:dyDescent="0.2">
      <c r="A20" s="19">
        <v>13</v>
      </c>
      <c r="B20" s="30" t="s">
        <v>42</v>
      </c>
      <c r="C20" s="36">
        <v>0</v>
      </c>
      <c r="D20" s="36">
        <v>0</v>
      </c>
      <c r="E20" s="36">
        <v>0</v>
      </c>
      <c r="F20" s="36">
        <v>0</v>
      </c>
      <c r="G20" s="36">
        <v>0</v>
      </c>
      <c r="H20" s="36">
        <v>0</v>
      </c>
      <c r="I20" s="36">
        <v>0</v>
      </c>
      <c r="J20" s="36">
        <v>0</v>
      </c>
      <c r="K20" s="36">
        <v>0</v>
      </c>
      <c r="L20" s="36">
        <v>0</v>
      </c>
      <c r="M20" s="36">
        <v>0</v>
      </c>
      <c r="N20" s="36">
        <v>0</v>
      </c>
      <c r="O20" s="36">
        <v>0</v>
      </c>
      <c r="P20" s="36">
        <v>0</v>
      </c>
      <c r="Q20" s="36">
        <v>0</v>
      </c>
      <c r="R20" s="36">
        <v>0</v>
      </c>
      <c r="S20" s="36">
        <v>0</v>
      </c>
      <c r="T20" s="36">
        <v>0</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3">
        <f t="shared" si="4"/>
        <v>0</v>
      </c>
      <c r="AN20" s="33">
        <f t="shared" si="5"/>
        <v>0</v>
      </c>
    </row>
    <row r="21" spans="1:40" ht="24.95" customHeight="1" x14ac:dyDescent="0.2">
      <c r="A21" s="19">
        <v>14</v>
      </c>
      <c r="B21" s="30" t="s">
        <v>30</v>
      </c>
      <c r="C21" s="36">
        <v>0</v>
      </c>
      <c r="D21" s="36">
        <v>0</v>
      </c>
      <c r="E21" s="36">
        <v>0</v>
      </c>
      <c r="F21" s="36">
        <v>0</v>
      </c>
      <c r="G21" s="36">
        <v>0</v>
      </c>
      <c r="H21" s="36">
        <v>0</v>
      </c>
      <c r="I21" s="36">
        <v>0</v>
      </c>
      <c r="J21" s="36">
        <v>0</v>
      </c>
      <c r="K21" s="36">
        <v>0</v>
      </c>
      <c r="L21" s="36">
        <v>0</v>
      </c>
      <c r="M21" s="36">
        <v>0</v>
      </c>
      <c r="N21" s="36">
        <v>0</v>
      </c>
      <c r="O21" s="36">
        <v>0</v>
      </c>
      <c r="P21" s="36">
        <v>0</v>
      </c>
      <c r="Q21" s="36">
        <v>0</v>
      </c>
      <c r="R21" s="36">
        <v>0</v>
      </c>
      <c r="S21" s="36">
        <v>0</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3">
        <f t="shared" si="4"/>
        <v>0</v>
      </c>
      <c r="AN21" s="33">
        <f t="shared" si="5"/>
        <v>0</v>
      </c>
    </row>
    <row r="22" spans="1:40" ht="24.95" customHeight="1" x14ac:dyDescent="0.2">
      <c r="A22" s="19">
        <v>15</v>
      </c>
      <c r="B22" s="32" t="s">
        <v>35</v>
      </c>
      <c r="C22" s="36">
        <v>0</v>
      </c>
      <c r="D22" s="36">
        <v>0</v>
      </c>
      <c r="E22" s="36">
        <v>0</v>
      </c>
      <c r="F22" s="36">
        <v>0</v>
      </c>
      <c r="G22" s="36">
        <v>0</v>
      </c>
      <c r="H22" s="36">
        <v>0</v>
      </c>
      <c r="I22" s="36">
        <v>0</v>
      </c>
      <c r="J22" s="36">
        <v>0</v>
      </c>
      <c r="K22" s="36">
        <v>0</v>
      </c>
      <c r="L22" s="36">
        <v>0</v>
      </c>
      <c r="M22" s="36">
        <v>0</v>
      </c>
      <c r="N22" s="36">
        <v>0</v>
      </c>
      <c r="O22" s="36">
        <v>0</v>
      </c>
      <c r="P22" s="36">
        <v>0</v>
      </c>
      <c r="Q22" s="36">
        <v>0</v>
      </c>
      <c r="R22" s="36">
        <v>0</v>
      </c>
      <c r="S22" s="36">
        <v>0</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3">
        <f t="shared" si="4"/>
        <v>0</v>
      </c>
      <c r="AN22" s="33">
        <f t="shared" si="5"/>
        <v>0</v>
      </c>
    </row>
    <row r="23" spans="1:40" ht="24.95" customHeight="1" x14ac:dyDescent="0.2">
      <c r="A23" s="19">
        <v>16</v>
      </c>
      <c r="B23" s="32" t="s">
        <v>44</v>
      </c>
      <c r="C23" s="36">
        <v>0</v>
      </c>
      <c r="D23" s="36">
        <v>0</v>
      </c>
      <c r="E23" s="36">
        <v>0</v>
      </c>
      <c r="F23" s="36">
        <v>0</v>
      </c>
      <c r="G23" s="36">
        <v>0</v>
      </c>
      <c r="H23" s="36">
        <v>0</v>
      </c>
      <c r="I23" s="36">
        <v>0</v>
      </c>
      <c r="J23" s="36">
        <v>0</v>
      </c>
      <c r="K23" s="36">
        <v>0</v>
      </c>
      <c r="L23" s="36">
        <v>0</v>
      </c>
      <c r="M23" s="36">
        <v>0</v>
      </c>
      <c r="N23" s="36">
        <v>0</v>
      </c>
      <c r="O23" s="36">
        <v>0</v>
      </c>
      <c r="P23" s="36">
        <v>0</v>
      </c>
      <c r="Q23" s="36">
        <v>0</v>
      </c>
      <c r="R23" s="36">
        <v>0</v>
      </c>
      <c r="S23" s="36">
        <v>0</v>
      </c>
      <c r="T23" s="36">
        <v>0</v>
      </c>
      <c r="U23" s="36">
        <v>0</v>
      </c>
      <c r="V23" s="36">
        <v>0</v>
      </c>
      <c r="W23" s="36">
        <v>0</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3">
        <f t="shared" si="4"/>
        <v>0</v>
      </c>
      <c r="AN23" s="33">
        <f t="shared" si="5"/>
        <v>0</v>
      </c>
    </row>
    <row r="24" spans="1:40" ht="24.95" customHeight="1" x14ac:dyDescent="0.2">
      <c r="A24" s="19">
        <v>17</v>
      </c>
      <c r="B24" s="32" t="s">
        <v>40</v>
      </c>
      <c r="C24" s="36">
        <v>0</v>
      </c>
      <c r="D24" s="36">
        <v>0</v>
      </c>
      <c r="E24" s="36">
        <v>0</v>
      </c>
      <c r="F24" s="36">
        <v>0</v>
      </c>
      <c r="G24" s="36">
        <v>0</v>
      </c>
      <c r="H24" s="36">
        <v>0</v>
      </c>
      <c r="I24" s="36">
        <v>0</v>
      </c>
      <c r="J24" s="36">
        <v>0</v>
      </c>
      <c r="K24" s="36">
        <v>0</v>
      </c>
      <c r="L24" s="36">
        <v>0</v>
      </c>
      <c r="M24" s="36">
        <v>0</v>
      </c>
      <c r="N24" s="36">
        <v>0</v>
      </c>
      <c r="O24" s="36">
        <v>0</v>
      </c>
      <c r="P24" s="36">
        <v>0</v>
      </c>
      <c r="Q24" s="36">
        <v>0</v>
      </c>
      <c r="R24" s="36">
        <v>0</v>
      </c>
      <c r="S24" s="36">
        <v>0</v>
      </c>
      <c r="T24" s="36">
        <v>0</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3">
        <f t="shared" si="4"/>
        <v>0</v>
      </c>
      <c r="AN24" s="33">
        <f t="shared" si="5"/>
        <v>0</v>
      </c>
    </row>
    <row r="25" spans="1:40" ht="16.5" customHeight="1" x14ac:dyDescent="0.3">
      <c r="A25" s="18"/>
      <c r="B25" s="6" t="s">
        <v>22</v>
      </c>
      <c r="C25" s="34">
        <f t="shared" ref="C25:AN25" si="6">SUM(C8:C24)</f>
        <v>206814.87969799538</v>
      </c>
      <c r="D25" s="34">
        <f t="shared" si="6"/>
        <v>8852.2954680000003</v>
      </c>
      <c r="E25" s="34">
        <f t="shared" si="6"/>
        <v>0</v>
      </c>
      <c r="F25" s="34">
        <f t="shared" si="6"/>
        <v>0</v>
      </c>
      <c r="G25" s="34">
        <f t="shared" si="6"/>
        <v>0</v>
      </c>
      <c r="H25" s="34">
        <f t="shared" si="6"/>
        <v>0</v>
      </c>
      <c r="I25" s="34">
        <f t="shared" si="6"/>
        <v>2807853.12968536</v>
      </c>
      <c r="J25" s="34">
        <f t="shared" si="6"/>
        <v>1752489.3932563227</v>
      </c>
      <c r="K25" s="34">
        <f t="shared" si="6"/>
        <v>0</v>
      </c>
      <c r="L25" s="34">
        <f t="shared" si="6"/>
        <v>0</v>
      </c>
      <c r="M25" s="34">
        <f t="shared" si="6"/>
        <v>753213.70028823533</v>
      </c>
      <c r="N25" s="34">
        <f t="shared" si="6"/>
        <v>0</v>
      </c>
      <c r="O25" s="34">
        <f t="shared" si="6"/>
        <v>0</v>
      </c>
      <c r="P25" s="34">
        <f t="shared" si="6"/>
        <v>0</v>
      </c>
      <c r="Q25" s="34">
        <f t="shared" si="6"/>
        <v>0</v>
      </c>
      <c r="R25" s="34">
        <f t="shared" si="6"/>
        <v>0</v>
      </c>
      <c r="S25" s="34">
        <f t="shared" si="6"/>
        <v>0</v>
      </c>
      <c r="T25" s="34">
        <f t="shared" si="6"/>
        <v>0</v>
      </c>
      <c r="U25" s="34">
        <f t="shared" si="6"/>
        <v>23462.174999999999</v>
      </c>
      <c r="V25" s="34">
        <f t="shared" si="6"/>
        <v>11731.0875</v>
      </c>
      <c r="W25" s="34">
        <f t="shared" si="6"/>
        <v>0</v>
      </c>
      <c r="X25" s="34">
        <f t="shared" si="6"/>
        <v>0</v>
      </c>
      <c r="Y25" s="34">
        <f t="shared" si="6"/>
        <v>0</v>
      </c>
      <c r="Z25" s="34">
        <f t="shared" si="6"/>
        <v>0</v>
      </c>
      <c r="AA25" s="34">
        <f t="shared" si="6"/>
        <v>103605.38939900001</v>
      </c>
      <c r="AB25" s="34">
        <f t="shared" si="6"/>
        <v>100510.65319662209</v>
      </c>
      <c r="AC25" s="34">
        <f t="shared" si="6"/>
        <v>1984.90112</v>
      </c>
      <c r="AD25" s="34">
        <f t="shared" si="6"/>
        <v>1626.6145583360001</v>
      </c>
      <c r="AE25" s="34">
        <f t="shared" si="6"/>
        <v>0</v>
      </c>
      <c r="AF25" s="34">
        <f t="shared" si="6"/>
        <v>0</v>
      </c>
      <c r="AG25" s="34">
        <f t="shared" si="6"/>
        <v>0</v>
      </c>
      <c r="AH25" s="34">
        <f t="shared" si="6"/>
        <v>0</v>
      </c>
      <c r="AI25" s="34">
        <f t="shared" si="6"/>
        <v>13086.03038</v>
      </c>
      <c r="AJ25" s="34">
        <f t="shared" si="6"/>
        <v>5511.8644480000003</v>
      </c>
      <c r="AK25" s="34">
        <f t="shared" si="6"/>
        <v>0</v>
      </c>
      <c r="AL25" s="34">
        <f t="shared" si="6"/>
        <v>0</v>
      </c>
      <c r="AM25" s="34">
        <f t="shared" si="6"/>
        <v>3910020.2055705902</v>
      </c>
      <c r="AN25" s="34">
        <f t="shared" si="6"/>
        <v>1880721.9084272808</v>
      </c>
    </row>
    <row r="26" spans="1:40" ht="16.5" customHeight="1" x14ac:dyDescent="0.3">
      <c r="A26" s="47"/>
      <c r="B26" s="45"/>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row>
    <row r="27" spans="1:40" ht="14.25" customHeight="1" x14ac:dyDescent="0.2"/>
    <row r="28" spans="1:40" s="99" customFormat="1" ht="15" x14ac:dyDescent="0.25">
      <c r="B28" s="72" t="s">
        <v>53</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row>
    <row r="29" spans="1:40" s="99" customFormat="1" ht="12.75" customHeight="1" x14ac:dyDescent="0.25">
      <c r="B29" s="123" t="s">
        <v>81</v>
      </c>
      <c r="C29" s="123"/>
      <c r="D29" s="123"/>
      <c r="E29" s="123"/>
      <c r="F29" s="123"/>
      <c r="G29" s="123"/>
      <c r="H29" s="123"/>
      <c r="I29" s="123"/>
      <c r="J29" s="123"/>
      <c r="K29" s="123"/>
      <c r="L29" s="123"/>
      <c r="M29" s="123"/>
      <c r="N29" s="123"/>
      <c r="O29" s="123"/>
      <c r="P29" s="123"/>
      <c r="Q29" s="123"/>
      <c r="R29" s="123"/>
      <c r="S29" s="123"/>
      <c r="AM29" s="100"/>
      <c r="AN29" s="100"/>
    </row>
    <row r="30" spans="1:40" s="94" customFormat="1" x14ac:dyDescent="0.2">
      <c r="AM30" s="101"/>
      <c r="AN30" s="101"/>
    </row>
    <row r="31" spans="1:40" x14ac:dyDescent="0.2">
      <c r="AM31" s="1"/>
      <c r="AN31" s="1"/>
    </row>
    <row r="32" spans="1:40" x14ac:dyDescent="0.2">
      <c r="AM32" s="1"/>
      <c r="AN32" s="1"/>
    </row>
    <row r="33" spans="3:40" x14ac:dyDescent="0.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1"/>
      <c r="AN33" s="1"/>
    </row>
    <row r="34" spans="3:40" x14ac:dyDescent="0.2">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
      <c r="AN34" s="1"/>
    </row>
    <row r="35" spans="3:40" x14ac:dyDescent="0.2">
      <c r="AM35" s="1"/>
      <c r="AN35" s="1"/>
    </row>
  </sheetData>
  <sortState ref="B7:AN22">
    <sortCondition descending="1" ref="AM6:AM22"/>
  </sortState>
  <mergeCells count="22">
    <mergeCell ref="I6:J6"/>
    <mergeCell ref="A6:A7"/>
    <mergeCell ref="B6:B7"/>
    <mergeCell ref="C6:D6"/>
    <mergeCell ref="E6:F6"/>
    <mergeCell ref="G6:H6"/>
    <mergeCell ref="B29:S29"/>
    <mergeCell ref="U6:V6"/>
    <mergeCell ref="AI6:AJ6"/>
    <mergeCell ref="AK6:AL6"/>
    <mergeCell ref="AM6:AN6"/>
    <mergeCell ref="W6:X6"/>
    <mergeCell ref="Y6:Z6"/>
    <mergeCell ref="AA6:AB6"/>
    <mergeCell ref="AC6:AD6"/>
    <mergeCell ref="AE6:AF6"/>
    <mergeCell ref="AG6:AH6"/>
    <mergeCell ref="K6:L6"/>
    <mergeCell ref="M6:N6"/>
    <mergeCell ref="O6:P6"/>
    <mergeCell ref="Q6:R6"/>
    <mergeCell ref="S6:T6"/>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2018-09-12T11:19:12Z</dcterms:modified>
</cp:coreProperties>
</file>