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>
    <definedName name="_xlnm._FilterDatabase" localSheetId="3" hidden="1">'გამომუშავებული პრემია(დაზღვევა)'!$A$5:$AN$5</definedName>
  </definedNames>
  <calcPr fullCalcOnLoad="1"/>
</workbook>
</file>

<file path=xl/sharedStrings.xml><?xml version="1.0" encoding="utf-8"?>
<sst xmlns="http://schemas.openxmlformats.org/spreadsheetml/2006/main" count="607" uniqueCount="81">
  <si>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</si>
  <si>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</si>
  <si>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</si>
  <si>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</si>
  <si>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</si>
  <si>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</si>
  <si>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</si>
  <si>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</si>
  <si>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</si>
  <si>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</si>
  <si>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</si>
  <si>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</si>
  <si>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</si>
  <si>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</si>
  <si>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</si>
  <si>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</si>
  <si>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</si>
  <si>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</si>
  <si>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</si>
  <si>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</si>
  <si>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</si>
  <si>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</si>
  <si>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</si>
  <si>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</si>
  <si>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</si>
  <si>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</si>
  <si>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</si>
  <si>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</si>
  <si>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</si>
  <si>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</si>
  <si>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</si>
  <si>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</si>
  <si>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</si>
  <si>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</si>
  <si>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</si>
  <si>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</si>
  <si>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</si>
  <si>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</si>
  <si>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</si>
  <si>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</si>
  <si>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</si>
  <si>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</si>
  <si>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</si>
  <si>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</si>
  <si>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</si>
  <si>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</si>
  <si>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</si>
  <si>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</si>
  <si>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 xml:space="preserve"> ს.ს. სადაზღვევო კომპანია ჩარტისის საქართველოს ფილიალი</t>
  </si>
  <si>
    <t>სს “სადაზღვევო კომპანია ალდაგი" (ძველი)</t>
  </si>
  <si>
    <r>
      <rPr>
        <sz val="14"/>
        <color indexed="10"/>
        <rFont val="Arial"/>
        <family val="2"/>
      </rPr>
      <t>*</t>
    </r>
    <r>
      <rPr>
        <sz val="10"/>
        <color indexed="10"/>
        <rFont val="Arial"/>
        <family val="2"/>
      </rPr>
      <t xml:space="preserve"> სს “სადაზღვევო კომპანია ალდაგი" (ძველი) მონაცემები წარმოდგენილია 2014 წლის 7 თვის ანგარიშგების შესაბამისად</t>
    </r>
  </si>
  <si>
    <t>საანგარიშო პერიოდი: 2014 წლის 1 იანვარი - 2014 წლის 31 დეკემბერი</t>
  </si>
  <si>
    <t>2014 წლის IV კვარტლის  განმავლობაში დაზღვეულ სატრანსპორტო საშუალებათა რაოდენობა</t>
  </si>
  <si>
    <t>2014 წლის  IV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</si>
  <si>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(01.01.2014 - 31.12.2014)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</si>
  <si>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IV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</si>
  <si>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(01.01.2014 - 31.12.2014)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</si>
  <si>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2014 წლის IV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</si>
  <si>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(01.01.2014 - 31.12.2014)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</si>
  <si>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 xml:space="preserve">2014 წლის IV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</si>
  <si>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(01.01.2014 - 31.12.2014)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</si>
  <si>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IV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</si>
  <si>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(01.01.2014 - 31.12.2014)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</si>
  <si>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(01.01.2014- 31.12.2014)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</si>
  <si>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საანგარიშო თარიღი: 2014 წლის 31 დეკემბერი</t>
  </si>
  <si>
    <t>სს “სადაზღვევო კომპანია ალდაგი"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</si>
  <si>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</si>
  <si>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</si>
  <si>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</si>
  <si>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</si>
  <si>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</si>
  <si>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</si>
  <si>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”პსპ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</si>
  <si>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</si>
  <si>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</si>
  <si>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</si>
  <si>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>შპს საერთაშორისო სადაზღვევო კომპანია კამარა - KAMARA</t>
  </si>
  <si>
    <t>ს.ს. სადაზღვევო კომპანია იმედი L</t>
  </si>
  <si>
    <t>სს "სადაზღვევო კომპანია კოპენბური"</t>
  </si>
  <si>
    <t>სადაზღვევო ბაზრის სტრუქტურა დაზღვევის სახეობების მიხედვით 2014 წლის IV კვარტლის მონაცემებით (პირდაპირი დაზღვევის საქმიანობა)</t>
  </si>
  <si>
    <t>სადაზღვევო ბაზრის სტრუქტურა დაზღვევის სახეობების მიხედვით 2014 წლის IV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</si>
</sst>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57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10" fontId="21" fillId="0" borderId="11" xfId="63" applyNumberFormat="1" applyFont="1" applyBorder="1" applyAlignment="1">
      <alignment horizontal="center" vertical="center"/>
    </xf>
    <xf numFmtId="3" fontId="17" fillId="33" borderId="11" xfId="44" applyNumberFormat="1" applyFont="1" applyFill="1" applyBorder="1" applyAlignment="1">
      <alignment horizontal="center" vertical="center" wrapText="1"/>
    </xf>
    <xf numFmtId="9" fontId="17" fillId="33" borderId="11" xfId="63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0" fontId="21" fillId="0" borderId="11" xfId="63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20" fillId="0" borderId="12" xfId="0" applyNumberFormat="1" applyFont="1" applyFill="1" applyBorder="1" applyAlignment="1">
      <alignment horizontal="left" vertical="center" wrapText="1"/>
    </xf>
    <xf numFmtId="0" fontId="57" fillId="0" borderId="0" xfId="0" applyFont="1" applyAlignment="1" applyProtection="1">
      <alignment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2.8515625" style="10" bestFit="1" customWidth="1"/>
    <col min="2" max="2" width="11.281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36" width="9.28125" style="10" bestFit="1" customWidth="1"/>
    <col min="37" max="16384" width="9.140625" style="10" customWidth="1"/>
  </cols>
  <sheetData>
    <row r="2" spans="1:36" s="53" customFormat="1" ht="1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47"/>
      <c r="AH2" s="47"/>
      <c r="AI2" s="47"/>
      <c r="AJ2" s="47"/>
    </row>
    <row r="3" spans="1:36" ht="110.25" customHeight="1">
      <c r="A3" s="88" t="s">
        <v>3</v>
      </c>
      <c r="B3" s="89"/>
      <c r="C3" s="88" t="s">
        <v>27</v>
      </c>
      <c r="D3" s="89"/>
      <c r="E3" s="88" t="s">
        <v>34</v>
      </c>
      <c r="F3" s="89"/>
      <c r="G3" s="88" t="s">
        <v>6</v>
      </c>
      <c r="H3" s="89"/>
      <c r="I3" s="88" t="s">
        <v>35</v>
      </c>
      <c r="J3" s="89"/>
      <c r="K3" s="88" t="s">
        <v>7</v>
      </c>
      <c r="L3" s="89"/>
      <c r="M3" s="88" t="s">
        <v>8</v>
      </c>
      <c r="N3" s="89"/>
      <c r="O3" s="88" t="s">
        <v>28</v>
      </c>
      <c r="P3" s="89"/>
      <c r="Q3" s="88" t="s">
        <v>38</v>
      </c>
      <c r="R3" s="89"/>
      <c r="S3" s="88" t="s">
        <v>29</v>
      </c>
      <c r="T3" s="89"/>
      <c r="U3" s="88" t="s">
        <v>30</v>
      </c>
      <c r="V3" s="89"/>
      <c r="W3" s="88" t="s">
        <v>9</v>
      </c>
      <c r="X3" s="89"/>
      <c r="Y3" s="88" t="s">
        <v>33</v>
      </c>
      <c r="Z3" s="89"/>
      <c r="AA3" s="88" t="s">
        <v>10</v>
      </c>
      <c r="AB3" s="89"/>
      <c r="AC3" s="88" t="s">
        <v>11</v>
      </c>
      <c r="AD3" s="89"/>
      <c r="AE3" s="88" t="s">
        <v>12</v>
      </c>
      <c r="AF3" s="89"/>
      <c r="AG3" s="88" t="s">
        <v>44</v>
      </c>
      <c r="AH3" s="89"/>
      <c r="AI3" s="88" t="s">
        <v>13</v>
      </c>
      <c r="AJ3" s="89"/>
    </row>
    <row r="4" spans="1:36" ht="75.75" customHeight="1">
      <c r="A4" s="54" t="s">
        <v>45</v>
      </c>
      <c r="B4" s="54" t="s">
        <v>46</v>
      </c>
      <c r="C4" s="54" t="s">
        <v>45</v>
      </c>
      <c r="D4" s="54" t="s">
        <v>46</v>
      </c>
      <c r="E4" s="54" t="s">
        <v>45</v>
      </c>
      <c r="F4" s="54" t="s">
        <v>46</v>
      </c>
      <c r="G4" s="54" t="s">
        <v>45</v>
      </c>
      <c r="H4" s="54" t="s">
        <v>46</v>
      </c>
      <c r="I4" s="54" t="s">
        <v>45</v>
      </c>
      <c r="J4" s="54" t="s">
        <v>46</v>
      </c>
      <c r="K4" s="54" t="s">
        <v>45</v>
      </c>
      <c r="L4" s="54" t="s">
        <v>46</v>
      </c>
      <c r="M4" s="54" t="s">
        <v>45</v>
      </c>
      <c r="N4" s="54" t="s">
        <v>46</v>
      </c>
      <c r="O4" s="54" t="s">
        <v>45</v>
      </c>
      <c r="P4" s="54" t="s">
        <v>46</v>
      </c>
      <c r="Q4" s="54" t="s">
        <v>45</v>
      </c>
      <c r="R4" s="54" t="s">
        <v>46</v>
      </c>
      <c r="S4" s="54" t="s">
        <v>45</v>
      </c>
      <c r="T4" s="54" t="s">
        <v>46</v>
      </c>
      <c r="U4" s="54" t="s">
        <v>45</v>
      </c>
      <c r="V4" s="54" t="s">
        <v>46</v>
      </c>
      <c r="W4" s="54" t="s">
        <v>45</v>
      </c>
      <c r="X4" s="54" t="s">
        <v>46</v>
      </c>
      <c r="Y4" s="54" t="s">
        <v>45</v>
      </c>
      <c r="Z4" s="54" t="s">
        <v>46</v>
      </c>
      <c r="AA4" s="54" t="s">
        <v>45</v>
      </c>
      <c r="AB4" s="54" t="s">
        <v>46</v>
      </c>
      <c r="AC4" s="54" t="s">
        <v>45</v>
      </c>
      <c r="AD4" s="54" t="s">
        <v>46</v>
      </c>
      <c r="AE4" s="54" t="s">
        <v>45</v>
      </c>
      <c r="AF4" s="54" t="s">
        <v>46</v>
      </c>
      <c r="AG4" s="54" t="s">
        <v>45</v>
      </c>
      <c r="AH4" s="54" t="s">
        <v>46</v>
      </c>
      <c r="AI4" s="54" t="s">
        <v>45</v>
      </c>
      <c r="AJ4" s="54" t="s">
        <v>46</v>
      </c>
    </row>
    <row r="5" spans="1:37" ht="45" customHeight="1">
      <c r="A5" s="83">
        <v>3380912</v>
      </c>
      <c r="B5" s="83">
        <v>338695</v>
      </c>
      <c r="C5" s="83">
        <v>252756</v>
      </c>
      <c r="D5" s="83">
        <v>73004</v>
      </c>
      <c r="E5" s="83">
        <v>184144</v>
      </c>
      <c r="F5" s="83">
        <v>142047</v>
      </c>
      <c r="G5" s="83">
        <v>593207</v>
      </c>
      <c r="H5" s="83">
        <v>535505</v>
      </c>
      <c r="I5" s="83">
        <v>57901</v>
      </c>
      <c r="J5" s="83">
        <v>42009</v>
      </c>
      <c r="K5" s="83">
        <v>51845</v>
      </c>
      <c r="L5" s="83">
        <v>38718</v>
      </c>
      <c r="M5" s="83">
        <v>0</v>
      </c>
      <c r="N5" s="83">
        <v>0</v>
      </c>
      <c r="O5" s="83">
        <v>51</v>
      </c>
      <c r="P5" s="83">
        <v>38</v>
      </c>
      <c r="Q5" s="83">
        <v>72</v>
      </c>
      <c r="R5" s="83">
        <v>44</v>
      </c>
      <c r="S5" s="83">
        <v>24</v>
      </c>
      <c r="T5" s="83">
        <v>22</v>
      </c>
      <c r="U5" s="83">
        <v>1</v>
      </c>
      <c r="V5" s="83">
        <v>1</v>
      </c>
      <c r="W5" s="83">
        <v>25543</v>
      </c>
      <c r="X5" s="83">
        <v>8753</v>
      </c>
      <c r="Y5" s="83">
        <v>101508</v>
      </c>
      <c r="Z5" s="83">
        <v>67115</v>
      </c>
      <c r="AA5" s="83">
        <v>15476</v>
      </c>
      <c r="AB5" s="83">
        <v>14341</v>
      </c>
      <c r="AC5" s="83">
        <v>10558</v>
      </c>
      <c r="AD5" s="83">
        <v>3658</v>
      </c>
      <c r="AE5" s="83">
        <v>96547</v>
      </c>
      <c r="AF5" s="83">
        <v>6374</v>
      </c>
      <c r="AG5" s="83">
        <v>35636</v>
      </c>
      <c r="AH5" s="83">
        <v>23179</v>
      </c>
      <c r="AI5" s="83">
        <v>0</v>
      </c>
      <c r="AJ5" s="83">
        <v>0</v>
      </c>
      <c r="AK5" s="55"/>
    </row>
    <row r="6" spans="1:36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7" ht="15">
      <c r="A7" s="85" t="s">
        <v>64</v>
      </c>
      <c r="B7" s="56"/>
      <c r="C7" s="56"/>
      <c r="D7" s="56"/>
      <c r="E7" s="56"/>
      <c r="F7" s="56"/>
      <c r="G7" s="57"/>
    </row>
    <row r="8" spans="1:7" ht="15" customHeight="1">
      <c r="A8" s="85" t="s">
        <v>51</v>
      </c>
      <c r="B8" s="56"/>
      <c r="C8" s="56"/>
      <c r="D8" s="56"/>
      <c r="E8" s="56"/>
      <c r="F8" s="56"/>
      <c r="G8" s="57"/>
    </row>
    <row r="9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="90" zoomScaleNormal="90" zoomScalePageLayoutView="0" workbookViewId="0" topLeftCell="A1">
      <pane xSplit="2" ySplit="6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D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80</v>
      </c>
      <c r="B2" s="99"/>
      <c r="C2" s="99"/>
      <c r="D2" s="99"/>
    </row>
    <row r="3" spans="1:5" ht="12.75" customHeight="1">
      <c r="A3" s="99"/>
      <c r="B3" s="99"/>
      <c r="C3" s="99"/>
      <c r="D3" s="99"/>
      <c r="E3" s="4"/>
    </row>
    <row r="4" spans="1:5" ht="12.75">
      <c r="A4" s="99"/>
      <c r="B4" s="99"/>
      <c r="C4" s="99"/>
      <c r="D4" s="99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81">
        <f>HLOOKUP(B7,'პრემიები(მიღებული გადაზღვევა)'!$C$4:$AL$22,19,)</f>
        <v>0</v>
      </c>
      <c r="D7" s="82">
        <f>C7/$C$25</f>
        <v>0</v>
      </c>
    </row>
    <row r="8" spans="1:4" ht="27" customHeight="1">
      <c r="A8" s="13">
        <v>2</v>
      </c>
      <c r="B8" s="7" t="s">
        <v>27</v>
      </c>
      <c r="C8" s="81">
        <f>HLOOKUP(B8,'პრემიები(მიღებული გადაზღვევა)'!$C$4:$AL$22,19,)</f>
        <v>0</v>
      </c>
      <c r="D8" s="82">
        <f aca="true" t="shared" si="0" ref="D8:D21">C8/$C$25</f>
        <v>0</v>
      </c>
    </row>
    <row r="9" spans="1:4" ht="27" customHeight="1">
      <c r="A9" s="13">
        <v>3</v>
      </c>
      <c r="B9" s="7" t="s">
        <v>34</v>
      </c>
      <c r="C9" s="81">
        <f>HLOOKUP(B9,'პრემიები(მიღებული გადაზღვევა)'!$C$4:$AL$22,19,)</f>
        <v>0</v>
      </c>
      <c r="D9" s="82">
        <f t="shared" si="0"/>
        <v>0</v>
      </c>
    </row>
    <row r="10" spans="1:4" ht="27" customHeight="1">
      <c r="A10" s="13">
        <v>4</v>
      </c>
      <c r="B10" s="7" t="s">
        <v>6</v>
      </c>
      <c r="C10" s="81">
        <f>HLOOKUP(B10,'პრემიები(მიღებული გადაზღვევა)'!$C$4:$AL$22,19,)</f>
        <v>0</v>
      </c>
      <c r="D10" s="82">
        <f t="shared" si="0"/>
        <v>0</v>
      </c>
    </row>
    <row r="11" spans="1:4" ht="27" customHeight="1">
      <c r="A11" s="13">
        <v>5</v>
      </c>
      <c r="B11" s="7" t="s">
        <v>35</v>
      </c>
      <c r="C11" s="81">
        <f>HLOOKUP(B11,'პრემიები(მიღებული გადაზღვევა)'!$C$4:$AL$22,19,)</f>
        <v>27303.5502</v>
      </c>
      <c r="D11" s="82">
        <f t="shared" si="0"/>
        <v>0.000665442840479081</v>
      </c>
    </row>
    <row r="12" spans="1:4" ht="27" customHeight="1">
      <c r="A12" s="13">
        <v>6</v>
      </c>
      <c r="B12" s="7" t="s">
        <v>7</v>
      </c>
      <c r="C12" s="81">
        <f>HLOOKUP(B12,'პრემიები(მიღებული გადაზღვევა)'!$C$4:$AL$22,19,)</f>
        <v>0</v>
      </c>
      <c r="D12" s="82">
        <f t="shared" si="0"/>
        <v>0</v>
      </c>
    </row>
    <row r="13" spans="1:4" ht="27" customHeight="1">
      <c r="A13" s="13">
        <v>7</v>
      </c>
      <c r="B13" s="7" t="s">
        <v>8</v>
      </c>
      <c r="C13" s="81">
        <f>HLOOKUP(B13,'პრემიები(მიღებული გადაზღვევა)'!$C$4:$AL$22,19,)</f>
        <v>0</v>
      </c>
      <c r="D13" s="82">
        <f t="shared" si="0"/>
        <v>0</v>
      </c>
    </row>
    <row r="14" spans="1:4" ht="27" customHeight="1">
      <c r="A14" s="13">
        <v>8</v>
      </c>
      <c r="B14" s="7" t="s">
        <v>28</v>
      </c>
      <c r="C14" s="81">
        <f>HLOOKUP(B14,'პრემიები(მიღებული გადაზღვევა)'!$C$4:$AL$22,19,)</f>
        <v>0</v>
      </c>
      <c r="D14" s="82">
        <f t="shared" si="0"/>
        <v>0</v>
      </c>
    </row>
    <row r="15" spans="1:4" ht="27" customHeight="1">
      <c r="A15" s="13">
        <v>9</v>
      </c>
      <c r="B15" s="7" t="s">
        <v>38</v>
      </c>
      <c r="C15" s="81">
        <f>HLOOKUP(B15,'პრემიები(მიღებული გადაზღვევა)'!$C$4:$AL$22,19,)</f>
        <v>0</v>
      </c>
      <c r="D15" s="82">
        <f t="shared" si="0"/>
        <v>0</v>
      </c>
    </row>
    <row r="16" spans="1:4" ht="27" customHeight="1">
      <c r="A16" s="13">
        <v>10</v>
      </c>
      <c r="B16" s="7" t="s">
        <v>29</v>
      </c>
      <c r="C16" s="81">
        <f>HLOOKUP(B16,'პრემიები(მიღებული გადაზღვევა)'!$C$4:$AL$22,19,)</f>
        <v>53953.37</v>
      </c>
      <c r="D16" s="82">
        <f t="shared" si="0"/>
        <v>0.0013149529465299656</v>
      </c>
    </row>
    <row r="17" spans="1:4" ht="27" customHeight="1">
      <c r="A17" s="13">
        <v>11</v>
      </c>
      <c r="B17" s="7" t="s">
        <v>30</v>
      </c>
      <c r="C17" s="81">
        <f>HLOOKUP(B17,'პრემიები(მიღებული გადაზღვევა)'!$C$4:$AL$22,19,)</f>
        <v>0</v>
      </c>
      <c r="D17" s="82">
        <f t="shared" si="0"/>
        <v>0</v>
      </c>
    </row>
    <row r="18" spans="1:4" ht="27" customHeight="1">
      <c r="A18" s="13">
        <v>12</v>
      </c>
      <c r="B18" s="7" t="s">
        <v>9</v>
      </c>
      <c r="C18" s="81">
        <f>HLOOKUP(B18,'პრემიები(მიღებული გადაზღვევა)'!$C$4:$AL$22,19,)</f>
        <v>0</v>
      </c>
      <c r="D18" s="82">
        <f t="shared" si="0"/>
        <v>0</v>
      </c>
    </row>
    <row r="19" spans="1:4" ht="27" customHeight="1">
      <c r="A19" s="13">
        <v>13</v>
      </c>
      <c r="B19" s="7" t="s">
        <v>33</v>
      </c>
      <c r="C19" s="81">
        <f>HLOOKUP(B19,'პრემიები(მიღებული გადაზღვევა)'!$C$4:$AL$22,19,)</f>
        <v>40945299.981624</v>
      </c>
      <c r="D19" s="82">
        <f t="shared" si="0"/>
        <v>0.997919923396626</v>
      </c>
    </row>
    <row r="20" spans="1:4" ht="27" customHeight="1">
      <c r="A20" s="13">
        <v>14</v>
      </c>
      <c r="B20" s="7" t="s">
        <v>10</v>
      </c>
      <c r="C20" s="81">
        <f>HLOOKUP(B20,'პრემიები(მიღებული გადაზღვევა)'!$C$4:$AL$22,19,)</f>
        <v>4089.968376</v>
      </c>
      <c r="D20" s="82">
        <f t="shared" si="0"/>
        <v>9.968081636486428E-05</v>
      </c>
    </row>
    <row r="21" spans="1:4" ht="27" customHeight="1">
      <c r="A21" s="13">
        <v>15</v>
      </c>
      <c r="B21" s="7" t="s">
        <v>11</v>
      </c>
      <c r="C21" s="81">
        <f>HLOOKUP(B21,'პრემიები(მიღებული გადაზღვევა)'!$C$4:$AL$22,19,)</f>
        <v>0</v>
      </c>
      <c r="D21" s="82">
        <f t="shared" si="0"/>
        <v>0</v>
      </c>
    </row>
    <row r="22" spans="1:4" ht="27" customHeight="1">
      <c r="A22" s="13">
        <v>16</v>
      </c>
      <c r="B22" s="7" t="s">
        <v>12</v>
      </c>
      <c r="C22" s="81">
        <f>HLOOKUP(B22,'პრემიები(მიღებული გადაზღვევა)'!$C$4:$AL$22,19,)</f>
        <v>0</v>
      </c>
      <c r="D22" s="82">
        <f>C22/$C$25</f>
        <v>0</v>
      </c>
    </row>
    <row r="23" spans="1:4" ht="27" customHeight="1">
      <c r="A23" s="13">
        <v>17</v>
      </c>
      <c r="B23" s="7" t="s">
        <v>32</v>
      </c>
      <c r="C23" s="81">
        <f>HLOOKUP(B23,'პრემიები(მიღებული გადაზღვევა)'!$C$4:$AL$22,19,)</f>
        <v>0</v>
      </c>
      <c r="D23" s="82">
        <f>C23/$C$25</f>
        <v>0</v>
      </c>
    </row>
    <row r="24" spans="1:4" ht="27" customHeight="1">
      <c r="A24" s="13">
        <v>18</v>
      </c>
      <c r="B24" s="7" t="s">
        <v>13</v>
      </c>
      <c r="C24" s="81">
        <f>HLOOKUP(B24,'პრემიები(მიღებული გადაზღვევა)'!$C$4:$AL$22,19,)</f>
        <v>0</v>
      </c>
      <c r="D24" s="82">
        <f>C24/$C$25</f>
        <v>0</v>
      </c>
    </row>
    <row r="25" spans="1:4" ht="27" customHeight="1">
      <c r="A25" s="8"/>
      <c r="B25" s="9" t="s">
        <v>14</v>
      </c>
      <c r="C25" s="78">
        <f>SUM(C7:C24)</f>
        <v>41030646.8702</v>
      </c>
      <c r="D25" s="79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8515625" style="47" bestFit="1" customWidth="1"/>
    <col min="2" max="2" width="14.421875" style="47" bestFit="1" customWidth="1"/>
    <col min="3" max="5" width="18.00390625" style="47" bestFit="1" customWidth="1"/>
    <col min="6" max="16384" width="9.140625" style="47" customWidth="1"/>
  </cols>
  <sheetData>
    <row r="2" spans="1:5" ht="29.25" customHeight="1">
      <c r="A2" s="44" t="s">
        <v>52</v>
      </c>
      <c r="B2" s="45"/>
      <c r="C2" s="45"/>
      <c r="D2" s="45"/>
      <c r="E2" s="46"/>
    </row>
    <row r="3" spans="1:5" ht="105">
      <c r="A3" s="48" t="s">
        <v>40</v>
      </c>
      <c r="B3" s="48" t="s">
        <v>41</v>
      </c>
      <c r="C3" s="49" t="s">
        <v>7</v>
      </c>
      <c r="D3" s="49" t="s">
        <v>28</v>
      </c>
      <c r="E3" s="49" t="s">
        <v>42</v>
      </c>
    </row>
    <row r="4" spans="1:6" ht="39.75" customHeight="1">
      <c r="A4" s="84">
        <v>57853</v>
      </c>
      <c r="B4" s="84">
        <v>0</v>
      </c>
      <c r="C4" s="84">
        <v>50164</v>
      </c>
      <c r="D4" s="84">
        <v>50</v>
      </c>
      <c r="E4" s="84">
        <v>22</v>
      </c>
      <c r="F4" s="50"/>
    </row>
    <row r="5" spans="1:5" ht="15">
      <c r="A5" s="51"/>
      <c r="B5" s="51"/>
      <c r="C5" s="51"/>
      <c r="D5" s="51"/>
      <c r="E5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9"/>
  <sheetViews>
    <sheetView tabSelected="1" zoomScale="90" zoomScaleNormal="90" zoomScalePageLayoutView="0" workbookViewId="0" topLeftCell="A1">
      <pane xSplit="2" ySplit="5" topLeftCell="A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25" customWidth="1"/>
    <col min="2" max="2" width="49.57421875" style="25" customWidth="1"/>
    <col min="3" max="40" width="12.7109375" style="25" customWidth="1"/>
    <col min="41" max="16384" width="9.140625" style="25" customWidth="1"/>
  </cols>
  <sheetData>
    <row r="1" spans="1:10" s="20" customFormat="1" ht="28.5" customHeight="1">
      <c r="A1" s="15" t="s">
        <v>53</v>
      </c>
      <c r="B1" s="14"/>
      <c r="C1" s="14"/>
      <c r="D1" s="14"/>
      <c r="E1" s="14"/>
      <c r="F1" s="14"/>
      <c r="G1" s="14"/>
      <c r="H1" s="14"/>
      <c r="I1" s="19"/>
      <c r="J1" s="19"/>
    </row>
    <row r="2" spans="1:1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38" s="22" customFormat="1" ht="18" customHeight="1">
      <c r="A3" s="87" t="s">
        <v>50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0" t="s">
        <v>14</v>
      </c>
      <c r="AN4" s="91"/>
    </row>
    <row r="5" spans="1:40" s="22" customFormat="1" ht="25.5">
      <c r="A5" s="96"/>
      <c r="B5" s="96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75" customHeight="1">
      <c r="A6" s="69">
        <v>1</v>
      </c>
      <c r="B6" s="70" t="s">
        <v>66</v>
      </c>
      <c r="C6" s="71">
        <v>8643530.974623</v>
      </c>
      <c r="D6" s="71">
        <v>1112684.32081993</v>
      </c>
      <c r="E6" s="71">
        <v>483573.0711799999</v>
      </c>
      <c r="F6" s="71">
        <v>0</v>
      </c>
      <c r="G6" s="71">
        <v>826824.8746699998</v>
      </c>
      <c r="H6" s="71">
        <v>902.99242051</v>
      </c>
      <c r="I6" s="71">
        <v>33061080.402676</v>
      </c>
      <c r="J6" s="71">
        <v>96224.0769365</v>
      </c>
      <c r="K6" s="71">
        <v>11652790.331516162</v>
      </c>
      <c r="L6" s="71">
        <v>301104.53432621004</v>
      </c>
      <c r="M6" s="71">
        <v>1512756.198785</v>
      </c>
      <c r="N6" s="71">
        <v>140893.54488113002</v>
      </c>
      <c r="O6" s="71">
        <v>0</v>
      </c>
      <c r="P6" s="71">
        <v>0</v>
      </c>
      <c r="Q6" s="71">
        <v>35818.544655000005</v>
      </c>
      <c r="R6" s="71">
        <v>5884.6911359999995</v>
      </c>
      <c r="S6" s="71">
        <v>0</v>
      </c>
      <c r="T6" s="71">
        <v>0</v>
      </c>
      <c r="U6" s="71">
        <v>144981.07200000001</v>
      </c>
      <c r="V6" s="71">
        <v>18242.45071827</v>
      </c>
      <c r="W6" s="71">
        <v>0</v>
      </c>
      <c r="X6" s="71">
        <v>0</v>
      </c>
      <c r="Y6" s="71">
        <v>1049538.023149</v>
      </c>
      <c r="Z6" s="71">
        <v>545102.599653</v>
      </c>
      <c r="AA6" s="71">
        <v>15238577.252715329</v>
      </c>
      <c r="AB6" s="71">
        <v>11368269.49106064</v>
      </c>
      <c r="AC6" s="71">
        <v>229131.0186</v>
      </c>
      <c r="AD6" s="71">
        <v>192396.742233</v>
      </c>
      <c r="AE6" s="71">
        <v>1084795.241082</v>
      </c>
      <c r="AF6" s="71">
        <v>867836.1848656</v>
      </c>
      <c r="AG6" s="71">
        <v>0</v>
      </c>
      <c r="AH6" s="71">
        <v>0</v>
      </c>
      <c r="AI6" s="71">
        <v>3153456.815842</v>
      </c>
      <c r="AJ6" s="71">
        <v>1496060.66231545</v>
      </c>
      <c r="AK6" s="71">
        <v>0</v>
      </c>
      <c r="AL6" s="71">
        <v>0</v>
      </c>
      <c r="AM6" s="72">
        <f aca="true" t="shared" si="0" ref="AM6:AM21">C6+E6+G6+I6+K6+M6+O6+Q6+S6+U6+W6+Y6+AA6+AC6+AE6+AG6+AI6+AK6</f>
        <v>77116853.82149349</v>
      </c>
      <c r="AN6" s="72">
        <f aca="true" t="shared" si="1" ref="AN6:AN21">D6+F6+H6+J6+L6+N6+P6+R6+T6+V6+X6+Z6+AB6+AD6+AF6+AH6+AJ6+AL6</f>
        <v>16145602.291366242</v>
      </c>
    </row>
    <row r="7" spans="1:40" s="24" customFormat="1" ht="24.75" customHeight="1">
      <c r="A7" s="69">
        <v>2</v>
      </c>
      <c r="B7" s="70" t="s">
        <v>49</v>
      </c>
      <c r="C7" s="71">
        <v>2321357.977542004</v>
      </c>
      <c r="D7" s="71">
        <v>270856.21541799227</v>
      </c>
      <c r="E7" s="71">
        <v>1387453.2827599603</v>
      </c>
      <c r="F7" s="71">
        <v>0</v>
      </c>
      <c r="G7" s="71">
        <v>637730.7377319407</v>
      </c>
      <c r="H7" s="71">
        <v>30423.102934999995</v>
      </c>
      <c r="I7" s="71">
        <v>29711896.442614786</v>
      </c>
      <c r="J7" s="71">
        <v>598.914614</v>
      </c>
      <c r="K7" s="71">
        <v>10080107.531636382</v>
      </c>
      <c r="L7" s="71">
        <v>55521.87420599999</v>
      </c>
      <c r="M7" s="71">
        <v>1436828.262279852</v>
      </c>
      <c r="N7" s="71">
        <v>46972.74218064515</v>
      </c>
      <c r="O7" s="71">
        <v>0</v>
      </c>
      <c r="P7" s="71">
        <v>0</v>
      </c>
      <c r="Q7" s="71">
        <v>209287.96000000002</v>
      </c>
      <c r="R7" s="71">
        <v>180925.811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1228559.8190079997</v>
      </c>
      <c r="Z7" s="71">
        <v>233248.41325135482</v>
      </c>
      <c r="AA7" s="71">
        <v>3475274.9134843303</v>
      </c>
      <c r="AB7" s="71">
        <v>2681867.734695</v>
      </c>
      <c r="AC7" s="71">
        <v>0</v>
      </c>
      <c r="AD7" s="71">
        <v>0</v>
      </c>
      <c r="AE7" s="71">
        <v>886721.850141</v>
      </c>
      <c r="AF7" s="71">
        <v>199520.7368346342</v>
      </c>
      <c r="AG7" s="71">
        <v>35524.48699576373</v>
      </c>
      <c r="AH7" s="71">
        <v>0</v>
      </c>
      <c r="AI7" s="71">
        <v>2438825.0867678775</v>
      </c>
      <c r="AJ7" s="71">
        <v>1640833.792506764</v>
      </c>
      <c r="AK7" s="71">
        <v>0</v>
      </c>
      <c r="AL7" s="71">
        <v>0</v>
      </c>
      <c r="AM7" s="72">
        <f t="shared" si="0"/>
        <v>53849568.350961894</v>
      </c>
      <c r="AN7" s="72">
        <f t="shared" si="1"/>
        <v>5340769.33764139</v>
      </c>
    </row>
    <row r="8" spans="1:40" ht="24.75" customHeight="1">
      <c r="A8" s="69">
        <v>3</v>
      </c>
      <c r="B8" s="70" t="s">
        <v>65</v>
      </c>
      <c r="C8" s="71">
        <v>1664811.8744671762</v>
      </c>
      <c r="D8" s="71">
        <v>195443.82186792893</v>
      </c>
      <c r="E8" s="71">
        <v>0</v>
      </c>
      <c r="F8" s="71">
        <v>0</v>
      </c>
      <c r="G8" s="71">
        <v>293418.53166199935</v>
      </c>
      <c r="H8" s="71">
        <v>17873.372779108766</v>
      </c>
      <c r="I8" s="71">
        <v>5474.8582</v>
      </c>
      <c r="J8" s="71">
        <v>5461.736351999999</v>
      </c>
      <c r="K8" s="71">
        <v>7155536.321553962</v>
      </c>
      <c r="L8" s="71">
        <v>37735.926473000014</v>
      </c>
      <c r="M8" s="71">
        <v>1104898.1867950005</v>
      </c>
      <c r="N8" s="71">
        <v>16911.631637634404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838535.7466060001</v>
      </c>
      <c r="Z8" s="71">
        <v>226826.65017036558</v>
      </c>
      <c r="AA8" s="71">
        <v>22377385.413413007</v>
      </c>
      <c r="AB8" s="71">
        <v>19357475.53204659</v>
      </c>
      <c r="AC8" s="71">
        <v>0</v>
      </c>
      <c r="AD8" s="71">
        <v>0</v>
      </c>
      <c r="AE8" s="71">
        <v>1269957.9134</v>
      </c>
      <c r="AF8" s="71">
        <v>317306.1631571572</v>
      </c>
      <c r="AG8" s="71">
        <v>39988.75230000001</v>
      </c>
      <c r="AH8" s="71">
        <v>3400.804516</v>
      </c>
      <c r="AI8" s="71">
        <v>2089611.524308</v>
      </c>
      <c r="AJ8" s="71">
        <v>1518369.795457</v>
      </c>
      <c r="AK8" s="71">
        <v>0</v>
      </c>
      <c r="AL8" s="71">
        <v>0</v>
      </c>
      <c r="AM8" s="72">
        <f t="shared" si="0"/>
        <v>36839619.12270515</v>
      </c>
      <c r="AN8" s="72">
        <f t="shared" si="1"/>
        <v>21696805.43445678</v>
      </c>
    </row>
    <row r="9" spans="1:40" ht="24.75" customHeight="1">
      <c r="A9" s="69">
        <v>4</v>
      </c>
      <c r="B9" s="70" t="s">
        <v>67</v>
      </c>
      <c r="C9" s="71">
        <v>1228335.336818</v>
      </c>
      <c r="D9" s="71">
        <v>1103662.5690876201</v>
      </c>
      <c r="E9" s="71">
        <v>114041.9</v>
      </c>
      <c r="F9" s="71">
        <v>0</v>
      </c>
      <c r="G9" s="71">
        <v>136422.35044</v>
      </c>
      <c r="H9" s="71">
        <v>4195.9294558</v>
      </c>
      <c r="I9" s="71">
        <v>12743435.7080542</v>
      </c>
      <c r="J9" s="71">
        <v>0</v>
      </c>
      <c r="K9" s="71">
        <v>3062325.8088356</v>
      </c>
      <c r="L9" s="71">
        <v>121955.519103</v>
      </c>
      <c r="M9" s="71">
        <v>547861.177962</v>
      </c>
      <c r="N9" s="71">
        <v>56378.065796200004</v>
      </c>
      <c r="O9" s="71">
        <v>0</v>
      </c>
      <c r="P9" s="71">
        <v>0</v>
      </c>
      <c r="Q9" s="71">
        <v>16687.3998</v>
      </c>
      <c r="R9" s="71">
        <v>1188.25355736</v>
      </c>
      <c r="S9" s="71">
        <v>0</v>
      </c>
      <c r="T9" s="71">
        <v>0</v>
      </c>
      <c r="U9" s="71">
        <v>20161.48</v>
      </c>
      <c r="V9" s="71">
        <v>3172.5884</v>
      </c>
      <c r="W9" s="71">
        <v>0</v>
      </c>
      <c r="X9" s="71">
        <v>0</v>
      </c>
      <c r="Y9" s="71">
        <v>266924.498578</v>
      </c>
      <c r="Z9" s="71">
        <v>85700.1469061</v>
      </c>
      <c r="AA9" s="71">
        <v>8201173.736016</v>
      </c>
      <c r="AB9" s="71">
        <v>7534054.26419294</v>
      </c>
      <c r="AC9" s="71">
        <v>386567.420867</v>
      </c>
      <c r="AD9" s="71">
        <v>311940.25683499</v>
      </c>
      <c r="AE9" s="71">
        <v>0</v>
      </c>
      <c r="AF9" s="71">
        <v>0</v>
      </c>
      <c r="AG9" s="71">
        <v>0</v>
      </c>
      <c r="AH9" s="71">
        <v>0</v>
      </c>
      <c r="AI9" s="71">
        <v>1392051.366204</v>
      </c>
      <c r="AJ9" s="71">
        <v>1292609.9879173099</v>
      </c>
      <c r="AK9" s="71">
        <v>0</v>
      </c>
      <c r="AL9" s="71">
        <v>0</v>
      </c>
      <c r="AM9" s="72">
        <f t="shared" si="0"/>
        <v>28115988.1835748</v>
      </c>
      <c r="AN9" s="72">
        <f t="shared" si="1"/>
        <v>10514857.58125132</v>
      </c>
    </row>
    <row r="10" spans="1:40" ht="24.75" customHeight="1">
      <c r="A10" s="69">
        <v>5</v>
      </c>
      <c r="B10" s="70" t="s">
        <v>69</v>
      </c>
      <c r="C10" s="71">
        <v>500</v>
      </c>
      <c r="D10" s="71">
        <v>0</v>
      </c>
      <c r="E10" s="71">
        <v>155016.53</v>
      </c>
      <c r="F10" s="71">
        <v>0</v>
      </c>
      <c r="G10" s="71">
        <v>246467.01</v>
      </c>
      <c r="H10" s="71">
        <v>5793.32</v>
      </c>
      <c r="I10" s="71">
        <v>12173900.45</v>
      </c>
      <c r="J10" s="71">
        <v>0</v>
      </c>
      <c r="K10" s="71">
        <v>2677566.07</v>
      </c>
      <c r="L10" s="71">
        <v>0</v>
      </c>
      <c r="M10" s="71">
        <v>242964.91999999998</v>
      </c>
      <c r="N10" s="71">
        <v>0</v>
      </c>
      <c r="O10" s="71">
        <v>0</v>
      </c>
      <c r="P10" s="71">
        <v>0</v>
      </c>
      <c r="Q10" s="71">
        <v>1733.9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1547299.54</v>
      </c>
      <c r="Z10" s="71">
        <v>1424963.4</v>
      </c>
      <c r="AA10" s="71">
        <v>2425918.39</v>
      </c>
      <c r="AB10" s="71">
        <v>246782.06000000003</v>
      </c>
      <c r="AC10" s="71">
        <v>16403.16</v>
      </c>
      <c r="AD10" s="71">
        <v>2321.02</v>
      </c>
      <c r="AE10" s="71">
        <v>3003087.53</v>
      </c>
      <c r="AF10" s="71">
        <v>2164441.7399999998</v>
      </c>
      <c r="AG10" s="71">
        <v>0</v>
      </c>
      <c r="AH10" s="71">
        <v>0</v>
      </c>
      <c r="AI10" s="71">
        <v>791308.42</v>
      </c>
      <c r="AJ10" s="71">
        <v>78534.05</v>
      </c>
      <c r="AK10" s="71">
        <v>0</v>
      </c>
      <c r="AL10" s="71">
        <v>0</v>
      </c>
      <c r="AM10" s="72">
        <f t="shared" si="0"/>
        <v>23282165.92</v>
      </c>
      <c r="AN10" s="72">
        <f t="shared" si="1"/>
        <v>3922835.59</v>
      </c>
    </row>
    <row r="11" spans="1:40" ht="24.75" customHeight="1">
      <c r="A11" s="69">
        <v>6</v>
      </c>
      <c r="B11" s="70" t="s">
        <v>68</v>
      </c>
      <c r="C11" s="71">
        <v>279738.4627399646</v>
      </c>
      <c r="D11" s="71">
        <v>5358.13795465331</v>
      </c>
      <c r="E11" s="71">
        <v>471932.0205564965</v>
      </c>
      <c r="F11" s="71">
        <v>0</v>
      </c>
      <c r="G11" s="71">
        <v>213138.1708117714</v>
      </c>
      <c r="H11" s="71">
        <v>52592.909688474</v>
      </c>
      <c r="I11" s="71">
        <v>5761970.650191246</v>
      </c>
      <c r="J11" s="71">
        <v>0</v>
      </c>
      <c r="K11" s="71">
        <v>1889250.710338612</v>
      </c>
      <c r="L11" s="71">
        <v>148651.6782883376</v>
      </c>
      <c r="M11" s="71">
        <v>207585.71859509533</v>
      </c>
      <c r="N11" s="71">
        <v>43201.83792630619</v>
      </c>
      <c r="O11" s="71">
        <v>0</v>
      </c>
      <c r="P11" s="71">
        <v>0</v>
      </c>
      <c r="Q11" s="71">
        <v>1390059.8975805684</v>
      </c>
      <c r="R11" s="71">
        <v>1351771.822203605</v>
      </c>
      <c r="S11" s="71">
        <v>924801.4437952408</v>
      </c>
      <c r="T11" s="71">
        <v>903563.4795062343</v>
      </c>
      <c r="U11" s="71">
        <v>0</v>
      </c>
      <c r="V11" s="71">
        <v>0</v>
      </c>
      <c r="W11" s="71">
        <v>0</v>
      </c>
      <c r="X11" s="71">
        <v>0</v>
      </c>
      <c r="Y11" s="71">
        <v>342635.13859395206</v>
      </c>
      <c r="Z11" s="71">
        <v>188027.40162583822</v>
      </c>
      <c r="AA11" s="71">
        <v>5442464.653557007</v>
      </c>
      <c r="AB11" s="71">
        <v>4259994.940658351</v>
      </c>
      <c r="AC11" s="71">
        <v>193955.90654639486</v>
      </c>
      <c r="AD11" s="71">
        <v>81060.6393523481</v>
      </c>
      <c r="AE11" s="71">
        <v>0</v>
      </c>
      <c r="AF11" s="71">
        <v>0</v>
      </c>
      <c r="AG11" s="71">
        <v>0</v>
      </c>
      <c r="AH11" s="71">
        <v>0</v>
      </c>
      <c r="AI11" s="71">
        <v>149274.2855</v>
      </c>
      <c r="AJ11" s="71">
        <v>104424.33441166667</v>
      </c>
      <c r="AK11" s="71">
        <v>0</v>
      </c>
      <c r="AL11" s="71">
        <v>0</v>
      </c>
      <c r="AM11" s="72">
        <f t="shared" si="0"/>
        <v>17266807.05880635</v>
      </c>
      <c r="AN11" s="72">
        <f t="shared" si="1"/>
        <v>7138647.181615814</v>
      </c>
    </row>
    <row r="12" spans="1:40" ht="24.75" customHeight="1">
      <c r="A12" s="69">
        <v>7</v>
      </c>
      <c r="B12" s="70" t="s">
        <v>71</v>
      </c>
      <c r="C12" s="71">
        <v>88257.21</v>
      </c>
      <c r="D12" s="71">
        <v>0</v>
      </c>
      <c r="E12" s="71">
        <v>24835.51</v>
      </c>
      <c r="F12" s="71">
        <v>0</v>
      </c>
      <c r="G12" s="71">
        <v>79496.08</v>
      </c>
      <c r="H12" s="71">
        <v>52.698</v>
      </c>
      <c r="I12" s="71">
        <v>2617882.91</v>
      </c>
      <c r="J12" s="71">
        <v>0</v>
      </c>
      <c r="K12" s="71">
        <v>616130.85</v>
      </c>
      <c r="L12" s="71">
        <v>9119.7256</v>
      </c>
      <c r="M12" s="71">
        <v>216178.96</v>
      </c>
      <c r="N12" s="71">
        <v>15238.155663545786</v>
      </c>
      <c r="O12" s="71">
        <v>0</v>
      </c>
      <c r="P12" s="71">
        <v>0</v>
      </c>
      <c r="Q12" s="71">
        <v>151346.86</v>
      </c>
      <c r="R12" s="71">
        <v>54484.871652</v>
      </c>
      <c r="S12" s="71">
        <v>927185.16</v>
      </c>
      <c r="T12" s="71">
        <v>908916.82</v>
      </c>
      <c r="U12" s="71">
        <v>81018.99</v>
      </c>
      <c r="V12" s="71">
        <v>39252.64579599999</v>
      </c>
      <c r="W12" s="71">
        <v>6038.87</v>
      </c>
      <c r="X12" s="71">
        <v>3019.434292</v>
      </c>
      <c r="Y12" s="71">
        <v>728137.71</v>
      </c>
      <c r="Z12" s="71">
        <v>516253.5586844782</v>
      </c>
      <c r="AA12" s="71">
        <v>6429354.779999999</v>
      </c>
      <c r="AB12" s="71">
        <v>5390513.437148012</v>
      </c>
      <c r="AC12" s="71">
        <v>256445.02</v>
      </c>
      <c r="AD12" s="71">
        <v>197396.9956680548</v>
      </c>
      <c r="AE12" s="71">
        <v>632790.6699999999</v>
      </c>
      <c r="AF12" s="71">
        <v>545556.4448731419</v>
      </c>
      <c r="AG12" s="71">
        <v>0</v>
      </c>
      <c r="AH12" s="71">
        <v>0</v>
      </c>
      <c r="AI12" s="71">
        <v>1438228.25</v>
      </c>
      <c r="AJ12" s="71">
        <v>1060930.797636782</v>
      </c>
      <c r="AK12" s="71">
        <v>0</v>
      </c>
      <c r="AL12" s="71">
        <v>0</v>
      </c>
      <c r="AM12" s="72">
        <f t="shared" si="0"/>
        <v>14293327.83</v>
      </c>
      <c r="AN12" s="72">
        <f t="shared" si="1"/>
        <v>8740735.585014015</v>
      </c>
    </row>
    <row r="13" spans="1:40" ht="24.75" customHeight="1">
      <c r="A13" s="69">
        <v>8</v>
      </c>
      <c r="B13" s="70" t="s">
        <v>77</v>
      </c>
      <c r="C13" s="71">
        <v>230736.5175760061</v>
      </c>
      <c r="D13" s="71">
        <v>0</v>
      </c>
      <c r="E13" s="71">
        <v>1063089.9434118958</v>
      </c>
      <c r="F13" s="71">
        <v>0</v>
      </c>
      <c r="G13" s="71">
        <v>102309.58964070349</v>
      </c>
      <c r="H13" s="71">
        <v>0</v>
      </c>
      <c r="I13" s="71">
        <v>11850841.73536688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2">
        <f t="shared" si="0"/>
        <v>13246977.785995487</v>
      </c>
      <c r="AN13" s="72">
        <f t="shared" si="1"/>
        <v>0</v>
      </c>
    </row>
    <row r="14" spans="1:40" ht="24.75" customHeight="1">
      <c r="A14" s="69">
        <v>9</v>
      </c>
      <c r="B14" s="70" t="s">
        <v>72</v>
      </c>
      <c r="C14" s="71">
        <v>551396.1496999874</v>
      </c>
      <c r="D14" s="71">
        <v>0</v>
      </c>
      <c r="E14" s="71">
        <v>453550.74320000043</v>
      </c>
      <c r="F14" s="71">
        <v>0</v>
      </c>
      <c r="G14" s="71">
        <v>467359.97572090506</v>
      </c>
      <c r="H14" s="71">
        <v>0</v>
      </c>
      <c r="I14" s="71">
        <v>7673543.0940000145</v>
      </c>
      <c r="J14" s="71">
        <v>0</v>
      </c>
      <c r="K14" s="71">
        <v>1450104.6922041837</v>
      </c>
      <c r="L14" s="71">
        <v>0</v>
      </c>
      <c r="M14" s="71">
        <v>155875.40060907177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3000</v>
      </c>
      <c r="AJ14" s="71">
        <v>0</v>
      </c>
      <c r="AK14" s="71">
        <v>0</v>
      </c>
      <c r="AL14" s="71">
        <v>0</v>
      </c>
      <c r="AM14" s="72">
        <f t="shared" si="0"/>
        <v>10754830.055434162</v>
      </c>
      <c r="AN14" s="72">
        <f t="shared" si="1"/>
        <v>0</v>
      </c>
    </row>
    <row r="15" spans="1:40" ht="24.75" customHeight="1">
      <c r="A15" s="69">
        <v>10</v>
      </c>
      <c r="B15" s="70" t="s">
        <v>70</v>
      </c>
      <c r="C15" s="71">
        <v>287622.82</v>
      </c>
      <c r="D15" s="71">
        <v>0</v>
      </c>
      <c r="E15" s="71">
        <v>80608.28000000003</v>
      </c>
      <c r="F15" s="71">
        <v>0</v>
      </c>
      <c r="G15" s="71">
        <v>160122.61</v>
      </c>
      <c r="H15" s="71">
        <v>2987.5</v>
      </c>
      <c r="I15" s="71">
        <v>6561248.330000117</v>
      </c>
      <c r="J15" s="71">
        <v>0</v>
      </c>
      <c r="K15" s="71">
        <v>359251.8200000002</v>
      </c>
      <c r="L15" s="71">
        <v>163955.88</v>
      </c>
      <c r="M15" s="71">
        <v>50401.73000000001</v>
      </c>
      <c r="N15" s="71">
        <v>23442.43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39379.50000000004</v>
      </c>
      <c r="Z15" s="71">
        <v>19689.930000000008</v>
      </c>
      <c r="AA15" s="71">
        <v>231538.95999999993</v>
      </c>
      <c r="AB15" s="71">
        <v>70469.62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4238.829999999998</v>
      </c>
      <c r="AJ15" s="71">
        <v>0</v>
      </c>
      <c r="AK15" s="71">
        <v>0</v>
      </c>
      <c r="AL15" s="71">
        <v>0</v>
      </c>
      <c r="AM15" s="72">
        <f t="shared" si="0"/>
        <v>7774412.880000118</v>
      </c>
      <c r="AN15" s="72">
        <f t="shared" si="1"/>
        <v>280545.36</v>
      </c>
    </row>
    <row r="16" spans="1:40" ht="24.75" customHeight="1">
      <c r="A16" s="69">
        <v>11</v>
      </c>
      <c r="B16" s="70" t="s">
        <v>73</v>
      </c>
      <c r="C16" s="71">
        <v>7474.558920399999</v>
      </c>
      <c r="D16" s="71">
        <v>0</v>
      </c>
      <c r="E16" s="71">
        <v>37928.65555555555</v>
      </c>
      <c r="F16" s="71">
        <v>0</v>
      </c>
      <c r="G16" s="71">
        <v>56446.93902863494</v>
      </c>
      <c r="H16" s="71">
        <v>6478.54</v>
      </c>
      <c r="I16" s="71">
        <v>1946531.451857625</v>
      </c>
      <c r="J16" s="71">
        <v>0</v>
      </c>
      <c r="K16" s="71">
        <v>222620.27133460293</v>
      </c>
      <c r="L16" s="71">
        <v>0</v>
      </c>
      <c r="M16" s="71">
        <v>50422.20908356161</v>
      </c>
      <c r="N16" s="71">
        <v>0</v>
      </c>
      <c r="O16" s="71">
        <v>0</v>
      </c>
      <c r="P16" s="71">
        <v>0</v>
      </c>
      <c r="Q16" s="71">
        <v>1905339.3736276915</v>
      </c>
      <c r="R16" s="71">
        <v>1867296.1930190942</v>
      </c>
      <c r="S16" s="71">
        <v>1091874.3828376166</v>
      </c>
      <c r="T16" s="71">
        <v>1064664.1669809057</v>
      </c>
      <c r="U16" s="71">
        <v>0</v>
      </c>
      <c r="V16" s="71">
        <v>0</v>
      </c>
      <c r="W16" s="71">
        <v>0</v>
      </c>
      <c r="X16" s="71">
        <v>0</v>
      </c>
      <c r="Y16" s="71">
        <v>106546.62634570307</v>
      </c>
      <c r="Z16" s="71">
        <v>81821.21000000011</v>
      </c>
      <c r="AA16" s="71">
        <v>302844.0022357808</v>
      </c>
      <c r="AB16" s="71">
        <v>112816.77</v>
      </c>
      <c r="AC16" s="71">
        <v>0</v>
      </c>
      <c r="AD16" s="71">
        <v>0</v>
      </c>
      <c r="AE16" s="71">
        <v>16457.099593834646</v>
      </c>
      <c r="AF16" s="71">
        <v>0</v>
      </c>
      <c r="AG16" s="71">
        <v>0</v>
      </c>
      <c r="AH16" s="71">
        <v>0</v>
      </c>
      <c r="AI16" s="71">
        <v>87260.07999999999</v>
      </c>
      <c r="AJ16" s="71">
        <v>12171.6</v>
      </c>
      <c r="AK16" s="71">
        <v>0</v>
      </c>
      <c r="AL16" s="71">
        <v>0</v>
      </c>
      <c r="AM16" s="72">
        <f t="shared" si="0"/>
        <v>5831745.650421008</v>
      </c>
      <c r="AN16" s="72">
        <f t="shared" si="1"/>
        <v>3145248.48</v>
      </c>
    </row>
    <row r="17" spans="1:40" ht="24.75" customHeight="1">
      <c r="A17" s="69">
        <v>12</v>
      </c>
      <c r="B17" s="70" t="s">
        <v>75</v>
      </c>
      <c r="C17" s="71">
        <v>13804</v>
      </c>
      <c r="D17" s="71">
        <v>0</v>
      </c>
      <c r="E17" s="71">
        <v>22202.78</v>
      </c>
      <c r="F17" s="71">
        <v>0</v>
      </c>
      <c r="G17" s="71">
        <v>57722.47</v>
      </c>
      <c r="H17" s="71">
        <v>29465.22</v>
      </c>
      <c r="I17" s="71">
        <v>2120220.8004</v>
      </c>
      <c r="J17" s="71">
        <v>26300</v>
      </c>
      <c r="K17" s="71">
        <v>1157843</v>
      </c>
      <c r="L17" s="71">
        <v>131164</v>
      </c>
      <c r="M17" s="71">
        <v>325837.76</v>
      </c>
      <c r="N17" s="71">
        <v>63981.48</v>
      </c>
      <c r="O17" s="71">
        <v>0</v>
      </c>
      <c r="P17" s="71">
        <v>0</v>
      </c>
      <c r="Q17" s="71">
        <v>84116</v>
      </c>
      <c r="R17" s="71">
        <v>82829</v>
      </c>
      <c r="S17" s="71">
        <v>842847</v>
      </c>
      <c r="T17" s="71">
        <v>842492</v>
      </c>
      <c r="U17" s="71">
        <v>63462.549999999996</v>
      </c>
      <c r="V17" s="71">
        <v>47075.3</v>
      </c>
      <c r="W17" s="71">
        <v>0</v>
      </c>
      <c r="X17" s="71">
        <v>0</v>
      </c>
      <c r="Y17" s="71">
        <v>59342.15</v>
      </c>
      <c r="Z17" s="71">
        <v>45301.87</v>
      </c>
      <c r="AA17" s="71">
        <v>390308.33499999996</v>
      </c>
      <c r="AB17" s="71">
        <v>277844.43</v>
      </c>
      <c r="AC17" s="71">
        <v>0</v>
      </c>
      <c r="AD17" s="71">
        <v>0</v>
      </c>
      <c r="AE17" s="71">
        <v>72315.77</v>
      </c>
      <c r="AF17" s="71">
        <v>0</v>
      </c>
      <c r="AG17" s="71">
        <v>0</v>
      </c>
      <c r="AH17" s="71">
        <v>0</v>
      </c>
      <c r="AI17" s="71">
        <v>173022.4</v>
      </c>
      <c r="AJ17" s="71">
        <v>73647.76999999999</v>
      </c>
      <c r="AK17" s="71">
        <v>0</v>
      </c>
      <c r="AL17" s="71">
        <v>0</v>
      </c>
      <c r="AM17" s="72">
        <f t="shared" si="0"/>
        <v>5383045.0154</v>
      </c>
      <c r="AN17" s="72">
        <f t="shared" si="1"/>
        <v>1620101.07</v>
      </c>
    </row>
    <row r="18" spans="1:40" ht="24.75" customHeight="1">
      <c r="A18" s="69">
        <v>13</v>
      </c>
      <c r="B18" s="70" t="s">
        <v>78</v>
      </c>
      <c r="C18" s="71">
        <v>0</v>
      </c>
      <c r="D18" s="71">
        <v>0</v>
      </c>
      <c r="E18" s="71">
        <v>72</v>
      </c>
      <c r="F18" s="71">
        <v>0</v>
      </c>
      <c r="G18" s="71">
        <v>84168.28</v>
      </c>
      <c r="H18" s="71">
        <v>0</v>
      </c>
      <c r="I18" s="71">
        <v>0</v>
      </c>
      <c r="J18" s="71">
        <v>0</v>
      </c>
      <c r="K18" s="71">
        <v>1823496.81</v>
      </c>
      <c r="L18" s="71">
        <v>537709.8</v>
      </c>
      <c r="M18" s="71">
        <v>194594.36</v>
      </c>
      <c r="N18" s="71">
        <v>57274.24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8312.04</v>
      </c>
      <c r="Z18" s="71">
        <v>4129.07</v>
      </c>
      <c r="AA18" s="71">
        <v>165940.54</v>
      </c>
      <c r="AB18" s="71">
        <v>205712.27</v>
      </c>
      <c r="AC18" s="71">
        <v>0</v>
      </c>
      <c r="AD18" s="71">
        <v>0</v>
      </c>
      <c r="AE18" s="71">
        <v>13580.06</v>
      </c>
      <c r="AF18" s="71">
        <v>0</v>
      </c>
      <c r="AG18" s="71">
        <v>0</v>
      </c>
      <c r="AH18" s="71">
        <v>0</v>
      </c>
      <c r="AI18" s="71">
        <v>1794.04</v>
      </c>
      <c r="AJ18" s="71">
        <v>897.02</v>
      </c>
      <c r="AK18" s="71">
        <v>0</v>
      </c>
      <c r="AL18" s="71">
        <v>0</v>
      </c>
      <c r="AM18" s="72">
        <f t="shared" si="0"/>
        <v>2291958.1300000004</v>
      </c>
      <c r="AN18" s="72">
        <f t="shared" si="1"/>
        <v>805722.4</v>
      </c>
    </row>
    <row r="19" spans="1:40" ht="24.75" customHeight="1">
      <c r="A19" s="69">
        <v>14</v>
      </c>
      <c r="B19" s="86" t="s">
        <v>74</v>
      </c>
      <c r="C19" s="71">
        <v>1339549.1300000225</v>
      </c>
      <c r="D19" s="71">
        <v>0</v>
      </c>
      <c r="E19" s="71">
        <v>16299.876499999998</v>
      </c>
      <c r="F19" s="71">
        <v>0</v>
      </c>
      <c r="G19" s="71">
        <v>446.4</v>
      </c>
      <c r="H19" s="71">
        <v>0</v>
      </c>
      <c r="I19" s="71">
        <v>187419</v>
      </c>
      <c r="J19" s="71">
        <v>0</v>
      </c>
      <c r="K19" s="71">
        <v>383125.60827899986</v>
      </c>
      <c r="L19" s="71">
        <v>0</v>
      </c>
      <c r="M19" s="71">
        <v>723.6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51625</v>
      </c>
      <c r="AB19" s="71">
        <v>0</v>
      </c>
      <c r="AC19" s="71">
        <v>0</v>
      </c>
      <c r="AD19" s="71">
        <v>0</v>
      </c>
      <c r="AE19" s="71">
        <v>29495.18</v>
      </c>
      <c r="AF19" s="71">
        <v>0</v>
      </c>
      <c r="AG19" s="71">
        <v>96587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2">
        <f t="shared" si="0"/>
        <v>2105270.794779022</v>
      </c>
      <c r="AN19" s="72">
        <f t="shared" si="1"/>
        <v>0</v>
      </c>
    </row>
    <row r="20" spans="1:40" ht="24.75" customHeight="1">
      <c r="A20" s="69">
        <v>15</v>
      </c>
      <c r="B20" s="86" t="s">
        <v>76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620.2</v>
      </c>
      <c r="Z20" s="71">
        <v>446.3668</v>
      </c>
      <c r="AA20" s="71">
        <v>300</v>
      </c>
      <c r="AB20" s="71">
        <v>0</v>
      </c>
      <c r="AC20" s="71">
        <v>0</v>
      </c>
      <c r="AD20" s="71">
        <v>0</v>
      </c>
      <c r="AE20" s="71">
        <v>79732.7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80652.9</v>
      </c>
      <c r="AN20" s="72">
        <f t="shared" si="1"/>
        <v>446.3668</v>
      </c>
    </row>
    <row r="21" spans="1:40" ht="24.75" customHeight="1">
      <c r="A21" s="69">
        <v>16</v>
      </c>
      <c r="B21" s="86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2">
        <f t="shared" si="0"/>
        <v>0</v>
      </c>
      <c r="AN21" s="72">
        <f t="shared" si="1"/>
        <v>0</v>
      </c>
    </row>
    <row r="22" spans="1:40" ht="12.75">
      <c r="A22" s="73"/>
      <c r="B22" s="74" t="s">
        <v>1</v>
      </c>
      <c r="C22" s="75">
        <f>SUM(C6:C21)</f>
        <v>16657115.012386562</v>
      </c>
      <c r="D22" s="75">
        <f aca="true" t="shared" si="2" ref="D22:AN22">SUM(D6:D21)</f>
        <v>2688005.0651481245</v>
      </c>
      <c r="E22" s="75">
        <f t="shared" si="2"/>
        <v>4310604.593163908</v>
      </c>
      <c r="F22" s="75">
        <f t="shared" si="2"/>
        <v>0</v>
      </c>
      <c r="G22" s="75">
        <f t="shared" si="2"/>
        <v>3362074.019705955</v>
      </c>
      <c r="H22" s="75">
        <f t="shared" si="2"/>
        <v>150765.58527889277</v>
      </c>
      <c r="I22" s="75">
        <f t="shared" si="2"/>
        <v>126415445.83336087</v>
      </c>
      <c r="J22" s="75">
        <f t="shared" si="2"/>
        <v>128584.72790249999</v>
      </c>
      <c r="K22" s="75">
        <f t="shared" si="2"/>
        <v>42530149.8256985</v>
      </c>
      <c r="L22" s="75">
        <f t="shared" si="2"/>
        <v>1506918.9379965477</v>
      </c>
      <c r="M22" s="75">
        <f t="shared" si="2"/>
        <v>6046928.4841095805</v>
      </c>
      <c r="N22" s="75">
        <f t="shared" si="2"/>
        <v>464294.1280854615</v>
      </c>
      <c r="O22" s="75">
        <f t="shared" si="2"/>
        <v>0</v>
      </c>
      <c r="P22" s="75">
        <f t="shared" si="2"/>
        <v>0</v>
      </c>
      <c r="Q22" s="75">
        <f t="shared" si="2"/>
        <v>3794389.93566326</v>
      </c>
      <c r="R22" s="75">
        <f t="shared" si="2"/>
        <v>3544380.6425680593</v>
      </c>
      <c r="S22" s="75">
        <f t="shared" si="2"/>
        <v>3786707.9866328575</v>
      </c>
      <c r="T22" s="75">
        <f t="shared" si="2"/>
        <v>3719636.46648714</v>
      </c>
      <c r="U22" s="75">
        <f t="shared" si="2"/>
        <v>309624.092</v>
      </c>
      <c r="V22" s="75">
        <f t="shared" si="2"/>
        <v>107742.98491427</v>
      </c>
      <c r="W22" s="75">
        <f t="shared" si="2"/>
        <v>6038.87</v>
      </c>
      <c r="X22" s="75">
        <f t="shared" si="2"/>
        <v>3019.434292</v>
      </c>
      <c r="Y22" s="75">
        <f t="shared" si="2"/>
        <v>6215830.9922806565</v>
      </c>
      <c r="Z22" s="75">
        <f t="shared" si="2"/>
        <v>3371510.6170911365</v>
      </c>
      <c r="AA22" s="75">
        <f t="shared" si="2"/>
        <v>64732705.97642145</v>
      </c>
      <c r="AB22" s="75">
        <f t="shared" si="2"/>
        <v>51505800.54980154</v>
      </c>
      <c r="AC22" s="75">
        <f t="shared" si="2"/>
        <v>1082502.526013395</v>
      </c>
      <c r="AD22" s="75">
        <f t="shared" si="2"/>
        <v>785115.6540883929</v>
      </c>
      <c r="AE22" s="75">
        <f t="shared" si="2"/>
        <v>7088934.014216834</v>
      </c>
      <c r="AF22" s="75">
        <f t="shared" si="2"/>
        <v>4094661.269730533</v>
      </c>
      <c r="AG22" s="75">
        <f t="shared" si="2"/>
        <v>172100.23929576372</v>
      </c>
      <c r="AH22" s="75">
        <f t="shared" si="2"/>
        <v>3400.804516</v>
      </c>
      <c r="AI22" s="75">
        <f t="shared" si="2"/>
        <v>11722071.098621877</v>
      </c>
      <c r="AJ22" s="75">
        <f t="shared" si="2"/>
        <v>7278479.810244971</v>
      </c>
      <c r="AK22" s="75">
        <f t="shared" si="2"/>
        <v>0</v>
      </c>
      <c r="AL22" s="75">
        <f t="shared" si="2"/>
        <v>0</v>
      </c>
      <c r="AM22" s="75">
        <f t="shared" si="2"/>
        <v>298233223.49957144</v>
      </c>
      <c r="AN22" s="75">
        <f t="shared" si="2"/>
        <v>79352316.67814556</v>
      </c>
    </row>
    <row r="23" s="27" customFormat="1" ht="12.75" customHeight="1"/>
    <row r="24" spans="2:40" ht="13.5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2:40" ht="12.75" customHeight="1">
      <c r="B25" s="94" t="s">
        <v>54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28"/>
      <c r="AN25" s="28"/>
    </row>
    <row r="26" spans="2:40" ht="17.2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1"/>
      <c r="P26" s="11"/>
      <c r="Q26" s="28"/>
      <c r="R26" s="28"/>
      <c r="AN26" s="28"/>
    </row>
    <row r="27" spans="15:16" ht="12.75" customHeight="1">
      <c r="O27" s="11"/>
      <c r="P27" s="11"/>
    </row>
    <row r="29" spans="3:38" ht="12.7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</sheetData>
  <sheetProtection/>
  <mergeCells count="22">
    <mergeCell ref="B25:N26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0"/>
  <sheetViews>
    <sheetView zoomScale="90" zoomScaleNormal="90" zoomScalePageLayoutView="0" workbookViewId="0" topLeftCell="A1">
      <pane xSplit="2" ySplit="5" topLeftCell="AD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:A21"/>
    </sheetView>
  </sheetViews>
  <sheetFormatPr defaultColWidth="9.140625" defaultRowHeight="12.75"/>
  <cols>
    <col min="1" max="1" width="3.28125" style="31" customWidth="1"/>
    <col min="2" max="2" width="50.28125" style="31" customWidth="1"/>
    <col min="3" max="3" width="15.5742187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1875" style="31" customWidth="1"/>
    <col min="9" max="28" width="12.7109375" style="31" customWidth="1"/>
    <col min="29" max="29" width="14.57421875" style="31" customWidth="1"/>
    <col min="30" max="38" width="12.7109375" style="31" customWidth="1"/>
    <col min="39" max="39" width="15.421875" style="31" customWidth="1"/>
    <col min="40" max="40" width="14.140625" style="31" customWidth="1"/>
    <col min="41" max="16384" width="9.140625" style="31" customWidth="1"/>
  </cols>
  <sheetData>
    <row r="1" s="18" customFormat="1" ht="20.25" customHeight="1">
      <c r="A1" s="16" t="s">
        <v>55</v>
      </c>
    </row>
    <row r="2" spans="1:39" ht="19.5" customHeight="1">
      <c r="A2" s="21" t="s">
        <v>39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</row>
    <row r="3" spans="1:39" ht="19.5" customHeight="1">
      <c r="A3" s="87" t="s">
        <v>50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</row>
    <row r="4" spans="1:40" ht="82.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31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2" t="s">
        <v>14</v>
      </c>
      <c r="AN4" s="93"/>
    </row>
    <row r="5" spans="1:40" ht="25.5">
      <c r="A5" s="96"/>
      <c r="B5" s="96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69">
        <v>1</v>
      </c>
      <c r="B6" s="70" t="s">
        <v>66</v>
      </c>
      <c r="C6" s="71">
        <v>6606663.2301808875</v>
      </c>
      <c r="D6" s="71">
        <v>4875108.869550929</v>
      </c>
      <c r="E6" s="71">
        <v>485985.0733924872</v>
      </c>
      <c r="F6" s="71">
        <v>485985.0733924872</v>
      </c>
      <c r="G6" s="71">
        <v>688001.5495192683</v>
      </c>
      <c r="H6" s="71">
        <v>687098.4879940185</v>
      </c>
      <c r="I6" s="71">
        <v>31005879.018597566</v>
      </c>
      <c r="J6" s="71">
        <v>30921531.09552487</v>
      </c>
      <c r="K6" s="71">
        <v>11007357.198196992</v>
      </c>
      <c r="L6" s="71">
        <v>10715131.51743609</v>
      </c>
      <c r="M6" s="71">
        <v>1340366.6448146843</v>
      </c>
      <c r="N6" s="71">
        <v>1270917.2152236882</v>
      </c>
      <c r="O6" s="71">
        <v>0</v>
      </c>
      <c r="P6" s="71">
        <v>0</v>
      </c>
      <c r="Q6" s="71">
        <v>29441.125757750964</v>
      </c>
      <c r="R6" s="71">
        <v>17631.48467834437</v>
      </c>
      <c r="S6" s="71">
        <v>0</v>
      </c>
      <c r="T6" s="71">
        <v>0</v>
      </c>
      <c r="U6" s="71">
        <v>247979.73426923074</v>
      </c>
      <c r="V6" s="71">
        <v>193906.77028343227</v>
      </c>
      <c r="W6" s="71">
        <v>0</v>
      </c>
      <c r="X6" s="71">
        <v>0</v>
      </c>
      <c r="Y6" s="71">
        <v>1070089.4216940473</v>
      </c>
      <c r="Z6" s="71">
        <v>639677.1562389072</v>
      </c>
      <c r="AA6" s="71">
        <v>10628284.382755628</v>
      </c>
      <c r="AB6" s="71">
        <v>2438454.2722257776</v>
      </c>
      <c r="AC6" s="71">
        <v>458910.5514839727</v>
      </c>
      <c r="AD6" s="71">
        <v>45013.72928677569</v>
      </c>
      <c r="AE6" s="71">
        <v>1004850.7458483101</v>
      </c>
      <c r="AF6" s="71">
        <v>214815.27811717938</v>
      </c>
      <c r="AG6" s="71">
        <v>0</v>
      </c>
      <c r="AH6" s="71">
        <v>0</v>
      </c>
      <c r="AI6" s="71">
        <v>2340727.1703837328</v>
      </c>
      <c r="AJ6" s="71">
        <v>1235717.4235746237</v>
      </c>
      <c r="AK6" s="71">
        <v>0</v>
      </c>
      <c r="AL6" s="71">
        <v>0</v>
      </c>
      <c r="AM6" s="72">
        <f aca="true" t="shared" si="0" ref="AM6:AM21">C6+E6+G6+I6+K6+M6+O6+Q6+S6+U6+W6+Y6+AA6+AC6+AE6+AG6+AI6+AK6</f>
        <v>66914535.84689456</v>
      </c>
      <c r="AN6" s="72">
        <f aca="true" t="shared" si="1" ref="AN6:AN21">D6+F6+H6+J6+L6+N6+P6+R6+T6+V6+X6+Z6+AB6+AD6+AF6+AH6+AJ6+AL6</f>
        <v>53740988.37352711</v>
      </c>
    </row>
    <row r="7" spans="1:40" ht="24.75" customHeight="1">
      <c r="A7" s="69">
        <v>2</v>
      </c>
      <c r="B7" s="70" t="s">
        <v>49</v>
      </c>
      <c r="C7" s="71">
        <v>2897463.0929096723</v>
      </c>
      <c r="D7" s="71">
        <v>2679671.378308612</v>
      </c>
      <c r="E7" s="71">
        <v>1286900.5501440067</v>
      </c>
      <c r="F7" s="71">
        <v>1286900.5501440067</v>
      </c>
      <c r="G7" s="71">
        <v>533876.0170079755</v>
      </c>
      <c r="H7" s="71">
        <v>508024.68678541196</v>
      </c>
      <c r="I7" s="71">
        <v>23044087.6002516</v>
      </c>
      <c r="J7" s="71">
        <v>23033910.78815303</v>
      </c>
      <c r="K7" s="71">
        <v>8661440.533152917</v>
      </c>
      <c r="L7" s="71">
        <v>8590826.17689777</v>
      </c>
      <c r="M7" s="71">
        <v>1258040.248175527</v>
      </c>
      <c r="N7" s="71">
        <v>1185212.442797882</v>
      </c>
      <c r="O7" s="71">
        <v>0</v>
      </c>
      <c r="P7" s="71">
        <v>0</v>
      </c>
      <c r="Q7" s="71">
        <v>188145.22778496938</v>
      </c>
      <c r="R7" s="71">
        <v>15421.798655969382</v>
      </c>
      <c r="S7" s="71">
        <v>0</v>
      </c>
      <c r="T7" s="71">
        <v>0</v>
      </c>
      <c r="U7" s="71">
        <v>7351.249315</v>
      </c>
      <c r="V7" s="71">
        <v>3031.165134</v>
      </c>
      <c r="W7" s="71">
        <v>0</v>
      </c>
      <c r="X7" s="71">
        <v>0</v>
      </c>
      <c r="Y7" s="71">
        <v>1147760.2383529993</v>
      </c>
      <c r="Z7" s="71">
        <v>937853.3873685008</v>
      </c>
      <c r="AA7" s="71">
        <v>9144702.005193511</v>
      </c>
      <c r="AB7" s="71">
        <v>3415750.1207647426</v>
      </c>
      <c r="AC7" s="71">
        <v>0</v>
      </c>
      <c r="AD7" s="71">
        <v>0</v>
      </c>
      <c r="AE7" s="71">
        <v>970924.3234819999</v>
      </c>
      <c r="AF7" s="71">
        <v>790756.9412170991</v>
      </c>
      <c r="AG7" s="71">
        <v>73467.70870329323</v>
      </c>
      <c r="AH7" s="71">
        <v>73467.70870329323</v>
      </c>
      <c r="AI7" s="71">
        <v>2179760.129973877</v>
      </c>
      <c r="AJ7" s="71">
        <v>706326.2785346755</v>
      </c>
      <c r="AK7" s="71">
        <v>0</v>
      </c>
      <c r="AL7" s="71">
        <v>0</v>
      </c>
      <c r="AM7" s="72">
        <f t="shared" si="0"/>
        <v>51393918.92444734</v>
      </c>
      <c r="AN7" s="72">
        <f t="shared" si="1"/>
        <v>43227153.42346499</v>
      </c>
    </row>
    <row r="8" spans="1:40" ht="24.75" customHeight="1">
      <c r="A8" s="69">
        <v>3</v>
      </c>
      <c r="B8" s="70" t="s">
        <v>65</v>
      </c>
      <c r="C8" s="71">
        <v>1675083.8217644955</v>
      </c>
      <c r="D8" s="71">
        <v>1475513.810202495</v>
      </c>
      <c r="E8" s="71">
        <v>0</v>
      </c>
      <c r="F8" s="71">
        <v>0</v>
      </c>
      <c r="G8" s="71">
        <v>288477.7270664777</v>
      </c>
      <c r="H8" s="71">
        <v>276840.0918225033</v>
      </c>
      <c r="I8" s="71">
        <v>1065.347979531506</v>
      </c>
      <c r="J8" s="71">
        <v>137.56464133424652</v>
      </c>
      <c r="K8" s="71">
        <v>6820706.454726954</v>
      </c>
      <c r="L8" s="71">
        <v>6781153.8274445515</v>
      </c>
      <c r="M8" s="71">
        <v>977109.5079660118</v>
      </c>
      <c r="N8" s="71">
        <v>959724.3455435281</v>
      </c>
      <c r="O8" s="71">
        <v>0</v>
      </c>
      <c r="P8" s="71">
        <v>0</v>
      </c>
      <c r="Q8" s="71">
        <v>87728.92569900001</v>
      </c>
      <c r="R8" s="71">
        <v>11888.791225000023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826460.3438250001</v>
      </c>
      <c r="Z8" s="71">
        <v>601659.6165912409</v>
      </c>
      <c r="AA8" s="71">
        <v>11699686.684446273</v>
      </c>
      <c r="AB8" s="71">
        <v>2841757.4511319194</v>
      </c>
      <c r="AC8" s="71">
        <v>0</v>
      </c>
      <c r="AD8" s="71">
        <v>0</v>
      </c>
      <c r="AE8" s="71">
        <v>635371.3076030002</v>
      </c>
      <c r="AF8" s="71">
        <v>436044.4729714681</v>
      </c>
      <c r="AG8" s="71">
        <v>4062.8874229997164</v>
      </c>
      <c r="AH8" s="71">
        <v>2031.4333987873267</v>
      </c>
      <c r="AI8" s="71">
        <v>2053174.4450959994</v>
      </c>
      <c r="AJ8" s="71">
        <v>622444.4738635276</v>
      </c>
      <c r="AK8" s="71">
        <v>0</v>
      </c>
      <c r="AL8" s="71">
        <v>0</v>
      </c>
      <c r="AM8" s="72">
        <f t="shared" si="0"/>
        <v>25068927.453595746</v>
      </c>
      <c r="AN8" s="72">
        <f t="shared" si="1"/>
        <v>14009195.878836354</v>
      </c>
    </row>
    <row r="9" spans="1:40" ht="24.75" customHeight="1">
      <c r="A9" s="69">
        <v>4</v>
      </c>
      <c r="B9" s="70" t="s">
        <v>67</v>
      </c>
      <c r="C9" s="71">
        <v>334347.310567284</v>
      </c>
      <c r="D9" s="71">
        <v>109225.38479476969</v>
      </c>
      <c r="E9" s="71">
        <v>113821.9743432866</v>
      </c>
      <c r="F9" s="71">
        <v>113821.9743432866</v>
      </c>
      <c r="G9" s="71">
        <v>118503.08521663373</v>
      </c>
      <c r="H9" s="71">
        <v>114307.95243213372</v>
      </c>
      <c r="I9" s="71">
        <v>12479591.837750744</v>
      </c>
      <c r="J9" s="71">
        <v>12479591.837750744</v>
      </c>
      <c r="K9" s="71">
        <v>2636889.7759882193</v>
      </c>
      <c r="L9" s="71">
        <v>2498249.266314015</v>
      </c>
      <c r="M9" s="71">
        <v>466660.7633226473</v>
      </c>
      <c r="N9" s="71">
        <v>423005.00181256526</v>
      </c>
      <c r="O9" s="71">
        <v>0</v>
      </c>
      <c r="P9" s="71">
        <v>0</v>
      </c>
      <c r="Q9" s="71">
        <v>15766.068185301823</v>
      </c>
      <c r="R9" s="71">
        <v>14577.807823481824</v>
      </c>
      <c r="S9" s="71">
        <v>0</v>
      </c>
      <c r="T9" s="71">
        <v>0</v>
      </c>
      <c r="U9" s="71">
        <v>19109.095054945054</v>
      </c>
      <c r="V9" s="71">
        <v>15936.505054945053</v>
      </c>
      <c r="W9" s="71">
        <v>0</v>
      </c>
      <c r="X9" s="71">
        <v>0</v>
      </c>
      <c r="Y9" s="71">
        <v>338002.8969856328</v>
      </c>
      <c r="Z9" s="71">
        <v>252302.46308714303</v>
      </c>
      <c r="AA9" s="71">
        <v>5621095.620878987</v>
      </c>
      <c r="AB9" s="71">
        <v>490680.8963138135</v>
      </c>
      <c r="AC9" s="71">
        <v>733538.8832316692</v>
      </c>
      <c r="AD9" s="71">
        <v>252798.9291394715</v>
      </c>
      <c r="AE9" s="71">
        <v>412.9946666666666</v>
      </c>
      <c r="AF9" s="71">
        <v>110.47607333333326</v>
      </c>
      <c r="AG9" s="71">
        <v>0</v>
      </c>
      <c r="AH9" s="71">
        <v>0</v>
      </c>
      <c r="AI9" s="71">
        <v>538068.4557395458</v>
      </c>
      <c r="AJ9" s="71">
        <v>91740.5701988322</v>
      </c>
      <c r="AK9" s="71">
        <v>0</v>
      </c>
      <c r="AL9" s="71">
        <v>0</v>
      </c>
      <c r="AM9" s="72">
        <f t="shared" si="0"/>
        <v>23415808.761931565</v>
      </c>
      <c r="AN9" s="72">
        <f t="shared" si="1"/>
        <v>16856349.065138537</v>
      </c>
    </row>
    <row r="10" spans="1:40" ht="24.75" customHeight="1">
      <c r="A10" s="69">
        <v>5</v>
      </c>
      <c r="B10" s="70" t="s">
        <v>69</v>
      </c>
      <c r="C10" s="71">
        <v>500</v>
      </c>
      <c r="D10" s="71">
        <v>500</v>
      </c>
      <c r="E10" s="71">
        <v>164022.95</v>
      </c>
      <c r="F10" s="71">
        <v>164022.95</v>
      </c>
      <c r="G10" s="71">
        <v>178299.23</v>
      </c>
      <c r="H10" s="71">
        <v>170731.51</v>
      </c>
      <c r="I10" s="71">
        <v>11177232.63</v>
      </c>
      <c r="J10" s="71">
        <v>11177232.63</v>
      </c>
      <c r="K10" s="71">
        <v>2425425.85</v>
      </c>
      <c r="L10" s="71">
        <v>2425425.85</v>
      </c>
      <c r="M10" s="71">
        <v>204404.30000000002</v>
      </c>
      <c r="N10" s="71">
        <v>197431.39000000004</v>
      </c>
      <c r="O10" s="71">
        <v>0</v>
      </c>
      <c r="P10" s="71">
        <v>0</v>
      </c>
      <c r="Q10" s="71">
        <v>498412.69</v>
      </c>
      <c r="R10" s="71">
        <v>7527.18</v>
      </c>
      <c r="S10" s="71">
        <v>689022.5700000001</v>
      </c>
      <c r="T10" s="71">
        <v>26009.98</v>
      </c>
      <c r="U10" s="71">
        <v>258820.81000000003</v>
      </c>
      <c r="V10" s="71">
        <v>18079.919999999984</v>
      </c>
      <c r="W10" s="71">
        <v>0</v>
      </c>
      <c r="X10" s="71">
        <v>0</v>
      </c>
      <c r="Y10" s="71">
        <v>2088177.87</v>
      </c>
      <c r="Z10" s="71">
        <v>159801.9000000002</v>
      </c>
      <c r="AA10" s="71">
        <v>1816933.94</v>
      </c>
      <c r="AB10" s="71">
        <v>1617880.79</v>
      </c>
      <c r="AC10" s="71">
        <v>8368.68</v>
      </c>
      <c r="AD10" s="71">
        <v>6047.67</v>
      </c>
      <c r="AE10" s="71">
        <v>2972442.3</v>
      </c>
      <c r="AF10" s="71">
        <v>834738.75</v>
      </c>
      <c r="AG10" s="71">
        <v>0</v>
      </c>
      <c r="AH10" s="71">
        <v>0</v>
      </c>
      <c r="AI10" s="71">
        <v>720751.04</v>
      </c>
      <c r="AJ10" s="71">
        <v>598811.03</v>
      </c>
      <c r="AK10" s="71">
        <v>0</v>
      </c>
      <c r="AL10" s="71">
        <v>0</v>
      </c>
      <c r="AM10" s="72">
        <f t="shared" si="0"/>
        <v>23202814.860000003</v>
      </c>
      <c r="AN10" s="72">
        <f t="shared" si="1"/>
        <v>17404241.550000004</v>
      </c>
    </row>
    <row r="11" spans="1:40" ht="24.75" customHeight="1">
      <c r="A11" s="69">
        <v>6</v>
      </c>
      <c r="B11" s="70" t="s">
        <v>77</v>
      </c>
      <c r="C11" s="71">
        <v>847028.5688973621</v>
      </c>
      <c r="D11" s="71">
        <v>847028.5688973621</v>
      </c>
      <c r="E11" s="71">
        <v>1088285.9768368155</v>
      </c>
      <c r="F11" s="71">
        <v>1088285.9768368155</v>
      </c>
      <c r="G11" s="71">
        <v>136269.39055413724</v>
      </c>
      <c r="H11" s="71">
        <v>136269.39055413724</v>
      </c>
      <c r="I11" s="71">
        <v>17352721.880030543</v>
      </c>
      <c r="J11" s="71">
        <v>17352388.23742704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2">
        <f t="shared" si="0"/>
        <v>19424305.81631886</v>
      </c>
      <c r="AN11" s="72">
        <f t="shared" si="1"/>
        <v>19423972.173715357</v>
      </c>
    </row>
    <row r="12" spans="1:40" ht="24.75" customHeight="1">
      <c r="A12" s="69">
        <v>7</v>
      </c>
      <c r="B12" s="70" t="s">
        <v>72</v>
      </c>
      <c r="C12" s="71">
        <v>1478489.7405009673</v>
      </c>
      <c r="D12" s="71">
        <v>1478489.7405009673</v>
      </c>
      <c r="E12" s="71">
        <v>1154192.9629761192</v>
      </c>
      <c r="F12" s="71">
        <v>1154192.9629761192</v>
      </c>
      <c r="G12" s="71">
        <v>382484.6059492173</v>
      </c>
      <c r="H12" s="71">
        <v>382484.6059492173</v>
      </c>
      <c r="I12" s="71">
        <v>10848292.808498695</v>
      </c>
      <c r="J12" s="71">
        <v>10848292.808498695</v>
      </c>
      <c r="K12" s="71">
        <v>1347708.087245704</v>
      </c>
      <c r="L12" s="71">
        <v>1347708.087245704</v>
      </c>
      <c r="M12" s="71">
        <v>144368.05440117416</v>
      </c>
      <c r="N12" s="71">
        <v>144368.05440117416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3000</v>
      </c>
      <c r="AJ12" s="71">
        <v>3000</v>
      </c>
      <c r="AK12" s="71">
        <v>0</v>
      </c>
      <c r="AL12" s="71">
        <v>0</v>
      </c>
      <c r="AM12" s="72">
        <f t="shared" si="0"/>
        <v>15358536.259571878</v>
      </c>
      <c r="AN12" s="72">
        <f t="shared" si="1"/>
        <v>15358536.259571878</v>
      </c>
    </row>
    <row r="13" spans="1:40" ht="24.75" customHeight="1">
      <c r="A13" s="69">
        <v>8</v>
      </c>
      <c r="B13" s="70" t="s">
        <v>71</v>
      </c>
      <c r="C13" s="71">
        <v>72409.43</v>
      </c>
      <c r="D13" s="71">
        <v>72409.43</v>
      </c>
      <c r="E13" s="71">
        <v>25189.01</v>
      </c>
      <c r="F13" s="71">
        <v>25189.01</v>
      </c>
      <c r="G13" s="71">
        <v>85019.51999999999</v>
      </c>
      <c r="H13" s="71">
        <v>84995.40886027396</v>
      </c>
      <c r="I13" s="71">
        <v>2272580.48</v>
      </c>
      <c r="J13" s="71">
        <v>2272580.48</v>
      </c>
      <c r="K13" s="71">
        <v>848651.86</v>
      </c>
      <c r="L13" s="71">
        <v>843549.2935123288</v>
      </c>
      <c r="M13" s="71">
        <v>194320.13</v>
      </c>
      <c r="N13" s="71">
        <v>184610.08537088195</v>
      </c>
      <c r="O13" s="71">
        <v>0</v>
      </c>
      <c r="P13" s="71">
        <v>0</v>
      </c>
      <c r="Q13" s="71">
        <v>100552.96</v>
      </c>
      <c r="R13" s="71">
        <v>58322.30908045234</v>
      </c>
      <c r="S13" s="71">
        <v>474297.69</v>
      </c>
      <c r="T13" s="71">
        <v>14166.564860782364</v>
      </c>
      <c r="U13" s="71">
        <v>17724.81</v>
      </c>
      <c r="V13" s="71">
        <v>11164.778784777915</v>
      </c>
      <c r="W13" s="71">
        <v>1009.24</v>
      </c>
      <c r="X13" s="71">
        <v>504.62221421372146</v>
      </c>
      <c r="Y13" s="71">
        <v>429279.66</v>
      </c>
      <c r="Z13" s="71">
        <v>225932.261956039</v>
      </c>
      <c r="AA13" s="71">
        <v>7425328.29</v>
      </c>
      <c r="AB13" s="71">
        <v>939716.9354719156</v>
      </c>
      <c r="AC13" s="71">
        <v>254170.51</v>
      </c>
      <c r="AD13" s="71">
        <v>93175.687720082</v>
      </c>
      <c r="AE13" s="71">
        <v>681449.3099999999</v>
      </c>
      <c r="AF13" s="71">
        <v>101315.1182266637</v>
      </c>
      <c r="AG13" s="71">
        <v>0</v>
      </c>
      <c r="AH13" s="71">
        <v>0</v>
      </c>
      <c r="AI13" s="71">
        <v>1448878.1</v>
      </c>
      <c r="AJ13" s="71">
        <v>392421.8735409023</v>
      </c>
      <c r="AK13" s="71">
        <v>0</v>
      </c>
      <c r="AL13" s="71">
        <v>0</v>
      </c>
      <c r="AM13" s="72">
        <f t="shared" si="0"/>
        <v>14330861</v>
      </c>
      <c r="AN13" s="72">
        <f t="shared" si="1"/>
        <v>5320053.859599315</v>
      </c>
    </row>
    <row r="14" spans="1:40" ht="24.75" customHeight="1">
      <c r="A14" s="69">
        <v>9</v>
      </c>
      <c r="B14" s="70" t="s">
        <v>68</v>
      </c>
      <c r="C14" s="71">
        <v>284166.76980166225</v>
      </c>
      <c r="D14" s="71">
        <v>277642.71275352564</v>
      </c>
      <c r="E14" s="71">
        <v>425247.6325996392</v>
      </c>
      <c r="F14" s="71">
        <v>425247.6325996392</v>
      </c>
      <c r="G14" s="71">
        <v>193074.67445284958</v>
      </c>
      <c r="H14" s="71">
        <v>158147.20501260727</v>
      </c>
      <c r="I14" s="71">
        <v>5415986.548564125</v>
      </c>
      <c r="J14" s="71">
        <v>5415986.548564125</v>
      </c>
      <c r="K14" s="71">
        <v>1887468.6576188824</v>
      </c>
      <c r="L14" s="71">
        <v>1811747.783366502</v>
      </c>
      <c r="M14" s="71">
        <v>198869.25952853332</v>
      </c>
      <c r="N14" s="71">
        <v>158471.10642331827</v>
      </c>
      <c r="O14" s="71">
        <v>0</v>
      </c>
      <c r="P14" s="71">
        <v>0</v>
      </c>
      <c r="Q14" s="71">
        <v>1247789.9429838853</v>
      </c>
      <c r="R14" s="71">
        <v>63489.51270583784</v>
      </c>
      <c r="S14" s="71">
        <v>763845.3604393291</v>
      </c>
      <c r="T14" s="71">
        <v>35821.82890639684</v>
      </c>
      <c r="U14" s="71">
        <v>0</v>
      </c>
      <c r="V14" s="71">
        <v>0</v>
      </c>
      <c r="W14" s="71">
        <v>0</v>
      </c>
      <c r="X14" s="71">
        <v>0</v>
      </c>
      <c r="Y14" s="71">
        <v>330860.13710768014</v>
      </c>
      <c r="Z14" s="71">
        <v>149960.58333638014</v>
      </c>
      <c r="AA14" s="71">
        <v>1781523.17716124</v>
      </c>
      <c r="AB14" s="71">
        <v>427383.5351826772</v>
      </c>
      <c r="AC14" s="71">
        <v>172100.01266806785</v>
      </c>
      <c r="AD14" s="71">
        <v>86626.07275043629</v>
      </c>
      <c r="AE14" s="71">
        <v>18450.50642596037</v>
      </c>
      <c r="AF14" s="71">
        <v>12079.677515619638</v>
      </c>
      <c r="AG14" s="71">
        <v>0</v>
      </c>
      <c r="AH14" s="71">
        <v>0</v>
      </c>
      <c r="AI14" s="71">
        <v>152664.13405434045</v>
      </c>
      <c r="AJ14" s="71">
        <v>50558.40206495931</v>
      </c>
      <c r="AK14" s="71">
        <v>0</v>
      </c>
      <c r="AL14" s="71">
        <v>0</v>
      </c>
      <c r="AM14" s="72">
        <f t="shared" si="0"/>
        <v>12872046.813406192</v>
      </c>
      <c r="AN14" s="72">
        <f t="shared" si="1"/>
        <v>9073162.601182023</v>
      </c>
    </row>
    <row r="15" spans="1:40" ht="24.75" customHeight="1">
      <c r="A15" s="69">
        <v>10</v>
      </c>
      <c r="B15" s="70" t="s">
        <v>70</v>
      </c>
      <c r="C15" s="71">
        <v>254961.35999999993</v>
      </c>
      <c r="D15" s="71">
        <v>254961.35999999993</v>
      </c>
      <c r="E15" s="71">
        <v>48287.10999999999</v>
      </c>
      <c r="F15" s="71">
        <v>48287.10999999999</v>
      </c>
      <c r="G15" s="71">
        <v>110007.93000000001</v>
      </c>
      <c r="H15" s="71">
        <v>107300.08</v>
      </c>
      <c r="I15" s="71">
        <v>4887929.685348643</v>
      </c>
      <c r="J15" s="71">
        <v>4887929.685348643</v>
      </c>
      <c r="K15" s="71">
        <v>292864.80000000045</v>
      </c>
      <c r="L15" s="71">
        <v>151448.41000000047</v>
      </c>
      <c r="M15" s="71">
        <v>37958.68999999997</v>
      </c>
      <c r="N15" s="71">
        <v>19232.409999999978</v>
      </c>
      <c r="O15" s="71">
        <v>0</v>
      </c>
      <c r="P15" s="71">
        <v>0</v>
      </c>
      <c r="Q15" s="71">
        <v>733.52</v>
      </c>
      <c r="R15" s="71">
        <v>733.52</v>
      </c>
      <c r="S15" s="71">
        <v>241.03</v>
      </c>
      <c r="T15" s="71">
        <v>241.03</v>
      </c>
      <c r="U15" s="71">
        <v>0</v>
      </c>
      <c r="V15" s="71">
        <v>0</v>
      </c>
      <c r="W15" s="71">
        <v>0</v>
      </c>
      <c r="X15" s="71">
        <v>0</v>
      </c>
      <c r="Y15" s="71">
        <v>38855.06000000003</v>
      </c>
      <c r="Z15" s="71">
        <v>19461.850000000028</v>
      </c>
      <c r="AA15" s="71">
        <v>157232.24999999994</v>
      </c>
      <c r="AB15" s="71">
        <v>120593.55999999994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34297.979999999996</v>
      </c>
      <c r="AJ15" s="71">
        <v>34297.979999999996</v>
      </c>
      <c r="AK15" s="71">
        <v>0</v>
      </c>
      <c r="AL15" s="71">
        <v>0</v>
      </c>
      <c r="AM15" s="72">
        <f t="shared" si="0"/>
        <v>5863369.415348644</v>
      </c>
      <c r="AN15" s="72">
        <f t="shared" si="1"/>
        <v>5644486.995348643</v>
      </c>
    </row>
    <row r="16" spans="1:40" ht="24.75" customHeight="1">
      <c r="A16" s="69">
        <v>11</v>
      </c>
      <c r="B16" s="70" t="s">
        <v>75</v>
      </c>
      <c r="C16" s="71">
        <v>10761.285199999998</v>
      </c>
      <c r="D16" s="71">
        <v>10761.285199999998</v>
      </c>
      <c r="E16" s="71">
        <v>20970.04</v>
      </c>
      <c r="F16" s="71">
        <v>20970.04</v>
      </c>
      <c r="G16" s="71">
        <v>60967.990000000005</v>
      </c>
      <c r="H16" s="71">
        <v>20751.18</v>
      </c>
      <c r="I16" s="71">
        <v>1899966</v>
      </c>
      <c r="J16" s="71">
        <v>1878274</v>
      </c>
      <c r="K16" s="71">
        <v>749805.85</v>
      </c>
      <c r="L16" s="71">
        <v>582993.72</v>
      </c>
      <c r="M16" s="71">
        <v>147812.47</v>
      </c>
      <c r="N16" s="71">
        <v>111214</v>
      </c>
      <c r="O16" s="71">
        <v>0</v>
      </c>
      <c r="P16" s="71">
        <v>0</v>
      </c>
      <c r="Q16" s="71">
        <v>246175.37</v>
      </c>
      <c r="R16" s="71">
        <v>1139.7799999999988</v>
      </c>
      <c r="S16" s="71">
        <v>1801212.5499999998</v>
      </c>
      <c r="T16" s="71">
        <v>671.5499999998865</v>
      </c>
      <c r="U16" s="71">
        <v>54047.7760989011</v>
      </c>
      <c r="V16" s="71">
        <v>13956.172321428574</v>
      </c>
      <c r="W16" s="71">
        <v>0</v>
      </c>
      <c r="X16" s="71">
        <v>0</v>
      </c>
      <c r="Y16" s="71">
        <v>61160</v>
      </c>
      <c r="Z16" s="71">
        <v>14408</v>
      </c>
      <c r="AA16" s="71">
        <v>477081.265</v>
      </c>
      <c r="AB16" s="71">
        <v>115225.17500000002</v>
      </c>
      <c r="AC16" s="71">
        <v>0</v>
      </c>
      <c r="AD16" s="71">
        <v>0</v>
      </c>
      <c r="AE16" s="71">
        <v>61511.729999999996</v>
      </c>
      <c r="AF16" s="71">
        <v>61511.729999999996</v>
      </c>
      <c r="AG16" s="71">
        <v>0</v>
      </c>
      <c r="AH16" s="71">
        <v>0</v>
      </c>
      <c r="AI16" s="71">
        <v>152430.4477106227</v>
      </c>
      <c r="AJ16" s="71">
        <v>83523.55771062271</v>
      </c>
      <c r="AK16" s="71">
        <v>0</v>
      </c>
      <c r="AL16" s="71">
        <v>0</v>
      </c>
      <c r="AM16" s="72">
        <f t="shared" si="0"/>
        <v>5743902.774009525</v>
      </c>
      <c r="AN16" s="72">
        <f t="shared" si="1"/>
        <v>2915400.190232051</v>
      </c>
    </row>
    <row r="17" spans="1:40" ht="24.75" customHeight="1">
      <c r="A17" s="69">
        <v>12</v>
      </c>
      <c r="B17" s="70" t="s">
        <v>74</v>
      </c>
      <c r="C17" s="71">
        <v>1803630.02316537</v>
      </c>
      <c r="D17" s="71">
        <v>1803630.02316537</v>
      </c>
      <c r="E17" s="71">
        <v>17241.04880545661</v>
      </c>
      <c r="F17" s="71">
        <v>17241.04880545661</v>
      </c>
      <c r="G17" s="71">
        <v>858.8402221887642</v>
      </c>
      <c r="H17" s="71">
        <v>858.8402221887642</v>
      </c>
      <c r="I17" s="71">
        <v>430750.4171232787</v>
      </c>
      <c r="J17" s="71">
        <v>430750.4171232787</v>
      </c>
      <c r="K17" s="71">
        <v>467855.6151010847</v>
      </c>
      <c r="L17" s="71">
        <v>467855.6151010847</v>
      </c>
      <c r="M17" s="71">
        <v>1262.4624321944184</v>
      </c>
      <c r="N17" s="71">
        <v>1262.4624321944184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50012.65512328769</v>
      </c>
      <c r="AB17" s="71">
        <v>50012.65512328769</v>
      </c>
      <c r="AC17" s="71">
        <v>0</v>
      </c>
      <c r="AD17" s="71">
        <v>0</v>
      </c>
      <c r="AE17" s="71">
        <v>29274.069095890412</v>
      </c>
      <c r="AF17" s="71">
        <v>29274.069095890412</v>
      </c>
      <c r="AG17" s="71">
        <v>97677.40000000015</v>
      </c>
      <c r="AH17" s="71">
        <v>97677.40000000015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2898562.531068752</v>
      </c>
      <c r="AN17" s="72">
        <f t="shared" si="1"/>
        <v>2898562.531068752</v>
      </c>
    </row>
    <row r="18" spans="1:40" ht="24.75" customHeight="1">
      <c r="A18" s="69">
        <v>13</v>
      </c>
      <c r="B18" s="70" t="s">
        <v>73</v>
      </c>
      <c r="C18" s="71">
        <v>2072.2198685393364</v>
      </c>
      <c r="D18" s="71">
        <v>2072.2198685393364</v>
      </c>
      <c r="E18" s="71">
        <v>32906.75322091816</v>
      </c>
      <c r="F18" s="71">
        <v>32906.75322091816</v>
      </c>
      <c r="G18" s="71">
        <v>19110.245694349742</v>
      </c>
      <c r="H18" s="71">
        <v>17072.232132705907</v>
      </c>
      <c r="I18" s="71">
        <v>1195864.7490547998</v>
      </c>
      <c r="J18" s="71">
        <v>1195864.7490547998</v>
      </c>
      <c r="K18" s="71">
        <v>98104.7678226889</v>
      </c>
      <c r="L18" s="71">
        <v>96424.07919255192</v>
      </c>
      <c r="M18" s="71">
        <v>17019.207761259062</v>
      </c>
      <c r="N18" s="71">
        <v>16961.669733861803</v>
      </c>
      <c r="O18" s="71">
        <v>0</v>
      </c>
      <c r="P18" s="71">
        <v>0</v>
      </c>
      <c r="Q18" s="71">
        <v>480393.9172441295</v>
      </c>
      <c r="R18" s="71">
        <v>6619.317731884526</v>
      </c>
      <c r="S18" s="71">
        <v>284504.73478282196</v>
      </c>
      <c r="T18" s="71">
        <v>13311.464377258744</v>
      </c>
      <c r="U18" s="71">
        <v>0</v>
      </c>
      <c r="V18" s="71">
        <v>0</v>
      </c>
      <c r="W18" s="71">
        <v>0</v>
      </c>
      <c r="X18" s="71">
        <v>0</v>
      </c>
      <c r="Y18" s="71">
        <v>112683.95873251492</v>
      </c>
      <c r="Z18" s="71">
        <v>31515.33337512774</v>
      </c>
      <c r="AA18" s="71">
        <v>100599.59548958312</v>
      </c>
      <c r="AB18" s="71">
        <v>52614.78282892569</v>
      </c>
      <c r="AC18" s="71">
        <v>0</v>
      </c>
      <c r="AD18" s="71">
        <v>0</v>
      </c>
      <c r="AE18" s="71">
        <v>10107.308673564467</v>
      </c>
      <c r="AF18" s="71">
        <v>10107.308673564467</v>
      </c>
      <c r="AG18" s="71">
        <v>0</v>
      </c>
      <c r="AH18" s="71">
        <v>0</v>
      </c>
      <c r="AI18" s="71">
        <v>30757.08472918912</v>
      </c>
      <c r="AJ18" s="71">
        <v>25641.0001138045</v>
      </c>
      <c r="AK18" s="71">
        <v>0</v>
      </c>
      <c r="AL18" s="71">
        <v>0</v>
      </c>
      <c r="AM18" s="72">
        <f t="shared" si="0"/>
        <v>2384124.543074358</v>
      </c>
      <c r="AN18" s="72">
        <f t="shared" si="1"/>
        <v>1501110.9103039426</v>
      </c>
    </row>
    <row r="19" spans="1:40" ht="24.75" customHeight="1">
      <c r="A19" s="69">
        <v>14</v>
      </c>
      <c r="B19" s="86" t="s">
        <v>78</v>
      </c>
      <c r="C19" s="71">
        <v>0</v>
      </c>
      <c r="D19" s="71">
        <v>0</v>
      </c>
      <c r="E19" s="71">
        <v>72</v>
      </c>
      <c r="F19" s="71">
        <v>72</v>
      </c>
      <c r="G19" s="71">
        <v>11607.56</v>
      </c>
      <c r="H19" s="71">
        <v>11607.56</v>
      </c>
      <c r="I19" s="71">
        <v>0</v>
      </c>
      <c r="J19" s="71">
        <v>0</v>
      </c>
      <c r="K19" s="71">
        <v>269898.65</v>
      </c>
      <c r="L19" s="71">
        <v>193310.63</v>
      </c>
      <c r="M19" s="71">
        <v>30653.44</v>
      </c>
      <c r="N19" s="71">
        <v>21959.54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6790.13</v>
      </c>
      <c r="Z19" s="71">
        <v>3402.41</v>
      </c>
      <c r="AA19" s="71">
        <v>41533.18</v>
      </c>
      <c r="AB19" s="71">
        <v>-18867.22</v>
      </c>
      <c r="AC19" s="71">
        <v>0</v>
      </c>
      <c r="AD19" s="71">
        <v>0</v>
      </c>
      <c r="AE19" s="71">
        <v>3796.8</v>
      </c>
      <c r="AF19" s="71">
        <v>3796.8</v>
      </c>
      <c r="AG19" s="71">
        <v>0</v>
      </c>
      <c r="AH19" s="71">
        <v>0</v>
      </c>
      <c r="AI19" s="71">
        <v>575.02</v>
      </c>
      <c r="AJ19" s="71">
        <v>287.51</v>
      </c>
      <c r="AK19" s="71">
        <v>0</v>
      </c>
      <c r="AL19" s="71">
        <v>0</v>
      </c>
      <c r="AM19" s="72">
        <f t="shared" si="0"/>
        <v>364926.78</v>
      </c>
      <c r="AN19" s="72">
        <f t="shared" si="1"/>
        <v>215569.23</v>
      </c>
    </row>
    <row r="20" spans="1:40" ht="24.75" customHeight="1">
      <c r="A20" s="69">
        <v>15</v>
      </c>
      <c r="B20" s="86" t="s">
        <v>76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620.2</v>
      </c>
      <c r="Z20" s="71">
        <v>173.83320000000003</v>
      </c>
      <c r="AA20" s="71">
        <v>214.52054794520546</v>
      </c>
      <c r="AB20" s="71">
        <v>214.52054794520546</v>
      </c>
      <c r="AC20" s="71">
        <v>0</v>
      </c>
      <c r="AD20" s="71">
        <v>0</v>
      </c>
      <c r="AE20" s="71">
        <v>76895.44</v>
      </c>
      <c r="AF20" s="71">
        <v>76895.44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77730.16054794521</v>
      </c>
      <c r="AN20" s="72">
        <f t="shared" si="1"/>
        <v>77283.79374794521</v>
      </c>
    </row>
    <row r="21" spans="1:40" ht="24.75" customHeight="1">
      <c r="A21" s="69">
        <v>16</v>
      </c>
      <c r="B21" s="86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27578.5</v>
      </c>
      <c r="AB21" s="71">
        <v>110</v>
      </c>
      <c r="AC21" s="71">
        <v>234</v>
      </c>
      <c r="AD21" s="71">
        <v>234</v>
      </c>
      <c r="AE21" s="71">
        <v>0</v>
      </c>
      <c r="AF21" s="71">
        <v>0</v>
      </c>
      <c r="AG21" s="71">
        <v>0</v>
      </c>
      <c r="AH21" s="71">
        <v>0</v>
      </c>
      <c r="AI21" s="71">
        <v>7696.5</v>
      </c>
      <c r="AJ21" s="71">
        <v>2631</v>
      </c>
      <c r="AK21" s="71">
        <v>0</v>
      </c>
      <c r="AL21" s="71">
        <v>0</v>
      </c>
      <c r="AM21" s="72">
        <f t="shared" si="0"/>
        <v>35509</v>
      </c>
      <c r="AN21" s="72">
        <f t="shared" si="1"/>
        <v>2975</v>
      </c>
    </row>
    <row r="22" spans="1:40" ht="15">
      <c r="A22" s="26"/>
      <c r="B22" s="12" t="s">
        <v>1</v>
      </c>
      <c r="C22" s="75">
        <f>SUM(C6:C21)</f>
        <v>16267576.85285624</v>
      </c>
      <c r="D22" s="75">
        <f aca="true" t="shared" si="2" ref="D22:AN22">SUM(D6:D21)</f>
        <v>13887014.783242568</v>
      </c>
      <c r="E22" s="75">
        <f t="shared" si="2"/>
        <v>4863123.08231873</v>
      </c>
      <c r="F22" s="75">
        <f t="shared" si="2"/>
        <v>4863123.08231873</v>
      </c>
      <c r="G22" s="75">
        <f t="shared" si="2"/>
        <v>2806558.3656830983</v>
      </c>
      <c r="H22" s="75">
        <f t="shared" si="2"/>
        <v>2676489.2317651985</v>
      </c>
      <c r="I22" s="75">
        <f t="shared" si="2"/>
        <v>122011949.00319952</v>
      </c>
      <c r="J22" s="75">
        <f t="shared" si="2"/>
        <v>121894470.84208655</v>
      </c>
      <c r="K22" s="75">
        <f t="shared" si="2"/>
        <v>37514178.09985343</v>
      </c>
      <c r="L22" s="75">
        <f t="shared" si="2"/>
        <v>36505824.2565106</v>
      </c>
      <c r="M22" s="75">
        <f t="shared" si="2"/>
        <v>5018845.178402032</v>
      </c>
      <c r="N22" s="75">
        <f t="shared" si="2"/>
        <v>4694369.723739094</v>
      </c>
      <c r="O22" s="75">
        <f t="shared" si="2"/>
        <v>0</v>
      </c>
      <c r="P22" s="75">
        <f t="shared" si="2"/>
        <v>0</v>
      </c>
      <c r="Q22" s="75">
        <f t="shared" si="2"/>
        <v>2895139.747655037</v>
      </c>
      <c r="R22" s="75">
        <f t="shared" si="2"/>
        <v>197351.5019009703</v>
      </c>
      <c r="S22" s="75">
        <f t="shared" si="2"/>
        <v>4013123.935222151</v>
      </c>
      <c r="T22" s="75">
        <f t="shared" si="2"/>
        <v>90222.41814443783</v>
      </c>
      <c r="U22" s="75">
        <f t="shared" si="2"/>
        <v>605033.4747380769</v>
      </c>
      <c r="V22" s="75">
        <f t="shared" si="2"/>
        <v>256075.31157858382</v>
      </c>
      <c r="W22" s="75">
        <f t="shared" si="2"/>
        <v>1009.24</v>
      </c>
      <c r="X22" s="75">
        <f t="shared" si="2"/>
        <v>504.62221421372146</v>
      </c>
      <c r="Y22" s="75">
        <f t="shared" si="2"/>
        <v>6450739.916697876</v>
      </c>
      <c r="Z22" s="75">
        <f t="shared" si="2"/>
        <v>3036148.7951533394</v>
      </c>
      <c r="AA22" s="75">
        <f t="shared" si="2"/>
        <v>48971806.066596456</v>
      </c>
      <c r="AB22" s="75">
        <f t="shared" si="2"/>
        <v>12491527.474591002</v>
      </c>
      <c r="AC22" s="75">
        <f t="shared" si="2"/>
        <v>1627322.6373837097</v>
      </c>
      <c r="AD22" s="75">
        <f t="shared" si="2"/>
        <v>483896.0888967655</v>
      </c>
      <c r="AE22" s="75">
        <f t="shared" si="2"/>
        <v>6465486.835795391</v>
      </c>
      <c r="AF22" s="75">
        <f t="shared" si="2"/>
        <v>2571446.0618908172</v>
      </c>
      <c r="AG22" s="75">
        <f t="shared" si="2"/>
        <v>175207.9961262931</v>
      </c>
      <c r="AH22" s="75">
        <f t="shared" si="2"/>
        <v>173176.5421020807</v>
      </c>
      <c r="AI22" s="75">
        <f t="shared" si="2"/>
        <v>9662780.507687306</v>
      </c>
      <c r="AJ22" s="75">
        <f t="shared" si="2"/>
        <v>3847401.099601948</v>
      </c>
      <c r="AK22" s="75">
        <f t="shared" si="2"/>
        <v>0</v>
      </c>
      <c r="AL22" s="75">
        <f t="shared" si="2"/>
        <v>0</v>
      </c>
      <c r="AM22" s="75">
        <f t="shared" si="2"/>
        <v>269349880.9402154</v>
      </c>
      <c r="AN22" s="75">
        <f t="shared" si="2"/>
        <v>207669041.83573684</v>
      </c>
    </row>
    <row r="24" spans="2:40" ht="18">
      <c r="B24" s="17" t="s">
        <v>15</v>
      </c>
      <c r="AM24" s="32"/>
      <c r="AN24" s="33"/>
    </row>
    <row r="25" spans="2:40" ht="12.75">
      <c r="B25" s="94" t="s">
        <v>56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32"/>
      <c r="AN25" s="32"/>
    </row>
    <row r="26" spans="2:14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2:3" ht="13.5">
      <c r="B27" s="17" t="s">
        <v>18</v>
      </c>
      <c r="C27" s="18"/>
    </row>
    <row r="28" spans="2:40" ht="13.5">
      <c r="B28" s="17" t="s">
        <v>19</v>
      </c>
      <c r="AM28" s="32"/>
      <c r="AN28" s="32"/>
    </row>
    <row r="30" ht="12.75">
      <c r="AN30" s="32"/>
    </row>
  </sheetData>
  <sheetProtection/>
  <autoFilter ref="A5:AN5">
    <sortState ref="A6:AN30">
      <sortCondition descending="1" sortBy="value" ref="AM6:AM30"/>
    </sortState>
  </autoFilter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5:N26"/>
    <mergeCell ref="G4:H4"/>
    <mergeCell ref="I4:J4"/>
    <mergeCell ref="S4:T4"/>
    <mergeCell ref="O4:P4"/>
    <mergeCell ref="Q4:R4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32"/>
  <sheetViews>
    <sheetView zoomScale="90" zoomScaleNormal="90" zoomScalePageLayoutView="0" workbookViewId="0" topLeftCell="A1">
      <pane xSplit="2" ySplit="6" topLeftCell="AH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A22"/>
    </sheetView>
  </sheetViews>
  <sheetFormatPr defaultColWidth="9.140625" defaultRowHeight="12.75"/>
  <cols>
    <col min="1" max="1" width="3.7109375" style="18" customWidth="1"/>
    <col min="2" max="2" width="50.8515625" style="18" customWidth="1"/>
    <col min="3" max="6" width="11.7109375" style="18" customWidth="1"/>
    <col min="7" max="8" width="12.8515625" style="18" customWidth="1"/>
    <col min="9" max="9" width="12.421875" style="18" bestFit="1" customWidth="1"/>
    <col min="10" max="10" width="12.421875" style="18" customWidth="1"/>
    <col min="11" max="38" width="11.7109375" style="18" customWidth="1"/>
    <col min="39" max="39" width="14.28125" style="18" customWidth="1"/>
    <col min="40" max="40" width="13.8515625" style="18" customWidth="1"/>
    <col min="41" max="16384" width="9.140625" style="18" customWidth="1"/>
  </cols>
  <sheetData>
    <row r="1" spans="1:12" ht="20.25" customHeight="1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40"/>
    </row>
    <row r="2" spans="1:33" s="34" customFormat="1" ht="13.5">
      <c r="A2" s="98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40"/>
      <c r="AG2" s="18"/>
    </row>
    <row r="3" spans="1:40" ht="15" customHeight="1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>
      <c r="A4" s="87" t="s">
        <v>50</v>
      </c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>
      <c r="A5" s="95" t="s">
        <v>0</v>
      </c>
      <c r="B5" s="95" t="s">
        <v>2</v>
      </c>
      <c r="C5" s="92" t="s">
        <v>3</v>
      </c>
      <c r="D5" s="97"/>
      <c r="E5" s="92" t="s">
        <v>27</v>
      </c>
      <c r="F5" s="97"/>
      <c r="G5" s="92" t="s">
        <v>34</v>
      </c>
      <c r="H5" s="97"/>
      <c r="I5" s="92" t="s">
        <v>6</v>
      </c>
      <c r="J5" s="97"/>
      <c r="K5" s="92" t="s">
        <v>36</v>
      </c>
      <c r="L5" s="97"/>
      <c r="M5" s="92" t="s">
        <v>37</v>
      </c>
      <c r="N5" s="97"/>
      <c r="O5" s="92" t="s">
        <v>8</v>
      </c>
      <c r="P5" s="97"/>
      <c r="Q5" s="92" t="s">
        <v>28</v>
      </c>
      <c r="R5" s="97"/>
      <c r="S5" s="92" t="s">
        <v>38</v>
      </c>
      <c r="T5" s="97"/>
      <c r="U5" s="92" t="s">
        <v>29</v>
      </c>
      <c r="V5" s="97"/>
      <c r="W5" s="92" t="s">
        <v>30</v>
      </c>
      <c r="X5" s="97"/>
      <c r="Y5" s="92" t="s">
        <v>9</v>
      </c>
      <c r="Z5" s="97"/>
      <c r="AA5" s="92" t="s">
        <v>31</v>
      </c>
      <c r="AB5" s="97"/>
      <c r="AC5" s="92" t="s">
        <v>10</v>
      </c>
      <c r="AD5" s="97"/>
      <c r="AE5" s="92" t="s">
        <v>11</v>
      </c>
      <c r="AF5" s="97"/>
      <c r="AG5" s="92" t="s">
        <v>12</v>
      </c>
      <c r="AH5" s="97"/>
      <c r="AI5" s="92" t="s">
        <v>32</v>
      </c>
      <c r="AJ5" s="97"/>
      <c r="AK5" s="92" t="s">
        <v>13</v>
      </c>
      <c r="AL5" s="97"/>
      <c r="AM5" s="92" t="s">
        <v>14</v>
      </c>
      <c r="AN5" s="93"/>
    </row>
    <row r="6" spans="1:40" ht="45" customHeight="1">
      <c r="A6" s="96"/>
      <c r="B6" s="96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ht="24.75" customHeight="1">
      <c r="A7" s="69">
        <v>1</v>
      </c>
      <c r="B7" s="70" t="s">
        <v>66</v>
      </c>
      <c r="C7" s="71">
        <v>1590024.6699999997</v>
      </c>
      <c r="D7" s="71">
        <v>613357.6199999998</v>
      </c>
      <c r="E7" s="71">
        <v>150270.71</v>
      </c>
      <c r="F7" s="71">
        <v>150270.71</v>
      </c>
      <c r="G7" s="71">
        <v>105785.92</v>
      </c>
      <c r="H7" s="71">
        <v>105785.92</v>
      </c>
      <c r="I7" s="71">
        <v>23593050.439999998</v>
      </c>
      <c r="J7" s="71">
        <v>23593050.439999998</v>
      </c>
      <c r="K7" s="71">
        <v>7893851.290000001</v>
      </c>
      <c r="L7" s="71">
        <v>7433596.120000001</v>
      </c>
      <c r="M7" s="71">
        <v>984799.94</v>
      </c>
      <c r="N7" s="71">
        <v>920234.32</v>
      </c>
      <c r="O7" s="71">
        <v>0</v>
      </c>
      <c r="P7" s="71">
        <v>0</v>
      </c>
      <c r="Q7" s="71">
        <v>5.684341886080802E-14</v>
      </c>
      <c r="R7" s="71">
        <v>5.684341886080802E-14</v>
      </c>
      <c r="S7" s="71">
        <v>0</v>
      </c>
      <c r="T7" s="71">
        <v>0</v>
      </c>
      <c r="U7" s="71">
        <v>8188.000000000005</v>
      </c>
      <c r="V7" s="71">
        <v>8187.979999999995</v>
      </c>
      <c r="W7" s="71">
        <v>0</v>
      </c>
      <c r="X7" s="71">
        <v>0</v>
      </c>
      <c r="Y7" s="71">
        <v>511844.52999999997</v>
      </c>
      <c r="Z7" s="71">
        <v>54715.946799999976</v>
      </c>
      <c r="AA7" s="71">
        <v>1171620.56</v>
      </c>
      <c r="AB7" s="71">
        <v>516952.53320000006</v>
      </c>
      <c r="AC7" s="71">
        <v>2.3283064365386963E-10</v>
      </c>
      <c r="AD7" s="71">
        <v>-0.02000000001862645</v>
      </c>
      <c r="AE7" s="71">
        <v>824820.55</v>
      </c>
      <c r="AF7" s="71">
        <v>160630.77000000002</v>
      </c>
      <c r="AG7" s="71">
        <v>0</v>
      </c>
      <c r="AH7" s="71">
        <v>0</v>
      </c>
      <c r="AI7" s="71">
        <v>170227.6</v>
      </c>
      <c r="AJ7" s="71">
        <v>164516.99999999997</v>
      </c>
      <c r="AK7" s="71">
        <v>0</v>
      </c>
      <c r="AL7" s="71">
        <v>0</v>
      </c>
      <c r="AM7" s="72">
        <f aca="true" t="shared" si="0" ref="AM7:AM22">C7+E7+G7+I7+K7+M7+O7+Q7+S7+U7+W7+Y7+AA7+AC7+AE7+AG7+AI7+AK7</f>
        <v>37004484.21</v>
      </c>
      <c r="AN7" s="72">
        <f aca="true" t="shared" si="1" ref="AN7:AN22">D7+F7+H7+J7+L7+N7+P7+R7+T7+V7+X7+Z7+AB7+AD7+AF7+AH7+AJ7+AL7</f>
        <v>33721299.34</v>
      </c>
    </row>
    <row r="8" spans="1:40" ht="24.75" customHeight="1">
      <c r="A8" s="69">
        <v>2</v>
      </c>
      <c r="B8" s="70" t="s">
        <v>49</v>
      </c>
      <c r="C8" s="71">
        <v>696124.9299999999</v>
      </c>
      <c r="D8" s="71">
        <v>674309.36</v>
      </c>
      <c r="E8" s="71">
        <v>112777.33350000002</v>
      </c>
      <c r="F8" s="71">
        <v>112777.33350000002</v>
      </c>
      <c r="G8" s="71">
        <v>7376.52</v>
      </c>
      <c r="H8" s="71">
        <v>7376.52</v>
      </c>
      <c r="I8" s="71">
        <v>18454176.814390577</v>
      </c>
      <c r="J8" s="71">
        <v>18454176.814390577</v>
      </c>
      <c r="K8" s="71">
        <v>5125811.571224</v>
      </c>
      <c r="L8" s="71">
        <v>5118021.591224</v>
      </c>
      <c r="M8" s="71">
        <v>650399.4637</v>
      </c>
      <c r="N8" s="71">
        <v>648498.8237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116304.47</v>
      </c>
      <c r="Z8" s="71">
        <v>116304.47</v>
      </c>
      <c r="AA8" s="71">
        <v>822150.900738</v>
      </c>
      <c r="AB8" s="71">
        <v>788866.9207380001</v>
      </c>
      <c r="AC8" s="71">
        <v>0</v>
      </c>
      <c r="AD8" s="71">
        <v>0</v>
      </c>
      <c r="AE8" s="71">
        <v>255719.66000000003</v>
      </c>
      <c r="AF8" s="71">
        <v>193131.48000000004</v>
      </c>
      <c r="AG8" s="71">
        <v>0</v>
      </c>
      <c r="AH8" s="71">
        <v>0</v>
      </c>
      <c r="AI8" s="71">
        <v>31201.66</v>
      </c>
      <c r="AJ8" s="71">
        <v>30058.32</v>
      </c>
      <c r="AK8" s="71">
        <v>0</v>
      </c>
      <c r="AL8" s="71">
        <v>0</v>
      </c>
      <c r="AM8" s="72">
        <f t="shared" si="0"/>
        <v>26272043.32355258</v>
      </c>
      <c r="AN8" s="72">
        <f t="shared" si="1"/>
        <v>26143521.633552577</v>
      </c>
    </row>
    <row r="9" spans="1:40" ht="24.75" customHeight="1">
      <c r="A9" s="69">
        <v>3</v>
      </c>
      <c r="B9" s="70" t="s">
        <v>72</v>
      </c>
      <c r="C9" s="71">
        <v>187500</v>
      </c>
      <c r="D9" s="71">
        <v>187500</v>
      </c>
      <c r="E9" s="71">
        <v>3314.64</v>
      </c>
      <c r="F9" s="71">
        <v>3314.64</v>
      </c>
      <c r="G9" s="71">
        <v>0</v>
      </c>
      <c r="H9" s="71">
        <v>0</v>
      </c>
      <c r="I9" s="71">
        <v>12998510.449999835</v>
      </c>
      <c r="J9" s="71">
        <v>12998510.449999835</v>
      </c>
      <c r="K9" s="71">
        <v>1663294.6800000002</v>
      </c>
      <c r="L9" s="71">
        <v>1663294.6800000002</v>
      </c>
      <c r="M9" s="71">
        <v>142857.93999999997</v>
      </c>
      <c r="N9" s="71">
        <v>142857.93999999997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2">
        <f t="shared" si="0"/>
        <v>14995477.709999835</v>
      </c>
      <c r="AN9" s="72">
        <f t="shared" si="1"/>
        <v>14995477.709999835</v>
      </c>
    </row>
    <row r="10" spans="1:40" ht="24.75" customHeight="1">
      <c r="A10" s="69">
        <v>4</v>
      </c>
      <c r="B10" s="70" t="s">
        <v>69</v>
      </c>
      <c r="C10" s="71">
        <v>0</v>
      </c>
      <c r="D10" s="71">
        <v>0</v>
      </c>
      <c r="E10" s="71">
        <v>35366.8</v>
      </c>
      <c r="F10" s="71">
        <v>35366.8</v>
      </c>
      <c r="G10" s="71">
        <v>1241.94</v>
      </c>
      <c r="H10" s="71">
        <v>1241.94</v>
      </c>
      <c r="I10" s="71">
        <v>9581154.69</v>
      </c>
      <c r="J10" s="71">
        <v>9581154.69</v>
      </c>
      <c r="K10" s="71">
        <v>1631227.9599999995</v>
      </c>
      <c r="L10" s="71">
        <v>1631227.9599999995</v>
      </c>
      <c r="M10" s="71">
        <v>140108.05999999997</v>
      </c>
      <c r="N10" s="71">
        <v>140108.05999999997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137</v>
      </c>
      <c r="Z10" s="71">
        <v>137</v>
      </c>
      <c r="AA10" s="71">
        <v>217270.99999999994</v>
      </c>
      <c r="AB10" s="71">
        <v>217270.99999999994</v>
      </c>
      <c r="AC10" s="71">
        <v>8191.54</v>
      </c>
      <c r="AD10" s="71">
        <v>8191.54</v>
      </c>
      <c r="AE10" s="71">
        <v>1926590.83</v>
      </c>
      <c r="AF10" s="71">
        <v>855362.55</v>
      </c>
      <c r="AG10" s="71">
        <v>0</v>
      </c>
      <c r="AH10" s="71">
        <v>0</v>
      </c>
      <c r="AI10" s="71">
        <v>3295</v>
      </c>
      <c r="AJ10" s="71">
        <v>3295</v>
      </c>
      <c r="AK10" s="71">
        <v>0</v>
      </c>
      <c r="AL10" s="71">
        <v>0</v>
      </c>
      <c r="AM10" s="72">
        <f t="shared" si="0"/>
        <v>13544584.819999998</v>
      </c>
      <c r="AN10" s="72">
        <f t="shared" si="1"/>
        <v>12473356.54</v>
      </c>
    </row>
    <row r="11" spans="1:40" ht="24.75" customHeight="1">
      <c r="A11" s="69">
        <v>5</v>
      </c>
      <c r="B11" s="70" t="s">
        <v>67</v>
      </c>
      <c r="C11" s="71">
        <v>156989.13999999998</v>
      </c>
      <c r="D11" s="71">
        <v>55400.204194999955</v>
      </c>
      <c r="E11" s="71">
        <v>731.9599999999991</v>
      </c>
      <c r="F11" s="71">
        <v>731.9599999999991</v>
      </c>
      <c r="G11" s="71">
        <v>14000</v>
      </c>
      <c r="H11" s="71">
        <v>14000</v>
      </c>
      <c r="I11" s="71">
        <v>10204879.1416</v>
      </c>
      <c r="J11" s="71">
        <v>10204879.1416</v>
      </c>
      <c r="K11" s="71">
        <v>1539473.368209</v>
      </c>
      <c r="L11" s="71">
        <v>1539473.368209</v>
      </c>
      <c r="M11" s="71">
        <v>420636.94999999995</v>
      </c>
      <c r="N11" s="71">
        <v>420636.94999999995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22683.689999999995</v>
      </c>
      <c r="Z11" s="71">
        <v>22683.679999999997</v>
      </c>
      <c r="AA11" s="71">
        <v>191606.34999999948</v>
      </c>
      <c r="AB11" s="71">
        <v>26489.966541999805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396392.24</v>
      </c>
      <c r="AJ11" s="71">
        <v>62219.40000000002</v>
      </c>
      <c r="AK11" s="71">
        <v>0</v>
      </c>
      <c r="AL11" s="71">
        <v>0</v>
      </c>
      <c r="AM11" s="72">
        <f t="shared" si="0"/>
        <v>12947392.839808999</v>
      </c>
      <c r="AN11" s="72">
        <f t="shared" si="1"/>
        <v>12346514.670545999</v>
      </c>
    </row>
    <row r="12" spans="1:40" ht="24.75" customHeight="1">
      <c r="A12" s="69">
        <v>6</v>
      </c>
      <c r="B12" s="70" t="s">
        <v>77</v>
      </c>
      <c r="C12" s="71">
        <v>186285.3</v>
      </c>
      <c r="D12" s="71">
        <v>186285.3</v>
      </c>
      <c r="E12" s="71">
        <v>43663.57360000002</v>
      </c>
      <c r="F12" s="71">
        <v>43663.57360000002</v>
      </c>
      <c r="G12" s="71">
        <v>0</v>
      </c>
      <c r="H12" s="71">
        <v>0</v>
      </c>
      <c r="I12" s="71">
        <v>10881924.95735547</v>
      </c>
      <c r="J12" s="71">
        <v>10881924.95735547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2">
        <f t="shared" si="0"/>
        <v>11111873.83095547</v>
      </c>
      <c r="AN12" s="72">
        <f t="shared" si="1"/>
        <v>11111873.83095547</v>
      </c>
    </row>
    <row r="13" spans="1:40" ht="24.75" customHeight="1">
      <c r="A13" s="69">
        <v>7</v>
      </c>
      <c r="B13" s="70" t="s">
        <v>68</v>
      </c>
      <c r="C13" s="71">
        <v>23570.440000000002</v>
      </c>
      <c r="D13" s="71">
        <v>18285.22</v>
      </c>
      <c r="E13" s="71">
        <v>20143.10738346</v>
      </c>
      <c r="F13" s="71">
        <v>20143.10738346</v>
      </c>
      <c r="G13" s="71">
        <v>278.29</v>
      </c>
      <c r="H13" s="71">
        <v>278.29</v>
      </c>
      <c r="I13" s="71">
        <v>4621872.159999995</v>
      </c>
      <c r="J13" s="71">
        <v>4621872.159999995</v>
      </c>
      <c r="K13" s="71">
        <v>1169041.8699980008</v>
      </c>
      <c r="L13" s="71">
        <v>1142335.8502542009</v>
      </c>
      <c r="M13" s="71">
        <v>146391.78195</v>
      </c>
      <c r="N13" s="71">
        <v>94427.0731532</v>
      </c>
      <c r="O13" s="71">
        <v>0</v>
      </c>
      <c r="P13" s="71">
        <v>0</v>
      </c>
      <c r="Q13" s="71">
        <v>0</v>
      </c>
      <c r="R13" s="71">
        <v>0</v>
      </c>
      <c r="S13" s="71">
        <v>2160556.37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115208.60000000003</v>
      </c>
      <c r="Z13" s="71">
        <v>49247.097241152034</v>
      </c>
      <c r="AA13" s="71">
        <v>171183.522</v>
      </c>
      <c r="AB13" s="71">
        <v>18390.39186340774</v>
      </c>
      <c r="AC13" s="71">
        <v>363067.58999999997</v>
      </c>
      <c r="AD13" s="71">
        <v>1122.4199999999837</v>
      </c>
      <c r="AE13" s="71">
        <v>45246.532284</v>
      </c>
      <c r="AF13" s="71">
        <v>45246.532284</v>
      </c>
      <c r="AG13" s="71">
        <v>0</v>
      </c>
      <c r="AH13" s="71">
        <v>0</v>
      </c>
      <c r="AI13" s="71">
        <v>139306.61500000005</v>
      </c>
      <c r="AJ13" s="71">
        <v>22026.19416666674</v>
      </c>
      <c r="AK13" s="71">
        <v>0</v>
      </c>
      <c r="AL13" s="71">
        <v>0</v>
      </c>
      <c r="AM13" s="72">
        <f t="shared" si="0"/>
        <v>8975866.878615456</v>
      </c>
      <c r="AN13" s="72">
        <f t="shared" si="1"/>
        <v>6033374.3363460805</v>
      </c>
    </row>
    <row r="14" spans="1:40" ht="24.75" customHeight="1">
      <c r="A14" s="69">
        <v>8</v>
      </c>
      <c r="B14" s="70" t="s">
        <v>65</v>
      </c>
      <c r="C14" s="71">
        <v>528089.4199999998</v>
      </c>
      <c r="D14" s="71">
        <v>430525.19999999984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3924354.6941000004</v>
      </c>
      <c r="L14" s="71">
        <v>3912753.3063000003</v>
      </c>
      <c r="M14" s="71">
        <v>588575.95</v>
      </c>
      <c r="N14" s="71">
        <v>587760.95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113421.74199999997</v>
      </c>
      <c r="Z14" s="71">
        <v>113421.74199999997</v>
      </c>
      <c r="AA14" s="71">
        <v>1526667.3499999994</v>
      </c>
      <c r="AB14" s="71">
        <v>460309.13999999943</v>
      </c>
      <c r="AC14" s="71">
        <v>0</v>
      </c>
      <c r="AD14" s="71">
        <v>0</v>
      </c>
      <c r="AE14" s="71">
        <v>87330.6</v>
      </c>
      <c r="AF14" s="71">
        <v>2829.9477999999945</v>
      </c>
      <c r="AG14" s="71">
        <v>0</v>
      </c>
      <c r="AH14" s="71">
        <v>0</v>
      </c>
      <c r="AI14" s="71">
        <v>910128.9</v>
      </c>
      <c r="AJ14" s="71">
        <v>344282.2500000001</v>
      </c>
      <c r="AK14" s="71">
        <v>0</v>
      </c>
      <c r="AL14" s="71">
        <v>0</v>
      </c>
      <c r="AM14" s="72">
        <f t="shared" si="0"/>
        <v>7678568.656099999</v>
      </c>
      <c r="AN14" s="72">
        <f t="shared" si="1"/>
        <v>5851882.5361</v>
      </c>
    </row>
    <row r="15" spans="1:40" ht="24.75" customHeight="1">
      <c r="A15" s="69">
        <v>9</v>
      </c>
      <c r="B15" s="70" t="s">
        <v>71</v>
      </c>
      <c r="C15" s="71">
        <v>15000</v>
      </c>
      <c r="D15" s="71">
        <v>15000</v>
      </c>
      <c r="E15" s="71">
        <v>302.82</v>
      </c>
      <c r="F15" s="71">
        <v>302.82</v>
      </c>
      <c r="G15" s="71">
        <v>3743</v>
      </c>
      <c r="H15" s="71">
        <v>3743</v>
      </c>
      <c r="I15" s="71">
        <v>2197759.42</v>
      </c>
      <c r="J15" s="71">
        <v>2197759.42</v>
      </c>
      <c r="K15" s="71">
        <v>274713.71</v>
      </c>
      <c r="L15" s="71">
        <v>274713.71</v>
      </c>
      <c r="M15" s="71">
        <v>147658.43</v>
      </c>
      <c r="N15" s="71">
        <v>145197.43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29860.78</v>
      </c>
      <c r="Z15" s="71">
        <v>27595.18</v>
      </c>
      <c r="AA15" s="71">
        <v>105482.56999999999</v>
      </c>
      <c r="AB15" s="71">
        <v>32781.69288</v>
      </c>
      <c r="AC15" s="71">
        <v>0</v>
      </c>
      <c r="AD15" s="71">
        <v>0</v>
      </c>
      <c r="AE15" s="71">
        <v>1321830.76</v>
      </c>
      <c r="AF15" s="71">
        <v>358039.88800000004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2">
        <f t="shared" si="0"/>
        <v>4096351.4899999993</v>
      </c>
      <c r="AN15" s="72">
        <f t="shared" si="1"/>
        <v>3055133.14088</v>
      </c>
    </row>
    <row r="16" spans="1:40" ht="24.75" customHeight="1">
      <c r="A16" s="69">
        <v>10</v>
      </c>
      <c r="B16" s="70" t="s">
        <v>70</v>
      </c>
      <c r="C16" s="71">
        <v>46000</v>
      </c>
      <c r="D16" s="71">
        <v>46000</v>
      </c>
      <c r="E16" s="71">
        <v>415.15</v>
      </c>
      <c r="F16" s="71">
        <v>415.15</v>
      </c>
      <c r="G16" s="71">
        <v>0</v>
      </c>
      <c r="H16" s="71">
        <v>0</v>
      </c>
      <c r="I16" s="71">
        <v>3418217.596259972</v>
      </c>
      <c r="J16" s="71">
        <v>3418217.596259972</v>
      </c>
      <c r="K16" s="71">
        <v>232305.14</v>
      </c>
      <c r="L16" s="71">
        <v>117900.06000000001</v>
      </c>
      <c r="M16" s="71">
        <v>13827.39</v>
      </c>
      <c r="N16" s="71">
        <v>6913.66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151.74</v>
      </c>
      <c r="Z16" s="71">
        <v>79.52000000000001</v>
      </c>
      <c r="AA16" s="71">
        <v>69847.08</v>
      </c>
      <c r="AB16" s="71">
        <v>69847.08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2">
        <f t="shared" si="0"/>
        <v>3780764.0962599725</v>
      </c>
      <c r="AN16" s="72">
        <f t="shared" si="1"/>
        <v>3659373.0662599723</v>
      </c>
    </row>
    <row r="17" spans="1:40" ht="24.75" customHeight="1">
      <c r="A17" s="69">
        <v>11</v>
      </c>
      <c r="B17" s="70" t="s">
        <v>74</v>
      </c>
      <c r="C17" s="71">
        <v>1050</v>
      </c>
      <c r="D17" s="71">
        <v>1050</v>
      </c>
      <c r="E17" s="71">
        <v>0</v>
      </c>
      <c r="F17" s="71">
        <v>0</v>
      </c>
      <c r="G17" s="71">
        <v>0</v>
      </c>
      <c r="H17" s="71">
        <v>0</v>
      </c>
      <c r="I17" s="71">
        <v>1820224.74</v>
      </c>
      <c r="J17" s="71">
        <v>1820224.74</v>
      </c>
      <c r="K17" s="71">
        <v>159193.71000000002</v>
      </c>
      <c r="L17" s="71">
        <v>159193.71000000002</v>
      </c>
      <c r="M17" s="71">
        <v>2830</v>
      </c>
      <c r="N17" s="71">
        <v>2830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7500.62</v>
      </c>
      <c r="AB17" s="71">
        <v>7500.62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1990799.07</v>
      </c>
      <c r="AN17" s="72">
        <f t="shared" si="1"/>
        <v>1990799.07</v>
      </c>
    </row>
    <row r="18" spans="1:40" ht="24.75" customHeight="1">
      <c r="A18" s="69">
        <v>12</v>
      </c>
      <c r="B18" s="70" t="s">
        <v>75</v>
      </c>
      <c r="C18" s="71">
        <v>13299</v>
      </c>
      <c r="D18" s="71">
        <v>13299</v>
      </c>
      <c r="E18" s="71">
        <v>331</v>
      </c>
      <c r="F18" s="71">
        <v>331</v>
      </c>
      <c r="G18" s="71">
        <v>0</v>
      </c>
      <c r="H18" s="71">
        <v>0</v>
      </c>
      <c r="I18" s="71">
        <v>1244415.28</v>
      </c>
      <c r="J18" s="71">
        <v>1244415.28</v>
      </c>
      <c r="K18" s="71">
        <v>478576.41</v>
      </c>
      <c r="L18" s="71">
        <v>397832.41</v>
      </c>
      <c r="M18" s="71">
        <v>83079.76000000001</v>
      </c>
      <c r="N18" s="71">
        <v>77388.84000000001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1828</v>
      </c>
      <c r="Z18" s="71">
        <v>1828</v>
      </c>
      <c r="AA18" s="71">
        <v>66030</v>
      </c>
      <c r="AB18" s="71">
        <v>35782</v>
      </c>
      <c r="AC18" s="71">
        <v>0</v>
      </c>
      <c r="AD18" s="71">
        <v>0</v>
      </c>
      <c r="AE18" s="71">
        <v>8940</v>
      </c>
      <c r="AF18" s="71">
        <v>8940</v>
      </c>
      <c r="AG18" s="71">
        <v>0</v>
      </c>
      <c r="AH18" s="71">
        <v>0</v>
      </c>
      <c r="AI18" s="71">
        <v>49</v>
      </c>
      <c r="AJ18" s="71">
        <v>49</v>
      </c>
      <c r="AK18" s="71">
        <v>0</v>
      </c>
      <c r="AL18" s="71">
        <v>0</v>
      </c>
      <c r="AM18" s="72">
        <f t="shared" si="0"/>
        <v>1896548.45</v>
      </c>
      <c r="AN18" s="72">
        <f t="shared" si="1"/>
        <v>1779865.53</v>
      </c>
    </row>
    <row r="19" spans="1:40" ht="24.75" customHeight="1">
      <c r="A19" s="69">
        <v>13</v>
      </c>
      <c r="B19" s="70" t="s">
        <v>73</v>
      </c>
      <c r="C19" s="71">
        <v>0</v>
      </c>
      <c r="D19" s="71">
        <v>0</v>
      </c>
      <c r="E19" s="71">
        <v>574.75</v>
      </c>
      <c r="F19" s="71">
        <v>574.75</v>
      </c>
      <c r="G19" s="71">
        <v>0</v>
      </c>
      <c r="H19" s="71">
        <v>0</v>
      </c>
      <c r="I19" s="71">
        <v>1395560.67944</v>
      </c>
      <c r="J19" s="71">
        <v>1395560.67944</v>
      </c>
      <c r="K19" s="71">
        <v>70664.56</v>
      </c>
      <c r="L19" s="71">
        <v>70664.56</v>
      </c>
      <c r="M19" s="71">
        <v>13264.060000000001</v>
      </c>
      <c r="N19" s="71">
        <v>13264.060000000001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1110.52</v>
      </c>
      <c r="AF19" s="71">
        <v>1110.52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2">
        <f t="shared" si="0"/>
        <v>1481174.5694400002</v>
      </c>
      <c r="AN19" s="72">
        <f t="shared" si="1"/>
        <v>1481174.5694400002</v>
      </c>
    </row>
    <row r="20" spans="1:40" ht="24.75" customHeight="1">
      <c r="A20" s="69">
        <v>14</v>
      </c>
      <c r="B20" s="86" t="s">
        <v>78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197055.04</v>
      </c>
      <c r="L20" s="71">
        <v>142426.74</v>
      </c>
      <c r="M20" s="71">
        <v>35034.99</v>
      </c>
      <c r="N20" s="71">
        <v>25599.539999999997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7175</v>
      </c>
      <c r="AB20" s="71">
        <v>5937.43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239265.03</v>
      </c>
      <c r="AN20" s="72">
        <f t="shared" si="1"/>
        <v>173963.71</v>
      </c>
    </row>
    <row r="21" spans="1:40" ht="24.75" customHeight="1">
      <c r="A21" s="69">
        <v>15</v>
      </c>
      <c r="B21" s="86" t="s">
        <v>48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115284.32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65365.19</v>
      </c>
      <c r="AJ21" s="71">
        <v>0</v>
      </c>
      <c r="AK21" s="71">
        <v>0</v>
      </c>
      <c r="AL21" s="71">
        <v>0</v>
      </c>
      <c r="AM21" s="72">
        <f t="shared" si="0"/>
        <v>180649.51</v>
      </c>
      <c r="AN21" s="72">
        <f t="shared" si="1"/>
        <v>0</v>
      </c>
    </row>
    <row r="22" spans="1:40" ht="24.75" customHeight="1">
      <c r="A22" s="69">
        <v>16</v>
      </c>
      <c r="B22" s="86" t="s">
        <v>76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104002.08</v>
      </c>
      <c r="AF22" s="71">
        <v>104002.08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2">
        <f t="shared" si="0"/>
        <v>104002.08</v>
      </c>
      <c r="AN22" s="72">
        <f t="shared" si="1"/>
        <v>104002.08</v>
      </c>
    </row>
    <row r="23" spans="1:40" ht="15">
      <c r="A23" s="26"/>
      <c r="B23" s="12" t="s">
        <v>1</v>
      </c>
      <c r="C23" s="75">
        <f>SUM(C7:C22)</f>
        <v>3443932.8999999994</v>
      </c>
      <c r="D23" s="75">
        <f aca="true" t="shared" si="2" ref="D23:AN23">SUM(D7:D22)</f>
        <v>2241011.9041949995</v>
      </c>
      <c r="E23" s="75">
        <f t="shared" si="2"/>
        <v>367891.84448346007</v>
      </c>
      <c r="F23" s="75">
        <f t="shared" si="2"/>
        <v>367891.84448346007</v>
      </c>
      <c r="G23" s="75">
        <f t="shared" si="2"/>
        <v>132425.66999999998</v>
      </c>
      <c r="H23" s="75">
        <f t="shared" si="2"/>
        <v>132425.66999999998</v>
      </c>
      <c r="I23" s="75">
        <f t="shared" si="2"/>
        <v>100411746.36904584</v>
      </c>
      <c r="J23" s="75">
        <f t="shared" si="2"/>
        <v>100411746.36904584</v>
      </c>
      <c r="K23" s="75">
        <f t="shared" si="2"/>
        <v>24359564.003531</v>
      </c>
      <c r="L23" s="75">
        <f t="shared" si="2"/>
        <v>23603434.065987196</v>
      </c>
      <c r="M23" s="75">
        <f t="shared" si="2"/>
        <v>3369464.71565</v>
      </c>
      <c r="N23" s="75">
        <f t="shared" si="2"/>
        <v>3225717.6468532</v>
      </c>
      <c r="O23" s="75">
        <f t="shared" si="2"/>
        <v>0</v>
      </c>
      <c r="P23" s="75">
        <f t="shared" si="2"/>
        <v>0</v>
      </c>
      <c r="Q23" s="75">
        <f t="shared" si="2"/>
        <v>5.684341886080802E-14</v>
      </c>
      <c r="R23" s="75">
        <f t="shared" si="2"/>
        <v>5.684341886080802E-14</v>
      </c>
      <c r="S23" s="75">
        <f t="shared" si="2"/>
        <v>2160556.37</v>
      </c>
      <c r="T23" s="75">
        <f t="shared" si="2"/>
        <v>0</v>
      </c>
      <c r="U23" s="75">
        <f t="shared" si="2"/>
        <v>8188.000000000005</v>
      </c>
      <c r="V23" s="75">
        <f t="shared" si="2"/>
        <v>8187.979999999995</v>
      </c>
      <c r="W23" s="75">
        <f t="shared" si="2"/>
        <v>0</v>
      </c>
      <c r="X23" s="75">
        <f t="shared" si="2"/>
        <v>0</v>
      </c>
      <c r="Y23" s="75">
        <f t="shared" si="2"/>
        <v>911440.552</v>
      </c>
      <c r="Z23" s="75">
        <f t="shared" si="2"/>
        <v>386012.636041152</v>
      </c>
      <c r="AA23" s="75">
        <f t="shared" si="2"/>
        <v>4356534.952737999</v>
      </c>
      <c r="AB23" s="75">
        <f t="shared" si="2"/>
        <v>2180128.7752234074</v>
      </c>
      <c r="AC23" s="75">
        <f t="shared" si="2"/>
        <v>486543.4500000002</v>
      </c>
      <c r="AD23" s="75">
        <f t="shared" si="2"/>
        <v>9313.939999999966</v>
      </c>
      <c r="AE23" s="75">
        <f t="shared" si="2"/>
        <v>4575591.532284</v>
      </c>
      <c r="AF23" s="75">
        <f t="shared" si="2"/>
        <v>1729293.768084</v>
      </c>
      <c r="AG23" s="75">
        <f t="shared" si="2"/>
        <v>0</v>
      </c>
      <c r="AH23" s="75">
        <f t="shared" si="2"/>
        <v>0</v>
      </c>
      <c r="AI23" s="75">
        <f t="shared" si="2"/>
        <v>1715966.205</v>
      </c>
      <c r="AJ23" s="75">
        <f t="shared" si="2"/>
        <v>626447.1641666668</v>
      </c>
      <c r="AK23" s="75">
        <f t="shared" si="2"/>
        <v>0</v>
      </c>
      <c r="AL23" s="75">
        <f t="shared" si="2"/>
        <v>0</v>
      </c>
      <c r="AM23" s="75">
        <f t="shared" si="2"/>
        <v>146299846.5647323</v>
      </c>
      <c r="AN23" s="75">
        <f t="shared" si="2"/>
        <v>134921611.76407993</v>
      </c>
    </row>
    <row r="25" spans="1:40" ht="15">
      <c r="A25" s="36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40" ht="13.5">
      <c r="A26" s="36"/>
      <c r="B26" s="94" t="s">
        <v>58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</row>
    <row r="27" spans="1:40" ht="15">
      <c r="A27" s="3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0"/>
    </row>
    <row r="28" spans="2:40" ht="13.5">
      <c r="B28" s="17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29" spans="2:40" ht="13.5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5"/>
      <c r="AN29" s="35"/>
    </row>
    <row r="31" spans="39:40" ht="13.5">
      <c r="AM31" s="35"/>
      <c r="AN31" s="35"/>
    </row>
    <row r="32" spans="39:40" ht="13.5">
      <c r="AM32" s="35"/>
      <c r="AN32" s="35"/>
    </row>
  </sheetData>
  <sheetProtection/>
  <mergeCells count="24">
    <mergeCell ref="A1:K1"/>
    <mergeCell ref="A2:K2"/>
    <mergeCell ref="A5:A6"/>
    <mergeCell ref="B5:B6"/>
    <mergeCell ref="C5:D5"/>
    <mergeCell ref="E5:F5"/>
    <mergeCell ref="I5:J5"/>
    <mergeCell ref="K5:L5"/>
    <mergeCell ref="AM5:AN5"/>
    <mergeCell ref="Y5:Z5"/>
    <mergeCell ref="AA5:AB5"/>
    <mergeCell ref="AC5:AD5"/>
    <mergeCell ref="AE5:AF5"/>
    <mergeCell ref="AG5:AH5"/>
    <mergeCell ref="AI5:AJ5"/>
    <mergeCell ref="AK5:AL5"/>
    <mergeCell ref="B26:N27"/>
    <mergeCell ref="W5:X5"/>
    <mergeCell ref="U5:V5"/>
    <mergeCell ref="G5:H5"/>
    <mergeCell ref="M5:N5"/>
    <mergeCell ref="O5:P5"/>
    <mergeCell ref="Q5:R5"/>
    <mergeCell ref="S5:T5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G3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D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  <col min="7" max="7" width="12.00390625" style="0" bestFit="1" customWidth="1"/>
  </cols>
  <sheetData>
    <row r="2" spans="1:4" ht="12.75" customHeight="1">
      <c r="A2" s="99" t="s">
        <v>79</v>
      </c>
      <c r="B2" s="99"/>
      <c r="C2" s="99"/>
      <c r="D2" s="99"/>
    </row>
    <row r="3" spans="1:5" ht="12.75" customHeight="1">
      <c r="A3" s="99"/>
      <c r="B3" s="99"/>
      <c r="C3" s="99"/>
      <c r="D3" s="99"/>
      <c r="E3" s="4"/>
    </row>
    <row r="4" spans="1:5" ht="12.75">
      <c r="A4" s="99"/>
      <c r="B4" s="99"/>
      <c r="C4" s="99"/>
      <c r="D4" s="99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76">
        <f>HLOOKUP(B7,'პრემიები(დაზღვევა)'!$C$4:$AL$22,19,)</f>
        <v>16657115.012386562</v>
      </c>
      <c r="D7" s="77">
        <f>C7/$C$25</f>
        <v>0.05585264718976052</v>
      </c>
    </row>
    <row r="8" spans="1:4" ht="27" customHeight="1">
      <c r="A8" s="13">
        <v>2</v>
      </c>
      <c r="B8" s="7" t="s">
        <v>27</v>
      </c>
      <c r="C8" s="76">
        <f>HLOOKUP(B8,'პრემიები(დაზღვევა)'!$C$4:$AL$22,19,)</f>
        <v>4310604.593163908</v>
      </c>
      <c r="D8" s="77">
        <f aca="true" t="shared" si="0" ref="D8:D21">C8/$C$25</f>
        <v>0.01445380411538925</v>
      </c>
    </row>
    <row r="9" spans="1:4" ht="27" customHeight="1">
      <c r="A9" s="13">
        <v>3</v>
      </c>
      <c r="B9" s="7" t="s">
        <v>34</v>
      </c>
      <c r="C9" s="76">
        <f>HLOOKUP(B9,'პრემიები(დაზღვევა)'!$C$4:$AL$22,19,)</f>
        <v>3362074.019705955</v>
      </c>
      <c r="D9" s="77">
        <f t="shared" si="0"/>
        <v>0.011273304765492653</v>
      </c>
    </row>
    <row r="10" spans="1:4" ht="27" customHeight="1">
      <c r="A10" s="13">
        <v>4</v>
      </c>
      <c r="B10" s="7" t="s">
        <v>6</v>
      </c>
      <c r="C10" s="76">
        <f>HLOOKUP(B10,'პრემიები(დაზღვევა)'!$C$4:$AL$22,19,)</f>
        <v>126415445.83336087</v>
      </c>
      <c r="D10" s="77">
        <f t="shared" si="0"/>
        <v>0.4238811637079143</v>
      </c>
    </row>
    <row r="11" spans="1:4" ht="38.25" customHeight="1">
      <c r="A11" s="13">
        <v>5</v>
      </c>
      <c r="B11" s="7" t="s">
        <v>35</v>
      </c>
      <c r="C11" s="76">
        <f>HLOOKUP(B11,'პრემიები(დაზღვევა)'!$C$4:$AL$22,19,)</f>
        <v>42530149.8256985</v>
      </c>
      <c r="D11" s="77">
        <f t="shared" si="0"/>
        <v>0.14260701516294882</v>
      </c>
    </row>
    <row r="12" spans="1:4" ht="27" customHeight="1">
      <c r="A12" s="13">
        <v>6</v>
      </c>
      <c r="B12" s="7" t="s">
        <v>7</v>
      </c>
      <c r="C12" s="76">
        <f>HLOOKUP(B12,'პრემიები(დაზღვევა)'!$C$4:$AL$22,19,)</f>
        <v>6046928.4841095805</v>
      </c>
      <c r="D12" s="77">
        <f t="shared" si="0"/>
        <v>0.020275837859889775</v>
      </c>
    </row>
    <row r="13" spans="1:4" ht="27" customHeight="1">
      <c r="A13" s="13">
        <v>7</v>
      </c>
      <c r="B13" s="7" t="s">
        <v>8</v>
      </c>
      <c r="C13" s="76">
        <f>HLOOKUP(B13,'პრემიები(დაზღვევა)'!$C$4:$AL$22,19,)</f>
        <v>0</v>
      </c>
      <c r="D13" s="77">
        <f t="shared" si="0"/>
        <v>0</v>
      </c>
    </row>
    <row r="14" spans="1:4" ht="27" customHeight="1">
      <c r="A14" s="13">
        <v>8</v>
      </c>
      <c r="B14" s="7" t="s">
        <v>28</v>
      </c>
      <c r="C14" s="76">
        <f>HLOOKUP(B14,'პრემიები(დაზღვევა)'!$C$4:$AL$22,19,)</f>
        <v>3794389.93566326</v>
      </c>
      <c r="D14" s="77">
        <f t="shared" si="0"/>
        <v>0.012722894824186856</v>
      </c>
    </row>
    <row r="15" spans="1:4" ht="27" customHeight="1">
      <c r="A15" s="13">
        <v>9</v>
      </c>
      <c r="B15" s="7" t="s">
        <v>38</v>
      </c>
      <c r="C15" s="76">
        <f>HLOOKUP(B15,'პრემიები(დაზღვევა)'!$C$4:$AL$22,19,)</f>
        <v>3786707.9866328575</v>
      </c>
      <c r="D15" s="77">
        <f t="shared" si="0"/>
        <v>0.01269713663084991</v>
      </c>
    </row>
    <row r="16" spans="1:4" ht="27" customHeight="1">
      <c r="A16" s="13">
        <v>10</v>
      </c>
      <c r="B16" s="7" t="s">
        <v>29</v>
      </c>
      <c r="C16" s="76">
        <f>HLOOKUP(B16,'პრემიები(დაზღვევა)'!$C$4:$AL$22,19,)</f>
        <v>309624.092</v>
      </c>
      <c r="D16" s="77">
        <f t="shared" si="0"/>
        <v>0.001038194498811246</v>
      </c>
    </row>
    <row r="17" spans="1:4" ht="27" customHeight="1">
      <c r="A17" s="13">
        <v>11</v>
      </c>
      <c r="B17" s="7" t="s">
        <v>30</v>
      </c>
      <c r="C17" s="76">
        <f>HLOOKUP(B17,'პრემიები(დაზღვევა)'!$C$4:$AL$22,19,)</f>
        <v>6038.87</v>
      </c>
      <c r="D17" s="77">
        <f t="shared" si="0"/>
        <v>2.0248817114129058E-05</v>
      </c>
    </row>
    <row r="18" spans="1:4" ht="27" customHeight="1">
      <c r="A18" s="13">
        <v>12</v>
      </c>
      <c r="B18" s="7" t="s">
        <v>9</v>
      </c>
      <c r="C18" s="76">
        <f>HLOOKUP(B18,'პრემიები(დაზღვევა)'!$C$4:$AL$22,19,)</f>
        <v>6215830.9922806565</v>
      </c>
      <c r="D18" s="77">
        <f t="shared" si="0"/>
        <v>0.020842181562945778</v>
      </c>
    </row>
    <row r="19" spans="1:4" ht="27" customHeight="1">
      <c r="A19" s="13">
        <v>13</v>
      </c>
      <c r="B19" s="7" t="s">
        <v>33</v>
      </c>
      <c r="C19" s="76">
        <f>HLOOKUP(B19,'პრემიები(დაზღვევა)'!$C$4:$AL$22,19,)</f>
        <v>64732705.97642145</v>
      </c>
      <c r="D19" s="77">
        <f t="shared" si="0"/>
        <v>0.21705397278286287</v>
      </c>
    </row>
    <row r="20" spans="1:4" ht="27" customHeight="1">
      <c r="A20" s="13">
        <v>14</v>
      </c>
      <c r="B20" s="7" t="s">
        <v>10</v>
      </c>
      <c r="C20" s="76">
        <f>HLOOKUP(B20,'პრემიები(დაზღვევა)'!$C$4:$AL$22,19,)</f>
        <v>1082502.526013395</v>
      </c>
      <c r="D20" s="77">
        <f t="shared" si="0"/>
        <v>0.003629718088786142</v>
      </c>
    </row>
    <row r="21" spans="1:4" ht="27" customHeight="1">
      <c r="A21" s="13">
        <v>15</v>
      </c>
      <c r="B21" s="7" t="s">
        <v>11</v>
      </c>
      <c r="C21" s="76">
        <f>HLOOKUP(B21,'პრემიები(დაზღვევა)'!$C$4:$AL$22,19,)</f>
        <v>7088934.014216834</v>
      </c>
      <c r="D21" s="77">
        <f t="shared" si="0"/>
        <v>0.023769766262232078</v>
      </c>
    </row>
    <row r="22" spans="1:4" ht="27" customHeight="1">
      <c r="A22" s="13">
        <v>16</v>
      </c>
      <c r="B22" s="7" t="s">
        <v>12</v>
      </c>
      <c r="C22" s="76">
        <f>HLOOKUP(B22,'პრემიები(დაზღვევა)'!$C$4:$AL$22,19,)</f>
        <v>172100.23929576372</v>
      </c>
      <c r="D22" s="77">
        <f>C22/$C$25</f>
        <v>0.000577065952868296</v>
      </c>
    </row>
    <row r="23" spans="1:4" ht="27" customHeight="1">
      <c r="A23" s="13">
        <v>17</v>
      </c>
      <c r="B23" s="7" t="s">
        <v>32</v>
      </c>
      <c r="C23" s="76">
        <f>HLOOKUP(B23,'პრემიები(დაზღვევა)'!$C$4:$AL$22,19,)</f>
        <v>11722071.098621877</v>
      </c>
      <c r="D23" s="77">
        <f>C23/$C$25</f>
        <v>0.039305047777947244</v>
      </c>
    </row>
    <row r="24" spans="1:4" ht="27" customHeight="1">
      <c r="A24" s="13">
        <v>18</v>
      </c>
      <c r="B24" s="7" t="s">
        <v>13</v>
      </c>
      <c r="C24" s="76">
        <f>HLOOKUP(B24,'პრემიები(დაზღვევა)'!$C$4:$AL$22,19,)</f>
        <v>0</v>
      </c>
      <c r="D24" s="77">
        <f>C24/$C$25</f>
        <v>0</v>
      </c>
    </row>
    <row r="25" spans="1:7" ht="27" customHeight="1">
      <c r="A25" s="8"/>
      <c r="B25" s="9" t="s">
        <v>14</v>
      </c>
      <c r="C25" s="78">
        <f>SUM(C7:C24)</f>
        <v>298233223.4995715</v>
      </c>
      <c r="D25" s="79">
        <f>SUM(D7:D24)</f>
        <v>0.9999999999999998</v>
      </c>
      <c r="G25" s="3"/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1"/>
  <sheetViews>
    <sheetView zoomScale="90" zoomScaleNormal="90" zoomScalePageLayoutView="0" workbookViewId="0" topLeftCell="A1">
      <pane xSplit="2" ySplit="5" topLeftCell="AB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421875" style="0" customWidth="1"/>
    <col min="2" max="2" width="49.281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18" customFormat="1" ht="27.75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37" s="59" customFormat="1" ht="17.25" customHeight="1">
      <c r="A2" s="21" t="s">
        <v>39</v>
      </c>
      <c r="C2" s="60"/>
      <c r="E2" s="60"/>
      <c r="G2" s="60"/>
      <c r="I2" s="60"/>
      <c r="K2" s="60"/>
      <c r="M2" s="60"/>
      <c r="O2" s="60"/>
      <c r="Q2" s="60"/>
      <c r="S2" s="60"/>
      <c r="U2" s="60"/>
      <c r="W2" s="60"/>
      <c r="Y2" s="60"/>
      <c r="AA2" s="60"/>
      <c r="AC2" s="60"/>
      <c r="AE2" s="60"/>
      <c r="AG2" s="60"/>
      <c r="AI2" s="60"/>
      <c r="AK2" s="60"/>
    </row>
    <row r="3" spans="1:37" s="59" customFormat="1" ht="21.75" customHeight="1">
      <c r="A3" s="87" t="s">
        <v>50</v>
      </c>
      <c r="C3" s="60"/>
      <c r="E3" s="60"/>
      <c r="G3" s="60"/>
      <c r="I3" s="60"/>
      <c r="K3" s="60"/>
      <c r="M3" s="60"/>
      <c r="O3" s="60"/>
      <c r="Q3" s="60"/>
      <c r="S3" s="60"/>
      <c r="U3" s="60"/>
      <c r="W3" s="60"/>
      <c r="Y3" s="60"/>
      <c r="AA3" s="60"/>
      <c r="AC3" s="60"/>
      <c r="AE3" s="60"/>
      <c r="AG3" s="60"/>
      <c r="AI3" s="60"/>
      <c r="AK3" s="60"/>
    </row>
    <row r="4" spans="1:40" ht="96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33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0" t="s">
        <v>14</v>
      </c>
      <c r="AN4" s="91"/>
    </row>
    <row r="5" spans="1:40" ht="31.5" customHeight="1">
      <c r="A5" s="96"/>
      <c r="B5" s="96"/>
      <c r="C5" s="61" t="s">
        <v>4</v>
      </c>
      <c r="D5" s="61" t="s">
        <v>5</v>
      </c>
      <c r="E5" s="61" t="s">
        <v>4</v>
      </c>
      <c r="F5" s="61" t="s">
        <v>5</v>
      </c>
      <c r="G5" s="61" t="s">
        <v>4</v>
      </c>
      <c r="H5" s="61" t="s">
        <v>5</v>
      </c>
      <c r="I5" s="61" t="s">
        <v>4</v>
      </c>
      <c r="J5" s="61" t="s">
        <v>5</v>
      </c>
      <c r="K5" s="61" t="s">
        <v>4</v>
      </c>
      <c r="L5" s="61" t="s">
        <v>5</v>
      </c>
      <c r="M5" s="61" t="s">
        <v>4</v>
      </c>
      <c r="N5" s="61" t="s">
        <v>5</v>
      </c>
      <c r="O5" s="61" t="s">
        <v>4</v>
      </c>
      <c r="P5" s="61" t="s">
        <v>5</v>
      </c>
      <c r="Q5" s="61" t="s">
        <v>4</v>
      </c>
      <c r="R5" s="61" t="s">
        <v>5</v>
      </c>
      <c r="S5" s="61" t="s">
        <v>4</v>
      </c>
      <c r="T5" s="61" t="s">
        <v>5</v>
      </c>
      <c r="U5" s="61" t="s">
        <v>4</v>
      </c>
      <c r="V5" s="61" t="s">
        <v>5</v>
      </c>
      <c r="W5" s="61" t="s">
        <v>4</v>
      </c>
      <c r="X5" s="61" t="s">
        <v>5</v>
      </c>
      <c r="Y5" s="61" t="s">
        <v>4</v>
      </c>
      <c r="Z5" s="61" t="s">
        <v>5</v>
      </c>
      <c r="AA5" s="61" t="s">
        <v>4</v>
      </c>
      <c r="AB5" s="61" t="s">
        <v>5</v>
      </c>
      <c r="AC5" s="61" t="s">
        <v>4</v>
      </c>
      <c r="AD5" s="61" t="s">
        <v>5</v>
      </c>
      <c r="AE5" s="61" t="s">
        <v>4</v>
      </c>
      <c r="AF5" s="61" t="s">
        <v>5</v>
      </c>
      <c r="AG5" s="61" t="s">
        <v>4</v>
      </c>
      <c r="AH5" s="61" t="s">
        <v>5</v>
      </c>
      <c r="AI5" s="61" t="s">
        <v>4</v>
      </c>
      <c r="AJ5" s="61" t="s">
        <v>5</v>
      </c>
      <c r="AK5" s="61" t="s">
        <v>4</v>
      </c>
      <c r="AL5" s="61" t="s">
        <v>5</v>
      </c>
      <c r="AM5" s="61" t="s">
        <v>4</v>
      </c>
      <c r="AN5" s="61" t="s">
        <v>5</v>
      </c>
    </row>
    <row r="6" spans="1:40" ht="24.75" customHeight="1">
      <c r="A6" s="69">
        <v>1</v>
      </c>
      <c r="B6" s="70" t="s">
        <v>71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53953.37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37647876.120000005</v>
      </c>
      <c r="AB6" s="80">
        <v>37642279.27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37701829.49</v>
      </c>
      <c r="AN6" s="72">
        <f aca="true" t="shared" si="1" ref="AN6:AN21">D6+F6+H6+J6+L6+N6+P6+R6+T6+V6+X6+Z6+AB6+AD6+AF6+AH6+AJ6+AL6</f>
        <v>37642279.27</v>
      </c>
    </row>
    <row r="7" spans="1:40" ht="24.75" customHeight="1">
      <c r="A7" s="69">
        <v>2</v>
      </c>
      <c r="B7" s="70" t="s">
        <v>66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27303.5502</v>
      </c>
      <c r="L7" s="80">
        <v>4706.5365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3125910.23</v>
      </c>
      <c r="AB7" s="80">
        <v>2463264.965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t="shared" si="0"/>
        <v>3153213.7802</v>
      </c>
      <c r="AN7" s="72">
        <f t="shared" si="1"/>
        <v>2467971.5015</v>
      </c>
    </row>
    <row r="8" spans="1:40" ht="24.75" customHeight="1">
      <c r="A8" s="69">
        <v>3</v>
      </c>
      <c r="B8" s="70" t="s">
        <v>67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428.7556416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171513.631624</v>
      </c>
      <c r="AB8" s="80">
        <v>165480.7226606</v>
      </c>
      <c r="AC8" s="80">
        <v>4089.968376</v>
      </c>
      <c r="AD8" s="80">
        <v>3950.9093394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175603.6</v>
      </c>
      <c r="AN8" s="72">
        <f t="shared" si="1"/>
        <v>169860.3876416</v>
      </c>
    </row>
    <row r="9" spans="1:40" ht="24.75" customHeight="1">
      <c r="A9" s="69">
        <v>4</v>
      </c>
      <c r="B9" s="70" t="s">
        <v>49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69">
        <v>5</v>
      </c>
      <c r="B10" s="70" t="s">
        <v>65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69">
        <v>6</v>
      </c>
      <c r="B11" s="70" t="s">
        <v>68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69">
        <v>7</v>
      </c>
      <c r="B12" s="70" t="s">
        <v>69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69">
        <v>8</v>
      </c>
      <c r="B13" s="70" t="s">
        <v>70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69">
        <v>9</v>
      </c>
      <c r="B14" s="70" t="s">
        <v>72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69">
        <v>10</v>
      </c>
      <c r="B15" s="70" t="s">
        <v>73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69">
        <v>11</v>
      </c>
      <c r="B16" s="70" t="s">
        <v>74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69">
        <v>12</v>
      </c>
      <c r="B17" s="70" t="s">
        <v>75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69">
        <v>13</v>
      </c>
      <c r="B18" s="70" t="s">
        <v>48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69">
        <v>14</v>
      </c>
      <c r="B19" s="86" t="s">
        <v>76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69">
        <v>15</v>
      </c>
      <c r="B20" s="86" t="s">
        <v>77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69">
        <v>16</v>
      </c>
      <c r="B21" s="86" t="s">
        <v>78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6.5" customHeight="1">
      <c r="A22" s="63"/>
      <c r="B22" s="12" t="s">
        <v>1</v>
      </c>
      <c r="C22" s="75">
        <f>SUM(C6:C21)</f>
        <v>0</v>
      </c>
      <c r="D22" s="75">
        <f aca="true" t="shared" si="2" ref="D22:AN22">SUM(D6:D21)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27303.5502</v>
      </c>
      <c r="L22" s="75">
        <f t="shared" si="2"/>
        <v>4706.5365</v>
      </c>
      <c r="M22" s="75">
        <f t="shared" si="2"/>
        <v>0</v>
      </c>
      <c r="N22" s="75">
        <f t="shared" si="2"/>
        <v>428.7556416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53953.37</v>
      </c>
      <c r="V22" s="75">
        <f t="shared" si="2"/>
        <v>0</v>
      </c>
      <c r="W22" s="75">
        <f t="shared" si="2"/>
        <v>0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40945299.981624</v>
      </c>
      <c r="AB22" s="75">
        <f t="shared" si="2"/>
        <v>40271024.9576606</v>
      </c>
      <c r="AC22" s="75">
        <f t="shared" si="2"/>
        <v>4089.968376</v>
      </c>
      <c r="AD22" s="75">
        <f t="shared" si="2"/>
        <v>3950.9093394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0</v>
      </c>
      <c r="AJ22" s="75">
        <f t="shared" si="2"/>
        <v>0</v>
      </c>
      <c r="AK22" s="75">
        <f t="shared" si="2"/>
        <v>0</v>
      </c>
      <c r="AL22" s="75">
        <f t="shared" si="2"/>
        <v>0</v>
      </c>
      <c r="AM22" s="75">
        <f t="shared" si="2"/>
        <v>41030646.8702</v>
      </c>
      <c r="AN22" s="75">
        <f t="shared" si="2"/>
        <v>40280111.15914161</v>
      </c>
    </row>
    <row r="23" ht="14.25" customHeight="1"/>
    <row r="24" spans="2:40" ht="13.5">
      <c r="B24" s="56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ht="12.75">
      <c r="B25" s="94" t="s">
        <v>60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3"/>
      <c r="AN25" s="3"/>
    </row>
    <row r="26" spans="2:40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AM26" s="3"/>
      <c r="AN26" s="3"/>
    </row>
    <row r="27" spans="39:40" ht="12.75">
      <c r="AM27" s="3"/>
      <c r="AN27" s="3"/>
    </row>
    <row r="28" spans="39:40" ht="12.75">
      <c r="AM28" s="3"/>
      <c r="AN28" s="3"/>
    </row>
    <row r="29" spans="3:40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3"/>
      <c r="AN29" s="3"/>
    </row>
    <row r="30" spans="3:40" ht="12.7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3"/>
      <c r="AN30" s="3"/>
    </row>
    <row r="31" spans="39:40" ht="12.75">
      <c r="AM31" s="3"/>
      <c r="AN31" s="3"/>
    </row>
  </sheetData>
  <sheetProtection/>
  <mergeCells count="22">
    <mergeCell ref="AI4:AJ4"/>
    <mergeCell ref="AK4:AL4"/>
    <mergeCell ref="AM4:AN4"/>
    <mergeCell ref="B25:N26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8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B21"/>
    </sheetView>
  </sheetViews>
  <sheetFormatPr defaultColWidth="9.140625" defaultRowHeight="12.75"/>
  <cols>
    <col min="1" max="1" width="4.00390625" style="25" customWidth="1"/>
    <col min="2" max="2" width="47.421875" style="25" customWidth="1"/>
    <col min="3" max="6" width="9.7109375" style="25" customWidth="1"/>
    <col min="7" max="7" width="12.00390625" style="25" customWidth="1"/>
    <col min="8" max="8" width="11.8515625" style="25" customWidth="1"/>
    <col min="9" max="10" width="10.140625" style="25" bestFit="1" customWidth="1"/>
    <col min="11" max="20" width="9.7109375" style="25" customWidth="1"/>
    <col min="21" max="21" width="11.00390625" style="25" customWidth="1"/>
    <col min="22" max="26" width="9.7109375" style="25" customWidth="1"/>
    <col min="27" max="27" width="11.00390625" style="25" customWidth="1"/>
    <col min="28" max="28" width="10.421875" style="25" customWidth="1"/>
    <col min="29" max="38" width="9.7109375" style="25" customWidth="1"/>
    <col min="39" max="39" width="12.7109375" style="25" customWidth="1"/>
    <col min="40" max="40" width="11.8515625" style="25" customWidth="1"/>
    <col min="41" max="16384" width="9.140625" style="25" customWidth="1"/>
  </cols>
  <sheetData>
    <row r="1" spans="1:23" s="18" customFormat="1" ht="16.5" customHeight="1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W1" s="35"/>
    </row>
    <row r="2" spans="1:38" ht="18.75" customHeight="1">
      <c r="A2" s="21" t="s">
        <v>39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18.75" customHeight="1">
      <c r="A3" s="87" t="s">
        <v>50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40" ht="94.5" customHeight="1">
      <c r="A4" s="95" t="s">
        <v>0</v>
      </c>
      <c r="B4" s="95" t="s">
        <v>2</v>
      </c>
      <c r="C4" s="92" t="s">
        <v>3</v>
      </c>
      <c r="D4" s="93"/>
      <c r="E4" s="92" t="s">
        <v>27</v>
      </c>
      <c r="F4" s="93"/>
      <c r="G4" s="92" t="s">
        <v>34</v>
      </c>
      <c r="H4" s="93"/>
      <c r="I4" s="92" t="s">
        <v>6</v>
      </c>
      <c r="J4" s="93"/>
      <c r="K4" s="92" t="s">
        <v>35</v>
      </c>
      <c r="L4" s="93"/>
      <c r="M4" s="92" t="s">
        <v>7</v>
      </c>
      <c r="N4" s="93"/>
      <c r="O4" s="92" t="s">
        <v>8</v>
      </c>
      <c r="P4" s="93"/>
      <c r="Q4" s="92" t="s">
        <v>28</v>
      </c>
      <c r="R4" s="93"/>
      <c r="S4" s="92" t="s">
        <v>38</v>
      </c>
      <c r="T4" s="93"/>
      <c r="U4" s="92" t="s">
        <v>29</v>
      </c>
      <c r="V4" s="93"/>
      <c r="W4" s="92" t="s">
        <v>30</v>
      </c>
      <c r="X4" s="93"/>
      <c r="Y4" s="92" t="s">
        <v>9</v>
      </c>
      <c r="Z4" s="93"/>
      <c r="AA4" s="92" t="s">
        <v>31</v>
      </c>
      <c r="AB4" s="93"/>
      <c r="AC4" s="92" t="s">
        <v>10</v>
      </c>
      <c r="AD4" s="93"/>
      <c r="AE4" s="92" t="s">
        <v>11</v>
      </c>
      <c r="AF4" s="93"/>
      <c r="AG4" s="92" t="s">
        <v>12</v>
      </c>
      <c r="AH4" s="93"/>
      <c r="AI4" s="92" t="s">
        <v>32</v>
      </c>
      <c r="AJ4" s="93"/>
      <c r="AK4" s="92" t="s">
        <v>13</v>
      </c>
      <c r="AL4" s="93"/>
      <c r="AM4" s="92" t="s">
        <v>14</v>
      </c>
      <c r="AN4" s="93"/>
    </row>
    <row r="5" spans="1:40" ht="39.75" customHeight="1">
      <c r="A5" s="96"/>
      <c r="B5" s="96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69">
        <v>1</v>
      </c>
      <c r="B6" s="70" t="s">
        <v>71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2559733.57</v>
      </c>
      <c r="V6" s="80">
        <v>35555.36</v>
      </c>
      <c r="W6" s="80">
        <v>711947.7</v>
      </c>
      <c r="X6" s="80">
        <v>0</v>
      </c>
      <c r="Y6" s="80">
        <v>0</v>
      </c>
      <c r="Z6" s="80">
        <v>0</v>
      </c>
      <c r="AA6" s="80">
        <v>12103488.240095757</v>
      </c>
      <c r="AB6" s="80">
        <v>1870.73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15375169.510095757</v>
      </c>
      <c r="AN6" s="72">
        <f aca="true" t="shared" si="1" ref="AN6:AN21">D6+F6+H6+J6+L6+N6+P6+R6+T6+V6+X6+Z6+AB6+AD6+AF6+AH6+AJ6+AL6</f>
        <v>37426.090000000004</v>
      </c>
    </row>
    <row r="7" spans="1:40" ht="24.75" customHeight="1">
      <c r="A7" s="69">
        <v>2</v>
      </c>
      <c r="B7" s="70" t="s">
        <v>66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8261.76664197652</v>
      </c>
      <c r="L7" s="80">
        <v>7933.735310158337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1531398.8222839606</v>
      </c>
      <c r="AB7" s="80">
        <v>326307.2806401096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1956.3438016528924</v>
      </c>
      <c r="AJ7" s="80">
        <v>1066.2073719008263</v>
      </c>
      <c r="AK7" s="80">
        <v>0</v>
      </c>
      <c r="AL7" s="80">
        <v>0</v>
      </c>
      <c r="AM7" s="72">
        <f t="shared" si="0"/>
        <v>1541616.93272759</v>
      </c>
      <c r="AN7" s="72">
        <f t="shared" si="1"/>
        <v>335307.2233221688</v>
      </c>
    </row>
    <row r="8" spans="1:40" ht="24.75" customHeight="1">
      <c r="A8" s="69">
        <v>3</v>
      </c>
      <c r="B8" s="70" t="s">
        <v>67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2592.539325842696</v>
      </c>
      <c r="N8" s="80">
        <v>2163.78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166703.805392811</v>
      </c>
      <c r="AB8" s="80">
        <v>2336.980991320548</v>
      </c>
      <c r="AC8" s="80">
        <v>11.205392810958983</v>
      </c>
      <c r="AD8" s="80">
        <v>0.3809836619179805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169307.55011146463</v>
      </c>
      <c r="AN8" s="72">
        <f t="shared" si="1"/>
        <v>4501.141974982467</v>
      </c>
    </row>
    <row r="9" spans="1:40" ht="24.75" customHeight="1">
      <c r="A9" s="69">
        <v>4</v>
      </c>
      <c r="B9" s="70" t="s">
        <v>49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69">
        <v>5</v>
      </c>
      <c r="B10" s="70" t="s">
        <v>65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69">
        <v>6</v>
      </c>
      <c r="B11" s="70" t="s">
        <v>68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69">
        <v>7</v>
      </c>
      <c r="B12" s="70" t="s">
        <v>69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69">
        <v>8</v>
      </c>
      <c r="B13" s="70" t="s">
        <v>70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69">
        <v>9</v>
      </c>
      <c r="B14" s="70" t="s">
        <v>72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69">
        <v>10</v>
      </c>
      <c r="B15" s="70" t="s">
        <v>73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69">
        <v>11</v>
      </c>
      <c r="B16" s="70" t="s">
        <v>74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69">
        <v>12</v>
      </c>
      <c r="B17" s="70" t="s">
        <v>75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69">
        <v>13</v>
      </c>
      <c r="B18" s="70" t="s">
        <v>48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69">
        <v>14</v>
      </c>
      <c r="B19" s="86" t="s">
        <v>76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69">
        <v>15</v>
      </c>
      <c r="B20" s="86" t="s">
        <v>77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69">
        <v>16</v>
      </c>
      <c r="B21" s="86" t="s">
        <v>78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5">
      <c r="A22" s="26"/>
      <c r="B22" s="12" t="s">
        <v>1</v>
      </c>
      <c r="C22" s="75">
        <f>SUM(C6:C21)</f>
        <v>0</v>
      </c>
      <c r="D22" s="75">
        <f aca="true" t="shared" si="2" ref="D22:AN22">SUM(D6:D21)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8261.76664197652</v>
      </c>
      <c r="L22" s="75">
        <f t="shared" si="2"/>
        <v>7933.735310158337</v>
      </c>
      <c r="M22" s="75">
        <f t="shared" si="2"/>
        <v>2592.539325842696</v>
      </c>
      <c r="N22" s="75">
        <f t="shared" si="2"/>
        <v>2163.78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2559733.57</v>
      </c>
      <c r="V22" s="75">
        <f t="shared" si="2"/>
        <v>35555.36</v>
      </c>
      <c r="W22" s="75">
        <f t="shared" si="2"/>
        <v>711947.7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13801590.867772529</v>
      </c>
      <c r="AB22" s="75">
        <f t="shared" si="2"/>
        <v>330514.99163143017</v>
      </c>
      <c r="AC22" s="75">
        <f t="shared" si="2"/>
        <v>11.205392810958983</v>
      </c>
      <c r="AD22" s="75">
        <f t="shared" si="2"/>
        <v>0.3809836619179805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1956.3438016528924</v>
      </c>
      <c r="AJ22" s="75">
        <f t="shared" si="2"/>
        <v>1066.2073719008263</v>
      </c>
      <c r="AK22" s="75">
        <f t="shared" si="2"/>
        <v>0</v>
      </c>
      <c r="AL22" s="75">
        <f t="shared" si="2"/>
        <v>0</v>
      </c>
      <c r="AM22" s="75">
        <f t="shared" si="2"/>
        <v>17086093.99293481</v>
      </c>
      <c r="AN22" s="75">
        <f t="shared" si="2"/>
        <v>377234.4552971513</v>
      </c>
    </row>
    <row r="24" spans="2:40" ht="13.5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28"/>
      <c r="AN24" s="28"/>
    </row>
    <row r="25" spans="2:14" ht="12.75">
      <c r="B25" s="94" t="s">
        <v>62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2:40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AM26" s="28"/>
      <c r="AN26" s="28"/>
    </row>
    <row r="27" spans="2:14" ht="13.5">
      <c r="B27" s="17" t="s">
        <v>18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3.5">
      <c r="B28" s="17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heetProtection/>
  <mergeCells count="23">
    <mergeCell ref="AM4:AN4"/>
    <mergeCell ref="B25:N26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9"/>
  <sheetViews>
    <sheetView zoomScale="90" zoomScaleNormal="90" zoomScalePageLayoutView="0" workbookViewId="0" topLeftCell="A1">
      <pane xSplit="2" ySplit="6" topLeftCell="Z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"/>
    </sheetView>
  </sheetViews>
  <sheetFormatPr defaultColWidth="9.140625" defaultRowHeight="12.75"/>
  <cols>
    <col min="1" max="1" width="4.421875" style="25" customWidth="1"/>
    <col min="2" max="2" width="53.140625" style="25" customWidth="1"/>
    <col min="3" max="6" width="9.7109375" style="25" customWidth="1"/>
    <col min="7" max="7" width="11.28125" style="25" customWidth="1"/>
    <col min="8" max="8" width="10.421875" style="25" customWidth="1"/>
    <col min="9" max="38" width="9.7109375" style="25" customWidth="1"/>
    <col min="39" max="39" width="12.00390625" style="25" customWidth="1"/>
    <col min="40" max="40" width="10.140625" style="25" customWidth="1"/>
    <col min="41" max="16384" width="9.140625" style="25" customWidth="1"/>
  </cols>
  <sheetData>
    <row r="1" spans="1:19" s="18" customFormat="1" ht="13.5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6"/>
      <c r="N1" s="16"/>
      <c r="O1" s="16"/>
      <c r="P1" s="16"/>
      <c r="Q1" s="16"/>
      <c r="R1" s="16"/>
      <c r="S1" s="16"/>
    </row>
    <row r="2" spans="1:12" ht="12.75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39" ht="19.5" customHeight="1">
      <c r="A3" s="21" t="s">
        <v>39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4"/>
    </row>
    <row r="4" spans="1:38" ht="19.5" customHeight="1">
      <c r="A4" s="87" t="s">
        <v>50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1:40" ht="102.75" customHeight="1">
      <c r="A5" s="95" t="s">
        <v>0</v>
      </c>
      <c r="B5" s="95" t="s">
        <v>2</v>
      </c>
      <c r="C5" s="92" t="s">
        <v>3</v>
      </c>
      <c r="D5" s="93"/>
      <c r="E5" s="92" t="s">
        <v>27</v>
      </c>
      <c r="F5" s="93"/>
      <c r="G5" s="92" t="s">
        <v>34</v>
      </c>
      <c r="H5" s="93"/>
      <c r="I5" s="92" t="s">
        <v>6</v>
      </c>
      <c r="J5" s="93"/>
      <c r="K5" s="92" t="s">
        <v>35</v>
      </c>
      <c r="L5" s="93"/>
      <c r="M5" s="92" t="s">
        <v>7</v>
      </c>
      <c r="N5" s="93"/>
      <c r="O5" s="92" t="s">
        <v>8</v>
      </c>
      <c r="P5" s="93"/>
      <c r="Q5" s="92" t="s">
        <v>28</v>
      </c>
      <c r="R5" s="93"/>
      <c r="S5" s="92" t="s">
        <v>38</v>
      </c>
      <c r="T5" s="93"/>
      <c r="U5" s="92" t="s">
        <v>29</v>
      </c>
      <c r="V5" s="93"/>
      <c r="W5" s="92" t="s">
        <v>30</v>
      </c>
      <c r="X5" s="93"/>
      <c r="Y5" s="92" t="s">
        <v>9</v>
      </c>
      <c r="Z5" s="93"/>
      <c r="AA5" s="92" t="s">
        <v>31</v>
      </c>
      <c r="AB5" s="93"/>
      <c r="AC5" s="92" t="s">
        <v>10</v>
      </c>
      <c r="AD5" s="93"/>
      <c r="AE5" s="92" t="s">
        <v>11</v>
      </c>
      <c r="AF5" s="93"/>
      <c r="AG5" s="92" t="s">
        <v>12</v>
      </c>
      <c r="AH5" s="93"/>
      <c r="AI5" s="92" t="s">
        <v>32</v>
      </c>
      <c r="AJ5" s="93"/>
      <c r="AK5" s="92" t="s">
        <v>13</v>
      </c>
      <c r="AL5" s="93"/>
      <c r="AM5" s="92" t="s">
        <v>14</v>
      </c>
      <c r="AN5" s="93"/>
    </row>
    <row r="6" spans="1:40" ht="45" customHeight="1">
      <c r="A6" s="96"/>
      <c r="B6" s="96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3" ht="24.75" customHeight="1">
      <c r="A7" s="69">
        <v>1</v>
      </c>
      <c r="B7" s="70" t="s">
        <v>71</v>
      </c>
      <c r="C7" s="62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aca="true" t="shared" si="0" ref="AM7:AM19">C7+E7+G7+I7+K7+M7+O7+Q7+S7+U7+W7+Y7+AA7+AC7+AE7+AG7+AI7+AK7</f>
        <v>0</v>
      </c>
      <c r="AN7" s="72">
        <f aca="true" t="shared" si="1" ref="AN7:AN19">D7+F7+H7+J7+L7+N7+P7+R7+T7+V7+X7+Z7+AB7+AD7+AF7+AH7+AJ7+AL7</f>
        <v>0</v>
      </c>
      <c r="AQ7" s="28"/>
    </row>
    <row r="8" spans="1:40" ht="24.75" customHeight="1">
      <c r="A8" s="69">
        <v>2</v>
      </c>
      <c r="B8" s="70" t="s">
        <v>66</v>
      </c>
      <c r="C8" s="62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0</v>
      </c>
      <c r="AN8" s="72">
        <f t="shared" si="1"/>
        <v>0</v>
      </c>
    </row>
    <row r="9" spans="1:40" ht="24.75" customHeight="1">
      <c r="A9" s="69">
        <v>3</v>
      </c>
      <c r="B9" s="70" t="s">
        <v>67</v>
      </c>
      <c r="C9" s="62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69">
        <v>4</v>
      </c>
      <c r="B10" s="70" t="s">
        <v>49</v>
      </c>
      <c r="C10" s="62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69">
        <v>5</v>
      </c>
      <c r="B11" s="70" t="s">
        <v>65</v>
      </c>
      <c r="C11" s="62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69">
        <v>6</v>
      </c>
      <c r="B12" s="70" t="s">
        <v>68</v>
      </c>
      <c r="C12" s="62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69">
        <v>7</v>
      </c>
      <c r="B13" s="70" t="s">
        <v>69</v>
      </c>
      <c r="C13" s="62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69">
        <v>8</v>
      </c>
      <c r="B14" s="70" t="s">
        <v>70</v>
      </c>
      <c r="C14" s="62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69">
        <v>9</v>
      </c>
      <c r="B15" s="70" t="s">
        <v>72</v>
      </c>
      <c r="C15" s="62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69">
        <v>10</v>
      </c>
      <c r="B16" s="70" t="s">
        <v>73</v>
      </c>
      <c r="C16" s="62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69">
        <v>11</v>
      </c>
      <c r="B17" s="70" t="s">
        <v>74</v>
      </c>
      <c r="C17" s="62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69">
        <v>12</v>
      </c>
      <c r="B18" s="70" t="s">
        <v>75</v>
      </c>
      <c r="C18" s="62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69">
        <v>13</v>
      </c>
      <c r="B19" s="70" t="s">
        <v>48</v>
      </c>
      <c r="C19" s="62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69">
        <v>14</v>
      </c>
      <c r="B20" s="86" t="s">
        <v>76</v>
      </c>
      <c r="C20" s="62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>C20+E20+G20+I20+K20+M20+O20+Q20+S20+U20+W20+Y20+AA20+AC20+AE20+AG20+AI20+AK20</f>
        <v>0</v>
      </c>
      <c r="AN20" s="72">
        <f>D20+F20+H20+J20+L20+N20+P20+R20+T20+V20+X20+Z20+AB20+AD20+AF20+AH20+AJ20+AL20</f>
        <v>0</v>
      </c>
    </row>
    <row r="21" spans="1:40" ht="24.75" customHeight="1">
      <c r="A21" s="69">
        <v>15</v>
      </c>
      <c r="B21" s="86" t="s">
        <v>77</v>
      </c>
      <c r="C21" s="62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>C21+E21+G21+I21+K21+M21+O21+Q21+S21+U21+W21+Y21+AA21+AC21+AE21+AG21+AI21+AK21</f>
        <v>0</v>
      </c>
      <c r="AN21" s="72">
        <f>D21+F21+H21+J21+L21+N21+P21+R21+T21+V21+X21+Z21+AB21+AD21+AF21+AH21+AJ21+AL21</f>
        <v>0</v>
      </c>
    </row>
    <row r="22" spans="1:40" ht="24.75" customHeight="1">
      <c r="A22" s="69">
        <v>16</v>
      </c>
      <c r="B22" s="86" t="s">
        <v>78</v>
      </c>
      <c r="C22" s="62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2">
        <f>C22+E22+G22+I22+K22+M22+O22+Q22+S22+U22+W22+Y22+AA22+AC22+AE22+AG22+AI22+AK22</f>
        <v>0</v>
      </c>
      <c r="AN22" s="72">
        <f>D22+F22+H22+J22+L22+N22+P22+R22+T22+V22+X22+Z22+AB22+AD22+AF22+AH22+AJ22+AL22</f>
        <v>0</v>
      </c>
    </row>
    <row r="23" spans="1:40" ht="15">
      <c r="A23" s="26"/>
      <c r="B23" s="12" t="s">
        <v>1</v>
      </c>
      <c r="C23" s="75">
        <f>SUM(C7:C22)</f>
        <v>0</v>
      </c>
      <c r="D23" s="75">
        <f aca="true" t="shared" si="2" ref="D23:AN23">SUM(D7:D22)</f>
        <v>0</v>
      </c>
      <c r="E23" s="75">
        <f t="shared" si="2"/>
        <v>0</v>
      </c>
      <c r="F23" s="75">
        <f t="shared" si="2"/>
        <v>0</v>
      </c>
      <c r="G23" s="75">
        <f t="shared" si="2"/>
        <v>0</v>
      </c>
      <c r="H23" s="75">
        <f t="shared" si="2"/>
        <v>0</v>
      </c>
      <c r="I23" s="75">
        <f t="shared" si="2"/>
        <v>0</v>
      </c>
      <c r="J23" s="75">
        <f t="shared" si="2"/>
        <v>0</v>
      </c>
      <c r="K23" s="75">
        <f t="shared" si="2"/>
        <v>0</v>
      </c>
      <c r="L23" s="75">
        <f t="shared" si="2"/>
        <v>0</v>
      </c>
      <c r="M23" s="75">
        <f t="shared" si="2"/>
        <v>0</v>
      </c>
      <c r="N23" s="75">
        <f t="shared" si="2"/>
        <v>0</v>
      </c>
      <c r="O23" s="75">
        <f t="shared" si="2"/>
        <v>0</v>
      </c>
      <c r="P23" s="75">
        <f t="shared" si="2"/>
        <v>0</v>
      </c>
      <c r="Q23" s="75">
        <f t="shared" si="2"/>
        <v>0</v>
      </c>
      <c r="R23" s="75">
        <f t="shared" si="2"/>
        <v>0</v>
      </c>
      <c r="S23" s="75">
        <f t="shared" si="2"/>
        <v>0</v>
      </c>
      <c r="T23" s="75">
        <f t="shared" si="2"/>
        <v>0</v>
      </c>
      <c r="U23" s="75">
        <f t="shared" si="2"/>
        <v>0</v>
      </c>
      <c r="V23" s="75">
        <f t="shared" si="2"/>
        <v>0</v>
      </c>
      <c r="W23" s="75">
        <f t="shared" si="2"/>
        <v>0</v>
      </c>
      <c r="X23" s="75">
        <f t="shared" si="2"/>
        <v>0</v>
      </c>
      <c r="Y23" s="75">
        <f t="shared" si="2"/>
        <v>0</v>
      </c>
      <c r="Z23" s="75">
        <f t="shared" si="2"/>
        <v>0</v>
      </c>
      <c r="AA23" s="75">
        <f t="shared" si="2"/>
        <v>0</v>
      </c>
      <c r="AB23" s="75">
        <f t="shared" si="2"/>
        <v>0</v>
      </c>
      <c r="AC23" s="75">
        <f t="shared" si="2"/>
        <v>0</v>
      </c>
      <c r="AD23" s="75">
        <f t="shared" si="2"/>
        <v>0</v>
      </c>
      <c r="AE23" s="75">
        <f t="shared" si="2"/>
        <v>0</v>
      </c>
      <c r="AF23" s="75">
        <f t="shared" si="2"/>
        <v>0</v>
      </c>
      <c r="AG23" s="75">
        <f t="shared" si="2"/>
        <v>0</v>
      </c>
      <c r="AH23" s="75">
        <f t="shared" si="2"/>
        <v>0</v>
      </c>
      <c r="AI23" s="75">
        <f t="shared" si="2"/>
        <v>0</v>
      </c>
      <c r="AJ23" s="75">
        <f t="shared" si="2"/>
        <v>0</v>
      </c>
      <c r="AK23" s="75">
        <f t="shared" si="2"/>
        <v>0</v>
      </c>
      <c r="AL23" s="75">
        <f t="shared" si="2"/>
        <v>0</v>
      </c>
      <c r="AM23" s="75">
        <f t="shared" si="2"/>
        <v>0</v>
      </c>
      <c r="AN23" s="75">
        <f t="shared" si="2"/>
        <v>0</v>
      </c>
    </row>
    <row r="25" spans="2:40" ht="17.25" customHeight="1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67"/>
      <c r="AN25" s="67"/>
    </row>
    <row r="26" spans="2:14" ht="17.25" customHeight="1">
      <c r="B26" s="94" t="s">
        <v>63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2:40" ht="17.25" customHeight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AM27" s="68"/>
      <c r="AN27" s="68"/>
    </row>
    <row r="28" spans="2:39" ht="17.25" customHeight="1">
      <c r="B28" s="17" t="s">
        <v>22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28"/>
    </row>
    <row r="29" spans="2:14" ht="17.25" customHeight="1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sheetProtection/>
  <mergeCells count="24">
    <mergeCell ref="AK5:AL5"/>
    <mergeCell ref="AM5:AN5"/>
    <mergeCell ref="B26:N27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2015-03-30T11:50:04Z</dcterms:modified>
  <cp:category/>
  <cp:version/>
  <cp:contentType/>
  <cp:contentStatus/>
</cp:coreProperties>
</file>