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35" windowHeight="9180" tabRatio="915" activeTab="2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/>
  <calcPr fullCalcOnLoad="1"/>
</workbook>
</file>

<file path=xl/sharedStrings.xml><?xml version="1.0" encoding="utf-8"?>
<sst xmlns="http://schemas.openxmlformats.org/spreadsheetml/2006/main" count="583" uniqueCount="77">
  <si>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</si>
  <si>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</si>
  <si>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</si>
  <si>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</si>
  <si>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</si>
  <si>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</si>
  <si>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</si>
  <si>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</si>
  <si>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</si>
  <si>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</si>
  <si>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</si>
  <si>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</si>
  <si>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</si>
  <si>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</si>
  <si>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</si>
  <si>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</si>
  <si>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</si>
  <si>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</si>
  <si>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</si>
  <si>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</si>
  <si>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</si>
  <si>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</si>
  <si>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</si>
  <si>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</si>
  <si>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</si>
  <si>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</si>
  <si>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</si>
  <si>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</si>
  <si>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</si>
  <si>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</si>
  <si>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</si>
  <si>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</si>
  <si>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</si>
  <si>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</si>
  <si>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</si>
  <si>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</si>
  <si>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</si>
  <si>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</si>
  <si>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</si>
  <si>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</si>
  <si>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</si>
  <si>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</si>
  <si>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</si>
  <si>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</si>
  <si>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</si>
  <si>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</si>
  <si>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</si>
  <si>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</si>
  <si>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თარიღი: 2014 წლის 31 მარტი</t>
  </si>
  <si>
    <t>საანგარიშო პერიოდი: 2014 წლის 1 იანვარი - 2014 წლის 31 მარტი</t>
  </si>
  <si>
    <t>2014 წლის I კვარტლის  განმავლობაში დაზღვეულ სატრანსპორტო საშუალებათა რაოდენობა</t>
  </si>
  <si>
    <t>2014 წლის  I კვარტლის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</si>
  <si>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(01.01.2014 - 31.03.2014)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</si>
  <si>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2014 წლის 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</si>
  <si>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(01.01.2014 - 31.03.2014)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</si>
  <si>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2014 წლის I კვარტლის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</si>
  <si>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(01.01.2014 - 31.03.2014)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</si>
  <si>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2014 წლის I კვარტლის მონაცემებით (პირდაპირი დაზღვევის საქმიანობა)</t>
  </si>
  <si>
    <t xml:space="preserve">2014 წლის I კვარტლის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</si>
  <si>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(01.01.2014 - 31.03.2014)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</si>
  <si>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2014 წლის 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</si>
  <si>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(01.01.2014 - 31.03.2014)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</si>
  <si>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(01.01.2014- 31.03.2014)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</si>
  <si>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2014 წლის I kvartlis მონაცემებით (გადაზღვევის საქმიანობა)</t>
  </si>
  <si>
    <t>სს “სადაზღვევო კომპანია ალდაგი ბისიაი"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</si>
  <si>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</si>
  <si>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</si>
  <si>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"აი სი ჯგუფი"</t>
  </si>
  <si>
    <t>შპს სადაზღვევო კომპანია „არდი ჯგუფი“</t>
  </si>
  <si>
    <t>შპს „სადაზღვევო კომპანია ალფა“</t>
  </si>
  <si>
    <t>შპს სადაზღვევო კომპანია "უნისონი"</t>
  </si>
  <si>
    <t>შპს „ პსპ სამედიცინო დაზღვევა”</t>
  </si>
  <si>
    <t>შპს დაზღვევის კომპანია "ქართუ"</t>
  </si>
  <si>
    <t>შპს სადაზღვევო კომპანია "ტაო"</t>
  </si>
  <si>
    <t>სს „სტანდარტ დაზღვევა საქართველო“</t>
  </si>
  <si>
    <t xml:space="preserve"> ს.ს. სადაზღვევო კომპანია ჩარტისის საქართველოს ფილიალი</t>
  </si>
  <si>
    <t>შპს საერთაშორისო სადაზღვევო კომპანია კამარა - KAMARA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</si>
</sst>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name val="AcadMtavr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0"/>
      <color indexed="10"/>
      <name val="Arial"/>
      <family val="2"/>
    </font>
    <font>
      <b/>
      <sz val="10"/>
      <color indexed="10"/>
      <name val="Sylfaen"/>
      <family val="1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10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2" fontId="3" fillId="0" borderId="0" xfId="0" applyNumberFormat="1" applyFont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3" fontId="9" fillId="0" borderId="11" xfId="0" applyNumberFormat="1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vertical="center"/>
    </xf>
    <xf numFmtId="0" fontId="5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/>
    </xf>
    <xf numFmtId="3" fontId="56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 textRotation="90" wrapText="1"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3" fontId="8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5" fontId="0" fillId="0" borderId="0" xfId="45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3" fontId="20" fillId="0" borderId="11" xfId="0" applyNumberFormat="1" applyFont="1" applyFill="1" applyBorder="1" applyAlignment="1">
      <alignment horizontal="left" vertical="center" wrapText="1"/>
    </xf>
    <xf numFmtId="3" fontId="20" fillId="0" borderId="11" xfId="0" applyNumberFormat="1" applyFont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10" fontId="21" fillId="0" borderId="11" xfId="63" applyNumberFormat="1" applyFont="1" applyBorder="1" applyAlignment="1">
      <alignment horizontal="center" vertical="center"/>
    </xf>
    <xf numFmtId="3" fontId="17" fillId="33" borderId="11" xfId="44" applyNumberFormat="1" applyFont="1" applyFill="1" applyBorder="1" applyAlignment="1">
      <alignment horizontal="center" vertical="center" wrapText="1"/>
    </xf>
    <xf numFmtId="9" fontId="17" fillId="33" borderId="11" xfId="63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/>
    </xf>
    <xf numFmtId="10" fontId="21" fillId="0" borderId="11" xfId="63" applyNumberFormat="1" applyFont="1" applyBorder="1" applyAlignment="1">
      <alignment horizontal="center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9" fillId="0" borderId="15" xfId="0" applyFont="1" applyBorder="1" applyAlignment="1" applyProtection="1">
      <alignment horizontal="center" vertical="top" wrapText="1"/>
      <protection locked="0"/>
    </xf>
    <xf numFmtId="166" fontId="0" fillId="0" borderId="0" xfId="42" applyNumberFormat="1" applyFont="1" applyAlignment="1">
      <alignment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0.57421875" style="10" bestFit="1" customWidth="1"/>
    <col min="2" max="2" width="10.8515625" style="10" bestFit="1" customWidth="1"/>
    <col min="3" max="5" width="8.7109375" style="10" customWidth="1"/>
    <col min="6" max="6" width="9.140625" style="10" customWidth="1"/>
    <col min="7" max="8" width="11.00390625" style="10" customWidth="1"/>
    <col min="9" max="10" width="8.7109375" style="10" customWidth="1"/>
    <col min="11" max="11" width="9.57421875" style="10" customWidth="1"/>
    <col min="12" max="12" width="8.8515625" style="10" customWidth="1"/>
    <col min="13" max="32" width="8.7109375" style="10" customWidth="1"/>
    <col min="33" max="33" width="11.57421875" style="10" customWidth="1"/>
    <col min="34" max="34" width="11.140625" style="10" customWidth="1"/>
    <col min="35" max="16384" width="9.140625" style="10" customWidth="1"/>
  </cols>
  <sheetData>
    <row r="2" spans="1:36" s="55" customFormat="1" ht="15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49"/>
      <c r="AH2" s="49"/>
      <c r="AI2" s="49"/>
      <c r="AJ2" s="49"/>
    </row>
    <row r="3" spans="1:36" ht="110.25" customHeight="1">
      <c r="A3" s="90" t="s">
        <v>3</v>
      </c>
      <c r="B3" s="91"/>
      <c r="C3" s="90" t="s">
        <v>27</v>
      </c>
      <c r="D3" s="91"/>
      <c r="E3" s="90" t="s">
        <v>34</v>
      </c>
      <c r="F3" s="91"/>
      <c r="G3" s="90" t="s">
        <v>6</v>
      </c>
      <c r="H3" s="91"/>
      <c r="I3" s="90" t="s">
        <v>35</v>
      </c>
      <c r="J3" s="91"/>
      <c r="K3" s="90" t="s">
        <v>7</v>
      </c>
      <c r="L3" s="91"/>
      <c r="M3" s="90" t="s">
        <v>8</v>
      </c>
      <c r="N3" s="91"/>
      <c r="O3" s="90" t="s">
        <v>28</v>
      </c>
      <c r="P3" s="91"/>
      <c r="Q3" s="90" t="s">
        <v>38</v>
      </c>
      <c r="R3" s="91"/>
      <c r="S3" s="90" t="s">
        <v>29</v>
      </c>
      <c r="T3" s="91"/>
      <c r="U3" s="90" t="s">
        <v>30</v>
      </c>
      <c r="V3" s="91"/>
      <c r="W3" s="90" t="s">
        <v>9</v>
      </c>
      <c r="X3" s="91"/>
      <c r="Y3" s="90" t="s">
        <v>33</v>
      </c>
      <c r="Z3" s="91"/>
      <c r="AA3" s="90" t="s">
        <v>10</v>
      </c>
      <c r="AB3" s="91"/>
      <c r="AC3" s="90" t="s">
        <v>11</v>
      </c>
      <c r="AD3" s="91"/>
      <c r="AE3" s="90" t="s">
        <v>12</v>
      </c>
      <c r="AF3" s="91"/>
      <c r="AG3" s="90" t="s">
        <v>44</v>
      </c>
      <c r="AH3" s="91"/>
      <c r="AI3" s="90" t="s">
        <v>13</v>
      </c>
      <c r="AJ3" s="91"/>
    </row>
    <row r="4" spans="1:36" ht="75.75" customHeight="1">
      <c r="A4" s="56" t="s">
        <v>45</v>
      </c>
      <c r="B4" s="56" t="s">
        <v>46</v>
      </c>
      <c r="C4" s="56" t="s">
        <v>45</v>
      </c>
      <c r="D4" s="56" t="s">
        <v>46</v>
      </c>
      <c r="E4" s="56" t="s">
        <v>45</v>
      </c>
      <c r="F4" s="56" t="s">
        <v>46</v>
      </c>
      <c r="G4" s="56" t="s">
        <v>45</v>
      </c>
      <c r="H4" s="56" t="s">
        <v>46</v>
      </c>
      <c r="I4" s="56" t="s">
        <v>45</v>
      </c>
      <c r="J4" s="56" t="s">
        <v>46</v>
      </c>
      <c r="K4" s="56" t="s">
        <v>45</v>
      </c>
      <c r="L4" s="56" t="s">
        <v>46</v>
      </c>
      <c r="M4" s="56" t="s">
        <v>45</v>
      </c>
      <c r="N4" s="56" t="s">
        <v>46</v>
      </c>
      <c r="O4" s="56" t="s">
        <v>45</v>
      </c>
      <c r="P4" s="56" t="s">
        <v>46</v>
      </c>
      <c r="Q4" s="56" t="s">
        <v>45</v>
      </c>
      <c r="R4" s="56" t="s">
        <v>46</v>
      </c>
      <c r="S4" s="56" t="s">
        <v>45</v>
      </c>
      <c r="T4" s="56" t="s">
        <v>46</v>
      </c>
      <c r="U4" s="56" t="s">
        <v>45</v>
      </c>
      <c r="V4" s="56" t="s">
        <v>46</v>
      </c>
      <c r="W4" s="56" t="s">
        <v>45</v>
      </c>
      <c r="X4" s="56" t="s">
        <v>46</v>
      </c>
      <c r="Y4" s="56" t="s">
        <v>45</v>
      </c>
      <c r="Z4" s="56" t="s">
        <v>46</v>
      </c>
      <c r="AA4" s="56" t="s">
        <v>45</v>
      </c>
      <c r="AB4" s="56" t="s">
        <v>46</v>
      </c>
      <c r="AC4" s="56" t="s">
        <v>45</v>
      </c>
      <c r="AD4" s="56" t="s">
        <v>46</v>
      </c>
      <c r="AE4" s="56" t="s">
        <v>45</v>
      </c>
      <c r="AF4" s="56" t="s">
        <v>46</v>
      </c>
      <c r="AG4" s="56" t="s">
        <v>45</v>
      </c>
      <c r="AH4" s="56" t="s">
        <v>46</v>
      </c>
      <c r="AI4" s="56" t="s">
        <v>45</v>
      </c>
      <c r="AJ4" s="56" t="s">
        <v>46</v>
      </c>
    </row>
    <row r="5" spans="1:37" ht="45" customHeight="1">
      <c r="A5" s="85">
        <v>768366</v>
      </c>
      <c r="B5" s="85">
        <v>327416</v>
      </c>
      <c r="C5" s="85">
        <v>49869</v>
      </c>
      <c r="D5" s="85">
        <v>56530</v>
      </c>
      <c r="E5" s="85">
        <v>46156</v>
      </c>
      <c r="F5" s="85">
        <v>114210</v>
      </c>
      <c r="G5" s="85">
        <v>247638</v>
      </c>
      <c r="H5" s="85">
        <v>417447</v>
      </c>
      <c r="I5" s="85">
        <v>17396</v>
      </c>
      <c r="J5" s="85">
        <v>41444</v>
      </c>
      <c r="K5" s="85">
        <v>14992</v>
      </c>
      <c r="L5" s="85">
        <v>33454</v>
      </c>
      <c r="M5" s="85">
        <v>0</v>
      </c>
      <c r="N5" s="85">
        <v>0</v>
      </c>
      <c r="O5" s="85">
        <v>8</v>
      </c>
      <c r="P5" s="85">
        <v>33</v>
      </c>
      <c r="Q5" s="85">
        <v>9</v>
      </c>
      <c r="R5" s="85">
        <v>43</v>
      </c>
      <c r="S5" s="85">
        <v>7</v>
      </c>
      <c r="T5" s="85">
        <v>11</v>
      </c>
      <c r="U5" s="85">
        <v>0</v>
      </c>
      <c r="V5" s="85">
        <v>0</v>
      </c>
      <c r="W5" s="85">
        <v>4932</v>
      </c>
      <c r="X5" s="85">
        <v>5032</v>
      </c>
      <c r="Y5" s="85">
        <v>19072</v>
      </c>
      <c r="Z5" s="85">
        <v>48145</v>
      </c>
      <c r="AA5" s="85">
        <v>1165</v>
      </c>
      <c r="AB5" s="85">
        <v>1580</v>
      </c>
      <c r="AC5" s="85">
        <v>2621</v>
      </c>
      <c r="AD5" s="85">
        <v>3790</v>
      </c>
      <c r="AE5" s="85">
        <v>27760</v>
      </c>
      <c r="AF5" s="85">
        <v>10999</v>
      </c>
      <c r="AG5" s="85">
        <v>1760</v>
      </c>
      <c r="AH5" s="85">
        <v>5234</v>
      </c>
      <c r="AI5" s="85">
        <v>0</v>
      </c>
      <c r="AJ5" s="85">
        <v>0</v>
      </c>
      <c r="AK5" s="57"/>
    </row>
    <row r="6" spans="1:36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</row>
    <row r="7" spans="1:7" ht="15">
      <c r="A7" s="87" t="s">
        <v>48</v>
      </c>
      <c r="B7" s="58"/>
      <c r="C7" s="58"/>
      <c r="D7" s="58"/>
      <c r="E7" s="58"/>
      <c r="F7" s="58"/>
      <c r="G7" s="59"/>
    </row>
    <row r="8" spans="1:7" ht="15" customHeight="1">
      <c r="A8" s="87" t="s">
        <v>49</v>
      </c>
      <c r="B8" s="58"/>
      <c r="C8" s="58"/>
      <c r="D8" s="58"/>
      <c r="E8" s="58"/>
      <c r="F8" s="58"/>
      <c r="G8" s="59"/>
    </row>
    <row r="9" ht="15" customHeight="1"/>
    <row r="10" ht="15" customHeight="1"/>
    <row r="11" ht="15" customHeight="1"/>
    <row r="12" spans="1:32" ht="1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D12" s="60"/>
      <c r="AE12" s="60"/>
      <c r="AF12" s="60"/>
    </row>
    <row r="13" ht="15" customHeight="1"/>
    <row r="17" spans="6:7" ht="12.75">
      <c r="F17" s="89"/>
      <c r="G17" s="89"/>
    </row>
  </sheetData>
  <sheetProtection/>
  <mergeCells count="18">
    <mergeCell ref="K3:L3"/>
    <mergeCell ref="A3:B3"/>
    <mergeCell ref="C3:D3"/>
    <mergeCell ref="E3:F3"/>
    <mergeCell ref="G3:H3"/>
    <mergeCell ref="I3:J3"/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5" sqref="C2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1" t="s">
        <v>63</v>
      </c>
      <c r="B2" s="101"/>
      <c r="C2" s="101"/>
      <c r="D2" s="101"/>
    </row>
    <row r="3" spans="1:5" ht="12.75" customHeight="1">
      <c r="A3" s="101"/>
      <c r="B3" s="101"/>
      <c r="C3" s="101"/>
      <c r="D3" s="101"/>
      <c r="E3" s="4"/>
    </row>
    <row r="4" spans="1:5" ht="12.75">
      <c r="A4" s="101"/>
      <c r="B4" s="101"/>
      <c r="C4" s="101"/>
      <c r="D4" s="101"/>
      <c r="E4" s="4"/>
    </row>
    <row r="6" spans="1:4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4" ht="27" customHeight="1">
      <c r="A7" s="15">
        <v>1</v>
      </c>
      <c r="B7" s="7" t="s">
        <v>3</v>
      </c>
      <c r="C7" s="83">
        <f>HLOOKUP(B7,'პრემიები(მიღებული გადაზღვევა)'!$C$4:$AL$19,16,)</f>
        <v>0</v>
      </c>
      <c r="D7" s="84">
        <f>C7/$C$25</f>
        <v>0</v>
      </c>
    </row>
    <row r="8" spans="1:4" ht="27" customHeight="1">
      <c r="A8" s="15">
        <v>2</v>
      </c>
      <c r="B8" s="7" t="s">
        <v>27</v>
      </c>
      <c r="C8" s="83">
        <f>HLOOKUP(B8,'პრემიები(მიღებული გადაზღვევა)'!$C$4:$AL$19,16,)</f>
        <v>0</v>
      </c>
      <c r="D8" s="84">
        <f aca="true" t="shared" si="0" ref="D8:D21">C8/$C$25</f>
        <v>0</v>
      </c>
    </row>
    <row r="9" spans="1:4" ht="27" customHeight="1">
      <c r="A9" s="15">
        <v>3</v>
      </c>
      <c r="B9" s="7" t="s">
        <v>34</v>
      </c>
      <c r="C9" s="83">
        <f>HLOOKUP(B9,'პრემიები(მიღებული გადაზღვევა)'!$C$4:$AL$19,16,)</f>
        <v>0</v>
      </c>
      <c r="D9" s="84">
        <f t="shared" si="0"/>
        <v>0</v>
      </c>
    </row>
    <row r="10" spans="1:4" ht="27" customHeight="1">
      <c r="A10" s="15">
        <v>4</v>
      </c>
      <c r="B10" s="7" t="s">
        <v>6</v>
      </c>
      <c r="C10" s="83">
        <f>HLOOKUP(B10,'პრემიები(მიღებული გადაზღვევა)'!$C$4:$AL$19,16,)</f>
        <v>0</v>
      </c>
      <c r="D10" s="84">
        <f t="shared" si="0"/>
        <v>0</v>
      </c>
    </row>
    <row r="11" spans="1:4" ht="27" customHeight="1">
      <c r="A11" s="15">
        <v>5</v>
      </c>
      <c r="B11" s="7" t="s">
        <v>35</v>
      </c>
      <c r="C11" s="83">
        <f>HLOOKUP(B11,'პრემიები(მიღებული გადაზღვევა)'!$C$4:$AL$19,16,)</f>
        <v>15.5979</v>
      </c>
      <c r="D11" s="84">
        <f t="shared" si="0"/>
        <v>0.0003453368976869827</v>
      </c>
    </row>
    <row r="12" spans="1:4" ht="27" customHeight="1">
      <c r="A12" s="15">
        <v>6</v>
      </c>
      <c r="B12" s="7" t="s">
        <v>7</v>
      </c>
      <c r="C12" s="83">
        <f>HLOOKUP(B12,'პრემიები(მიღებული გადაზღვევა)'!$C$4:$AL$19,16,)</f>
        <v>0</v>
      </c>
      <c r="D12" s="84">
        <f t="shared" si="0"/>
        <v>0</v>
      </c>
    </row>
    <row r="13" spans="1:4" ht="27" customHeight="1">
      <c r="A13" s="15">
        <v>7</v>
      </c>
      <c r="B13" s="7" t="s">
        <v>8</v>
      </c>
      <c r="C13" s="83">
        <f>HLOOKUP(B13,'პრემიები(მიღებული გადაზღვევა)'!$C$4:$AL$19,16,)</f>
        <v>0</v>
      </c>
      <c r="D13" s="84">
        <f t="shared" si="0"/>
        <v>0</v>
      </c>
    </row>
    <row r="14" spans="1:4" ht="27" customHeight="1">
      <c r="A14" s="15">
        <v>8</v>
      </c>
      <c r="B14" s="7" t="s">
        <v>28</v>
      </c>
      <c r="C14" s="83">
        <f>HLOOKUP(B14,'პრემიები(მიღებული გადაზღვევა)'!$C$4:$AL$19,16,)</f>
        <v>0</v>
      </c>
      <c r="D14" s="84">
        <f t="shared" si="0"/>
        <v>0</v>
      </c>
    </row>
    <row r="15" spans="1:4" ht="27" customHeight="1">
      <c r="A15" s="15">
        <v>9</v>
      </c>
      <c r="B15" s="7" t="s">
        <v>38</v>
      </c>
      <c r="C15" s="83">
        <f>HLOOKUP(B15,'პრემიები(მიღებული გადაზღვევა)'!$C$4:$AL$19,16,)</f>
        <v>0</v>
      </c>
      <c r="D15" s="84">
        <f t="shared" si="0"/>
        <v>0</v>
      </c>
    </row>
    <row r="16" spans="1:4" ht="27" customHeight="1">
      <c r="A16" s="15">
        <v>10</v>
      </c>
      <c r="B16" s="7" t="s">
        <v>29</v>
      </c>
      <c r="C16" s="83">
        <f>HLOOKUP(B16,'პრემიები(მიღებული გადაზღვევა)'!$C$4:$AL$19,16,)</f>
        <v>0</v>
      </c>
      <c r="D16" s="84">
        <f t="shared" si="0"/>
        <v>0</v>
      </c>
    </row>
    <row r="17" spans="1:4" ht="27" customHeight="1">
      <c r="A17" s="15">
        <v>11</v>
      </c>
      <c r="B17" s="7" t="s">
        <v>30</v>
      </c>
      <c r="C17" s="83">
        <f>HLOOKUP(B17,'პრემიები(მიღებული გადაზღვევა)'!$C$4:$AL$19,16,)</f>
        <v>0</v>
      </c>
      <c r="D17" s="84">
        <f t="shared" si="0"/>
        <v>0</v>
      </c>
    </row>
    <row r="18" spans="1:4" ht="27" customHeight="1">
      <c r="A18" s="15">
        <v>12</v>
      </c>
      <c r="B18" s="7" t="s">
        <v>9</v>
      </c>
      <c r="C18" s="83">
        <f>HLOOKUP(B18,'პრემიები(მიღებული გადაზღვევა)'!$C$4:$AL$19,16,)</f>
        <v>0</v>
      </c>
      <c r="D18" s="84">
        <f t="shared" si="0"/>
        <v>0</v>
      </c>
    </row>
    <row r="19" spans="1:4" ht="27" customHeight="1">
      <c r="A19" s="15">
        <v>13</v>
      </c>
      <c r="B19" s="7" t="s">
        <v>33</v>
      </c>
      <c r="C19" s="83">
        <f>HLOOKUP(B19,'პრემიები(მიღებული გადაზღვევა)'!$C$4:$AL$19,16,)</f>
        <v>45151.6</v>
      </c>
      <c r="D19" s="84">
        <f t="shared" si="0"/>
        <v>0.999654663102313</v>
      </c>
    </row>
    <row r="20" spans="1:4" ht="27" customHeight="1">
      <c r="A20" s="15">
        <v>14</v>
      </c>
      <c r="B20" s="7" t="s">
        <v>10</v>
      </c>
      <c r="C20" s="83">
        <f>HLOOKUP(B20,'პრემიები(მიღებული გადაზღვევა)'!$C$4:$AL$19,16,)</f>
        <v>0</v>
      </c>
      <c r="D20" s="84">
        <f t="shared" si="0"/>
        <v>0</v>
      </c>
    </row>
    <row r="21" spans="1:4" ht="27" customHeight="1">
      <c r="A21" s="15">
        <v>15</v>
      </c>
      <c r="B21" s="7" t="s">
        <v>11</v>
      </c>
      <c r="C21" s="83">
        <f>HLOOKUP(B21,'პრემიები(მიღებული გადაზღვევა)'!$C$4:$AL$19,16,)</f>
        <v>0</v>
      </c>
      <c r="D21" s="84">
        <f t="shared" si="0"/>
        <v>0</v>
      </c>
    </row>
    <row r="22" spans="1:4" ht="27" customHeight="1">
      <c r="A22" s="15">
        <v>16</v>
      </c>
      <c r="B22" s="7" t="s">
        <v>12</v>
      </c>
      <c r="C22" s="83">
        <f>HLOOKUP(B22,'პრემიები(მიღებული გადაზღვევა)'!$C$4:$AL$19,16,)</f>
        <v>0</v>
      </c>
      <c r="D22" s="84">
        <f>C22/$C$25</f>
        <v>0</v>
      </c>
    </row>
    <row r="23" spans="1:4" ht="27" customHeight="1">
      <c r="A23" s="15">
        <v>17</v>
      </c>
      <c r="B23" s="7" t="s">
        <v>32</v>
      </c>
      <c r="C23" s="83">
        <f>HLOOKUP(B23,'პრემიები(მიღებული გადაზღვევა)'!$C$4:$AL$19,16,)</f>
        <v>0</v>
      </c>
      <c r="D23" s="84">
        <f>C23/$C$25</f>
        <v>0</v>
      </c>
    </row>
    <row r="24" spans="1:4" ht="27" customHeight="1">
      <c r="A24" s="15">
        <v>18</v>
      </c>
      <c r="B24" s="7" t="s">
        <v>13</v>
      </c>
      <c r="C24" s="83">
        <f>HLOOKUP(B24,'პრემიები(მიღებული გადაზღვევა)'!$C$4:$AL$19,16,)</f>
        <v>0</v>
      </c>
      <c r="D24" s="84">
        <f>C24/$C$25</f>
        <v>0</v>
      </c>
    </row>
    <row r="25" spans="1:4" ht="27" customHeight="1">
      <c r="A25" s="8"/>
      <c r="B25" s="9" t="s">
        <v>14</v>
      </c>
      <c r="C25" s="80">
        <f>SUM(C7:C24)</f>
        <v>45167.1979</v>
      </c>
      <c r="D25" s="81">
        <f>SUM(D7:D24)</f>
        <v>1</v>
      </c>
    </row>
    <row r="26" ht="12.75">
      <c r="C26" s="3"/>
    </row>
    <row r="27" ht="12.75">
      <c r="C27" s="3"/>
    </row>
    <row r="28" ht="12.75">
      <c r="C28" s="3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8.8515625" style="49" bestFit="1" customWidth="1"/>
    <col min="2" max="2" width="14.421875" style="49" bestFit="1" customWidth="1"/>
    <col min="3" max="5" width="18.00390625" style="49" bestFit="1" customWidth="1"/>
    <col min="6" max="16384" width="9.140625" style="49" customWidth="1"/>
  </cols>
  <sheetData>
    <row r="2" spans="1:5" ht="29.25" customHeight="1">
      <c r="A2" s="46" t="s">
        <v>50</v>
      </c>
      <c r="B2" s="47"/>
      <c r="C2" s="47"/>
      <c r="D2" s="47"/>
      <c r="E2" s="48"/>
    </row>
    <row r="3" spans="1:5" ht="105">
      <c r="A3" s="50" t="s">
        <v>40</v>
      </c>
      <c r="B3" s="50" t="s">
        <v>41</v>
      </c>
      <c r="C3" s="51" t="s">
        <v>7</v>
      </c>
      <c r="D3" s="51" t="s">
        <v>28</v>
      </c>
      <c r="E3" s="51" t="s">
        <v>42</v>
      </c>
    </row>
    <row r="4" spans="1:6" ht="39.75" customHeight="1">
      <c r="A4" s="86">
        <v>17399</v>
      </c>
      <c r="B4" s="86">
        <v>0</v>
      </c>
      <c r="C4" s="86">
        <v>14614</v>
      </c>
      <c r="D4" s="86">
        <v>7</v>
      </c>
      <c r="E4" s="86">
        <v>7</v>
      </c>
      <c r="F4" s="52"/>
    </row>
    <row r="5" spans="1:5" ht="15">
      <c r="A5" s="53"/>
      <c r="B5" s="53"/>
      <c r="C5" s="53"/>
      <c r="D5" s="53"/>
      <c r="E5" s="53"/>
    </row>
    <row r="6" ht="15">
      <c r="F6" s="52"/>
    </row>
    <row r="8" ht="15">
      <c r="C8" s="5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6"/>
  <sheetViews>
    <sheetView tabSelected="1" zoomScalePageLayoutView="0" workbookViewId="0" topLeftCell="A1">
      <pane xSplit="2" ySplit="5" topLeftCell="A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2.75"/>
  <cols>
    <col min="1" max="1" width="5.8515625" style="27" customWidth="1"/>
    <col min="2" max="2" width="49.57421875" style="27" customWidth="1"/>
    <col min="3" max="40" width="12.7109375" style="27" customWidth="1"/>
    <col min="41" max="16384" width="9.140625" style="27" customWidth="1"/>
  </cols>
  <sheetData>
    <row r="1" spans="1:10" s="22" customFormat="1" ht="28.5" customHeight="1">
      <c r="A1" s="17" t="s">
        <v>51</v>
      </c>
      <c r="B1" s="16"/>
      <c r="C1" s="16"/>
      <c r="D1" s="16"/>
      <c r="E1" s="16"/>
      <c r="F1" s="16"/>
      <c r="G1" s="16"/>
      <c r="H1" s="16"/>
      <c r="I1" s="21"/>
      <c r="J1" s="21"/>
    </row>
    <row r="2" spans="1:10" s="22" customFormat="1" ht="18" customHeight="1">
      <c r="A2" s="23" t="s">
        <v>39</v>
      </c>
      <c r="B2" s="16"/>
      <c r="C2" s="16"/>
      <c r="D2" s="16"/>
      <c r="E2" s="16"/>
      <c r="F2" s="16"/>
      <c r="G2" s="16"/>
      <c r="H2" s="16"/>
      <c r="I2" s="21"/>
      <c r="J2" s="21"/>
    </row>
    <row r="3" spans="1:38" s="24" customFormat="1" ht="18" customHeight="1">
      <c r="A3" s="2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40" s="24" customFormat="1" ht="89.25" customHeight="1">
      <c r="A4" s="95" t="s">
        <v>0</v>
      </c>
      <c r="B4" s="95" t="s">
        <v>2</v>
      </c>
      <c r="C4" s="93" t="s">
        <v>3</v>
      </c>
      <c r="D4" s="94"/>
      <c r="E4" s="93" t="s">
        <v>27</v>
      </c>
      <c r="F4" s="94"/>
      <c r="G4" s="93" t="s">
        <v>34</v>
      </c>
      <c r="H4" s="94"/>
      <c r="I4" s="93" t="s">
        <v>6</v>
      </c>
      <c r="J4" s="94"/>
      <c r="K4" s="93" t="s">
        <v>35</v>
      </c>
      <c r="L4" s="94"/>
      <c r="M4" s="93" t="s">
        <v>7</v>
      </c>
      <c r="N4" s="94"/>
      <c r="O4" s="93" t="s">
        <v>8</v>
      </c>
      <c r="P4" s="94"/>
      <c r="Q4" s="93" t="s">
        <v>28</v>
      </c>
      <c r="R4" s="94"/>
      <c r="S4" s="93" t="s">
        <v>38</v>
      </c>
      <c r="T4" s="94"/>
      <c r="U4" s="93" t="s">
        <v>29</v>
      </c>
      <c r="V4" s="94"/>
      <c r="W4" s="93" t="s">
        <v>30</v>
      </c>
      <c r="X4" s="94"/>
      <c r="Y4" s="93" t="s">
        <v>9</v>
      </c>
      <c r="Z4" s="94"/>
      <c r="AA4" s="93" t="s">
        <v>33</v>
      </c>
      <c r="AB4" s="94"/>
      <c r="AC4" s="93" t="s">
        <v>10</v>
      </c>
      <c r="AD4" s="94"/>
      <c r="AE4" s="93" t="s">
        <v>11</v>
      </c>
      <c r="AF4" s="94"/>
      <c r="AG4" s="93" t="s">
        <v>12</v>
      </c>
      <c r="AH4" s="94"/>
      <c r="AI4" s="93" t="s">
        <v>32</v>
      </c>
      <c r="AJ4" s="94"/>
      <c r="AK4" s="93" t="s">
        <v>13</v>
      </c>
      <c r="AL4" s="94"/>
      <c r="AM4" s="97" t="s">
        <v>14</v>
      </c>
      <c r="AN4" s="98"/>
    </row>
    <row r="5" spans="1:40" s="24" customFormat="1" ht="25.5">
      <c r="A5" s="96"/>
      <c r="B5" s="96"/>
      <c r="C5" s="25" t="s">
        <v>4</v>
      </c>
      <c r="D5" s="25" t="s">
        <v>5</v>
      </c>
      <c r="E5" s="25" t="s">
        <v>4</v>
      </c>
      <c r="F5" s="25" t="s">
        <v>5</v>
      </c>
      <c r="G5" s="25" t="s">
        <v>4</v>
      </c>
      <c r="H5" s="25" t="s">
        <v>5</v>
      </c>
      <c r="I5" s="25" t="s">
        <v>4</v>
      </c>
      <c r="J5" s="25" t="s">
        <v>5</v>
      </c>
      <c r="K5" s="25" t="s">
        <v>4</v>
      </c>
      <c r="L5" s="25" t="s">
        <v>5</v>
      </c>
      <c r="M5" s="25" t="s">
        <v>4</v>
      </c>
      <c r="N5" s="25" t="s">
        <v>5</v>
      </c>
      <c r="O5" s="25" t="s">
        <v>4</v>
      </c>
      <c r="P5" s="25" t="s">
        <v>5</v>
      </c>
      <c r="Q5" s="25" t="s">
        <v>4</v>
      </c>
      <c r="R5" s="25" t="s">
        <v>5</v>
      </c>
      <c r="S5" s="25" t="s">
        <v>4</v>
      </c>
      <c r="T5" s="25" t="s">
        <v>5</v>
      </c>
      <c r="U5" s="25" t="s">
        <v>4</v>
      </c>
      <c r="V5" s="25" t="s">
        <v>5</v>
      </c>
      <c r="W5" s="25" t="s">
        <v>4</v>
      </c>
      <c r="X5" s="25" t="s">
        <v>5</v>
      </c>
      <c r="Y5" s="25" t="s">
        <v>4</v>
      </c>
      <c r="Z5" s="25" t="s">
        <v>5</v>
      </c>
      <c r="AA5" s="25" t="s">
        <v>4</v>
      </c>
      <c r="AB5" s="25" t="s">
        <v>5</v>
      </c>
      <c r="AC5" s="25" t="s">
        <v>4</v>
      </c>
      <c r="AD5" s="25" t="s">
        <v>5</v>
      </c>
      <c r="AE5" s="25" t="s">
        <v>4</v>
      </c>
      <c r="AF5" s="25" t="s">
        <v>5</v>
      </c>
      <c r="AG5" s="25" t="s">
        <v>4</v>
      </c>
      <c r="AH5" s="25" t="s">
        <v>5</v>
      </c>
      <c r="AI5" s="25" t="s">
        <v>4</v>
      </c>
      <c r="AJ5" s="25" t="s">
        <v>5</v>
      </c>
      <c r="AK5" s="25" t="s">
        <v>4</v>
      </c>
      <c r="AL5" s="25" t="s">
        <v>5</v>
      </c>
      <c r="AM5" s="25" t="s">
        <v>4</v>
      </c>
      <c r="AN5" s="25" t="s">
        <v>5</v>
      </c>
    </row>
    <row r="6" spans="1:40" s="24" customFormat="1" ht="24.75" customHeight="1">
      <c r="A6" s="71">
        <v>1</v>
      </c>
      <c r="B6" s="72" t="s">
        <v>65</v>
      </c>
      <c r="C6" s="73">
        <v>1614859.8649700002</v>
      </c>
      <c r="D6" s="73">
        <v>114794.09732271</v>
      </c>
      <c r="E6" s="73">
        <v>107299.249595</v>
      </c>
      <c r="F6" s="73">
        <v>0</v>
      </c>
      <c r="G6" s="73">
        <v>218565.414147</v>
      </c>
      <c r="H6" s="73">
        <v>16.13445897</v>
      </c>
      <c r="I6" s="73">
        <v>14948378.046041</v>
      </c>
      <c r="J6" s="73">
        <v>15365.3672</v>
      </c>
      <c r="K6" s="73">
        <v>4103129.97524</v>
      </c>
      <c r="L6" s="73">
        <v>230128.44480589998</v>
      </c>
      <c r="M6" s="73">
        <v>374080.479123</v>
      </c>
      <c r="N6" s="73">
        <v>22289.77063075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103109.54</v>
      </c>
      <c r="V6" s="73">
        <v>16377.96138125</v>
      </c>
      <c r="W6" s="73">
        <v>0</v>
      </c>
      <c r="X6" s="73">
        <v>0</v>
      </c>
      <c r="Y6" s="73">
        <v>256363.465722</v>
      </c>
      <c r="Z6" s="73">
        <v>206635.40834397002</v>
      </c>
      <c r="AA6" s="73">
        <v>1921936.1269750001</v>
      </c>
      <c r="AB6" s="73">
        <v>1737487.73270423</v>
      </c>
      <c r="AC6" s="73">
        <v>0</v>
      </c>
      <c r="AD6" s="73">
        <v>0</v>
      </c>
      <c r="AE6" s="73">
        <v>243425.02</v>
      </c>
      <c r="AF6" s="73">
        <v>194740.016</v>
      </c>
      <c r="AG6" s="73">
        <v>0</v>
      </c>
      <c r="AH6" s="73">
        <v>0</v>
      </c>
      <c r="AI6" s="73">
        <v>856626.6024099998</v>
      </c>
      <c r="AJ6" s="73">
        <v>487335.50461211</v>
      </c>
      <c r="AK6" s="73">
        <v>0</v>
      </c>
      <c r="AL6" s="73">
        <v>0</v>
      </c>
      <c r="AM6" s="74">
        <f aca="true" t="shared" si="0" ref="AM6:AM18">C6+E6+G6+I6+K6+M6+O6+Q6+S6+U6+W6+Y6+AA6+AC6+AE6+AG6+AI6+AK6</f>
        <v>24747773.784222998</v>
      </c>
      <c r="AN6" s="74">
        <f aca="true" t="shared" si="1" ref="AN6:AN18">D6+F6+H6+J6+L6+N6+P6+R6+T6+V6+X6+Z6+AB6+AD6+AF6+AH6+AJ6+AL6</f>
        <v>3025170.43745989</v>
      </c>
    </row>
    <row r="7" spans="1:40" s="26" customFormat="1" ht="24.75" customHeight="1">
      <c r="A7" s="71">
        <v>2</v>
      </c>
      <c r="B7" s="72" t="s">
        <v>64</v>
      </c>
      <c r="C7" s="73">
        <v>1484510.7723410449</v>
      </c>
      <c r="D7" s="73">
        <v>120506.75670299861</v>
      </c>
      <c r="E7" s="73">
        <v>482276.1350400069</v>
      </c>
      <c r="F7" s="73">
        <v>0</v>
      </c>
      <c r="G7" s="73">
        <v>254312.77570100105</v>
      </c>
      <c r="H7" s="73">
        <v>14061.760083999994</v>
      </c>
      <c r="I7" s="73">
        <v>11770235.662164833</v>
      </c>
      <c r="J7" s="73">
        <v>362.914614</v>
      </c>
      <c r="K7" s="73">
        <v>4641733.225993068</v>
      </c>
      <c r="L7" s="73">
        <v>10324.084732</v>
      </c>
      <c r="M7" s="73">
        <v>643212.3502889995</v>
      </c>
      <c r="N7" s="73">
        <v>15816.891838999998</v>
      </c>
      <c r="O7" s="73">
        <v>0</v>
      </c>
      <c r="P7" s="73">
        <v>0</v>
      </c>
      <c r="Q7" s="73">
        <v>67599.96</v>
      </c>
      <c r="R7" s="73">
        <v>60668.121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482573.78280399955</v>
      </c>
      <c r="Z7" s="73">
        <v>108540.96596300001</v>
      </c>
      <c r="AA7" s="73">
        <v>2773387.608615999</v>
      </c>
      <c r="AB7" s="73">
        <v>954217.6696839998</v>
      </c>
      <c r="AC7" s="73">
        <v>0</v>
      </c>
      <c r="AD7" s="73">
        <v>0</v>
      </c>
      <c r="AE7" s="73">
        <v>152997.60350000003</v>
      </c>
      <c r="AF7" s="73">
        <v>33485.025544000004</v>
      </c>
      <c r="AG7" s="73">
        <v>0</v>
      </c>
      <c r="AH7" s="73">
        <v>0</v>
      </c>
      <c r="AI7" s="73">
        <v>798772.98434</v>
      </c>
      <c r="AJ7" s="73">
        <v>548800.2470050011</v>
      </c>
      <c r="AK7" s="73">
        <v>0</v>
      </c>
      <c r="AL7" s="73">
        <v>0</v>
      </c>
      <c r="AM7" s="74">
        <f t="shared" si="0"/>
        <v>23551612.860788953</v>
      </c>
      <c r="AN7" s="74">
        <f t="shared" si="1"/>
        <v>1866784.4371679998</v>
      </c>
    </row>
    <row r="8" spans="1:40" ht="24.75" customHeight="1">
      <c r="A8" s="71">
        <v>3</v>
      </c>
      <c r="B8" s="72" t="s">
        <v>66</v>
      </c>
      <c r="C8" s="73">
        <v>64687.823305000005</v>
      </c>
      <c r="D8" s="73">
        <v>93.85537</v>
      </c>
      <c r="E8" s="73">
        <v>19757.5</v>
      </c>
      <c r="F8" s="73">
        <v>0</v>
      </c>
      <c r="G8" s="73">
        <v>43983.352993</v>
      </c>
      <c r="H8" s="73">
        <v>932.6308220200001</v>
      </c>
      <c r="I8" s="73">
        <v>4347838.80985</v>
      </c>
      <c r="J8" s="73">
        <v>0</v>
      </c>
      <c r="K8" s="73">
        <v>907046.746459</v>
      </c>
      <c r="L8" s="73">
        <v>31631.208608</v>
      </c>
      <c r="M8" s="73">
        <v>170650.955941</v>
      </c>
      <c r="N8" s="73">
        <v>14103.762263159999</v>
      </c>
      <c r="O8" s="73">
        <v>0</v>
      </c>
      <c r="P8" s="73">
        <v>0</v>
      </c>
      <c r="Q8" s="73">
        <v>5125.068</v>
      </c>
      <c r="R8" s="73">
        <v>741.32257604</v>
      </c>
      <c r="S8" s="73">
        <v>0</v>
      </c>
      <c r="T8" s="73">
        <v>0</v>
      </c>
      <c r="U8" s="73">
        <v>20161.48</v>
      </c>
      <c r="V8" s="73">
        <v>3172.5884</v>
      </c>
      <c r="W8" s="73">
        <v>0</v>
      </c>
      <c r="X8" s="73">
        <v>0</v>
      </c>
      <c r="Y8" s="73">
        <v>55146.00528899999</v>
      </c>
      <c r="Z8" s="73">
        <v>34804.51185379</v>
      </c>
      <c r="AA8" s="73">
        <v>356243.2823559999</v>
      </c>
      <c r="AB8" s="73">
        <v>228710.50236808002</v>
      </c>
      <c r="AC8" s="73">
        <v>73175.76621</v>
      </c>
      <c r="AD8" s="73">
        <v>29134.757264</v>
      </c>
      <c r="AE8" s="73">
        <v>0</v>
      </c>
      <c r="AF8" s="73">
        <v>0</v>
      </c>
      <c r="AG8" s="73">
        <v>0</v>
      </c>
      <c r="AH8" s="73">
        <v>0</v>
      </c>
      <c r="AI8" s="73">
        <v>1051585.30009</v>
      </c>
      <c r="AJ8" s="73">
        <v>1040082.3294555</v>
      </c>
      <c r="AK8" s="73">
        <v>0</v>
      </c>
      <c r="AL8" s="73">
        <v>0</v>
      </c>
      <c r="AM8" s="74">
        <f t="shared" si="0"/>
        <v>7115402.090493</v>
      </c>
      <c r="AN8" s="74">
        <f t="shared" si="1"/>
        <v>1383407.46898059</v>
      </c>
    </row>
    <row r="9" spans="1:40" ht="24.75" customHeight="1">
      <c r="A9" s="71">
        <v>4</v>
      </c>
      <c r="B9" s="72" t="s">
        <v>68</v>
      </c>
      <c r="C9" s="73">
        <v>0</v>
      </c>
      <c r="D9" s="73">
        <v>0</v>
      </c>
      <c r="E9" s="73">
        <v>24287.58</v>
      </c>
      <c r="F9" s="73">
        <v>0</v>
      </c>
      <c r="G9" s="73">
        <v>34212.89</v>
      </c>
      <c r="H9" s="73">
        <v>5617.9</v>
      </c>
      <c r="I9" s="73">
        <v>3712626.71</v>
      </c>
      <c r="J9" s="73">
        <v>0</v>
      </c>
      <c r="K9" s="73">
        <v>883651.36</v>
      </c>
      <c r="L9" s="73">
        <v>0</v>
      </c>
      <c r="M9" s="73">
        <v>48148.63</v>
      </c>
      <c r="N9" s="73">
        <v>0</v>
      </c>
      <c r="O9" s="73">
        <v>0</v>
      </c>
      <c r="P9" s="73">
        <v>0</v>
      </c>
      <c r="Q9" s="73">
        <v>1733.9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1122829.01</v>
      </c>
      <c r="Z9" s="73">
        <v>1077569.59</v>
      </c>
      <c r="AA9" s="73">
        <v>195960.28</v>
      </c>
      <c r="AB9" s="73">
        <v>5958.69</v>
      </c>
      <c r="AC9" s="73">
        <v>3197</v>
      </c>
      <c r="AD9" s="73">
        <v>2321.02</v>
      </c>
      <c r="AE9" s="73">
        <v>872247.88</v>
      </c>
      <c r="AF9" s="73">
        <v>651645.6799999999</v>
      </c>
      <c r="AG9" s="73">
        <v>0</v>
      </c>
      <c r="AH9" s="73">
        <v>0</v>
      </c>
      <c r="AI9" s="73">
        <v>169599.66999999998</v>
      </c>
      <c r="AJ9" s="73">
        <v>18488</v>
      </c>
      <c r="AK9" s="73">
        <v>0</v>
      </c>
      <c r="AL9" s="73">
        <v>0</v>
      </c>
      <c r="AM9" s="74">
        <f t="shared" si="0"/>
        <v>7068494.91</v>
      </c>
      <c r="AN9" s="74">
        <f t="shared" si="1"/>
        <v>1761600.88</v>
      </c>
    </row>
    <row r="10" spans="1:40" ht="24.75" customHeight="1">
      <c r="A10" s="71">
        <v>5</v>
      </c>
      <c r="B10" s="72" t="s">
        <v>71</v>
      </c>
      <c r="C10" s="73">
        <v>398132.20000000054</v>
      </c>
      <c r="D10" s="73">
        <v>0</v>
      </c>
      <c r="E10" s="73">
        <v>97017.56999999961</v>
      </c>
      <c r="F10" s="73">
        <v>0</v>
      </c>
      <c r="G10" s="73">
        <v>181580.4337945206</v>
      </c>
      <c r="H10" s="73">
        <v>0</v>
      </c>
      <c r="I10" s="73">
        <v>3435991.979999998</v>
      </c>
      <c r="J10" s="73">
        <v>0</v>
      </c>
      <c r="K10" s="73">
        <v>983769.0568472081</v>
      </c>
      <c r="L10" s="73">
        <v>0</v>
      </c>
      <c r="M10" s="73">
        <v>105669.75258904108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4">
        <f t="shared" si="0"/>
        <v>5202160.9932307685</v>
      </c>
      <c r="AN10" s="74">
        <f t="shared" si="1"/>
        <v>0</v>
      </c>
    </row>
    <row r="11" spans="1:40" ht="24.75" customHeight="1">
      <c r="A11" s="71">
        <v>6</v>
      </c>
      <c r="B11" s="72" t="s">
        <v>67</v>
      </c>
      <c r="C11" s="73">
        <v>182096.48145611593</v>
      </c>
      <c r="D11" s="73">
        <v>1928.1259747416616</v>
      </c>
      <c r="E11" s="73">
        <v>101839.91753688983</v>
      </c>
      <c r="F11" s="73">
        <v>0</v>
      </c>
      <c r="G11" s="73">
        <v>81230.92592689293</v>
      </c>
      <c r="H11" s="73">
        <v>6813.152817496319</v>
      </c>
      <c r="I11" s="73">
        <v>2868985.6768377046</v>
      </c>
      <c r="J11" s="73">
        <v>0</v>
      </c>
      <c r="K11" s="73">
        <v>432126.61292260943</v>
      </c>
      <c r="L11" s="73">
        <v>21826.32667311863</v>
      </c>
      <c r="M11" s="73">
        <v>55868.33692160987</v>
      </c>
      <c r="N11" s="73">
        <v>19594.518538543332</v>
      </c>
      <c r="O11" s="73">
        <v>0</v>
      </c>
      <c r="P11" s="73">
        <v>0</v>
      </c>
      <c r="Q11" s="73">
        <v>41884.78539667626</v>
      </c>
      <c r="R11" s="73">
        <v>34576.616511784174</v>
      </c>
      <c r="S11" s="73">
        <v>177914.39196202322</v>
      </c>
      <c r="T11" s="73">
        <v>174600.56639478472</v>
      </c>
      <c r="U11" s="73">
        <v>0</v>
      </c>
      <c r="V11" s="73">
        <v>0</v>
      </c>
      <c r="W11" s="73">
        <v>0</v>
      </c>
      <c r="X11" s="73">
        <v>0</v>
      </c>
      <c r="Y11" s="73">
        <v>82013.81127629177</v>
      </c>
      <c r="Z11" s="73">
        <v>54216.559598982225</v>
      </c>
      <c r="AA11" s="73">
        <v>116272.89990942994</v>
      </c>
      <c r="AB11" s="73">
        <v>75627.484337101</v>
      </c>
      <c r="AC11" s="73">
        <v>6890.400000000155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58799.4595</v>
      </c>
      <c r="AJ11" s="73">
        <v>52884.22125</v>
      </c>
      <c r="AK11" s="73">
        <v>0</v>
      </c>
      <c r="AL11" s="73">
        <v>0</v>
      </c>
      <c r="AM11" s="74">
        <f t="shared" si="0"/>
        <v>4205923.699646244</v>
      </c>
      <c r="AN11" s="74">
        <f t="shared" si="1"/>
        <v>442067.57209655206</v>
      </c>
    </row>
    <row r="12" spans="1:40" ht="24.75" customHeight="1">
      <c r="A12" s="71">
        <v>7</v>
      </c>
      <c r="B12" s="72" t="s">
        <v>70</v>
      </c>
      <c r="C12" s="73">
        <v>82238.76</v>
      </c>
      <c r="D12" s="73">
        <v>0</v>
      </c>
      <c r="E12" s="73">
        <v>6737</v>
      </c>
      <c r="F12" s="73">
        <v>0</v>
      </c>
      <c r="G12" s="73">
        <v>11539.36</v>
      </c>
      <c r="H12" s="73">
        <v>0</v>
      </c>
      <c r="I12" s="73">
        <v>1235400.53</v>
      </c>
      <c r="J12" s="73">
        <v>0</v>
      </c>
      <c r="K12" s="73">
        <v>91857.07</v>
      </c>
      <c r="L12" s="73">
        <v>0</v>
      </c>
      <c r="M12" s="73">
        <v>33059.57</v>
      </c>
      <c r="N12" s="73">
        <v>3428.844680100381</v>
      </c>
      <c r="O12" s="73">
        <v>0</v>
      </c>
      <c r="P12" s="73">
        <v>0</v>
      </c>
      <c r="Q12" s="73">
        <v>0</v>
      </c>
      <c r="R12" s="73">
        <v>0</v>
      </c>
      <c r="S12" s="73">
        <v>9940.7</v>
      </c>
      <c r="T12" s="73">
        <v>4695.84</v>
      </c>
      <c r="U12" s="73">
        <v>0</v>
      </c>
      <c r="V12" s="73">
        <v>0</v>
      </c>
      <c r="W12" s="73">
        <v>0</v>
      </c>
      <c r="X12" s="73">
        <v>0</v>
      </c>
      <c r="Y12" s="73">
        <v>79171.17</v>
      </c>
      <c r="Z12" s="73">
        <v>27763.289140007193</v>
      </c>
      <c r="AA12" s="73">
        <v>2401396.12</v>
      </c>
      <c r="AB12" s="73">
        <v>2156498.3471905207</v>
      </c>
      <c r="AC12" s="73">
        <v>0</v>
      </c>
      <c r="AD12" s="73">
        <v>282.9185753424658</v>
      </c>
      <c r="AE12" s="73">
        <v>121544.45000000001</v>
      </c>
      <c r="AF12" s="73">
        <v>144850.56689157189</v>
      </c>
      <c r="AG12" s="73">
        <v>0</v>
      </c>
      <c r="AH12" s="73">
        <v>0</v>
      </c>
      <c r="AI12" s="73">
        <v>96794.14</v>
      </c>
      <c r="AJ12" s="73">
        <v>411.2651095890411</v>
      </c>
      <c r="AK12" s="73">
        <v>0</v>
      </c>
      <c r="AL12" s="73">
        <v>0</v>
      </c>
      <c r="AM12" s="74">
        <f t="shared" si="0"/>
        <v>4169678.8700000006</v>
      </c>
      <c r="AN12" s="74">
        <f t="shared" si="1"/>
        <v>2337931.0715871314</v>
      </c>
    </row>
    <row r="13" spans="1:40" ht="24.75" customHeight="1">
      <c r="A13" s="71">
        <v>8</v>
      </c>
      <c r="B13" s="72" t="s">
        <v>69</v>
      </c>
      <c r="C13" s="73">
        <v>187482.16</v>
      </c>
      <c r="D13" s="73">
        <v>0</v>
      </c>
      <c r="E13" s="73">
        <v>29504.76</v>
      </c>
      <c r="F13" s="73">
        <v>0</v>
      </c>
      <c r="G13" s="73">
        <v>187171.77</v>
      </c>
      <c r="H13" s="73">
        <v>1104.61</v>
      </c>
      <c r="I13" s="73">
        <v>2410096.34</v>
      </c>
      <c r="J13" s="73">
        <v>0</v>
      </c>
      <c r="K13" s="73">
        <v>156359.36</v>
      </c>
      <c r="L13" s="73">
        <v>61903.61</v>
      </c>
      <c r="M13" s="73">
        <v>18965.23</v>
      </c>
      <c r="N13" s="73">
        <v>7709.87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11260.17</v>
      </c>
      <c r="Z13" s="73">
        <v>4947.07</v>
      </c>
      <c r="AA13" s="73">
        <v>3591.36</v>
      </c>
      <c r="AB13" s="73">
        <v>870.51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182.48</v>
      </c>
      <c r="AJ13" s="73">
        <v>0</v>
      </c>
      <c r="AK13" s="73">
        <v>0</v>
      </c>
      <c r="AL13" s="73">
        <v>0</v>
      </c>
      <c r="AM13" s="74">
        <f t="shared" si="0"/>
        <v>3004613.6299999994</v>
      </c>
      <c r="AN13" s="74">
        <f t="shared" si="1"/>
        <v>76535.67</v>
      </c>
    </row>
    <row r="14" spans="1:40" ht="24.75" customHeight="1">
      <c r="A14" s="71">
        <v>9</v>
      </c>
      <c r="B14" s="72" t="s">
        <v>74</v>
      </c>
      <c r="C14" s="73">
        <v>0</v>
      </c>
      <c r="D14" s="73">
        <v>0</v>
      </c>
      <c r="E14" s="73">
        <v>6105</v>
      </c>
      <c r="F14" s="73">
        <v>0</v>
      </c>
      <c r="G14" s="73">
        <v>15286</v>
      </c>
      <c r="H14" s="73">
        <v>9038.43</v>
      </c>
      <c r="I14" s="73">
        <v>986551.09</v>
      </c>
      <c r="J14" s="73">
        <v>0</v>
      </c>
      <c r="K14" s="73">
        <v>213267</v>
      </c>
      <c r="L14" s="73">
        <v>48123</v>
      </c>
      <c r="M14" s="73">
        <v>60218.32</v>
      </c>
      <c r="N14" s="73">
        <v>21383.42</v>
      </c>
      <c r="O14" s="73">
        <v>0</v>
      </c>
      <c r="P14" s="73">
        <v>0</v>
      </c>
      <c r="Q14" s="73">
        <v>37066</v>
      </c>
      <c r="R14" s="73">
        <v>37066</v>
      </c>
      <c r="S14" s="73">
        <v>537001</v>
      </c>
      <c r="T14" s="73">
        <v>537001</v>
      </c>
      <c r="U14" s="73">
        <v>63462.549999999996</v>
      </c>
      <c r="V14" s="73">
        <v>47075.3</v>
      </c>
      <c r="W14" s="73">
        <v>0</v>
      </c>
      <c r="X14" s="73">
        <v>0</v>
      </c>
      <c r="Y14" s="73">
        <v>9058</v>
      </c>
      <c r="Z14" s="73">
        <v>7011.21</v>
      </c>
      <c r="AA14" s="73">
        <v>85047.8</v>
      </c>
      <c r="AB14" s="73">
        <v>54253.24</v>
      </c>
      <c r="AC14" s="73">
        <v>0</v>
      </c>
      <c r="AD14" s="73">
        <v>0</v>
      </c>
      <c r="AE14" s="73">
        <v>31408.07</v>
      </c>
      <c r="AF14" s="73">
        <v>0</v>
      </c>
      <c r="AG14" s="73">
        <v>0</v>
      </c>
      <c r="AH14" s="73">
        <v>0</v>
      </c>
      <c r="AI14" s="73">
        <v>46533</v>
      </c>
      <c r="AJ14" s="73">
        <v>25771.34</v>
      </c>
      <c r="AK14" s="73">
        <v>0</v>
      </c>
      <c r="AL14" s="73">
        <v>0</v>
      </c>
      <c r="AM14" s="74">
        <f t="shared" si="0"/>
        <v>2091003.83</v>
      </c>
      <c r="AN14" s="74">
        <f t="shared" si="1"/>
        <v>786722.94</v>
      </c>
    </row>
    <row r="15" spans="1:40" ht="24.75" customHeight="1">
      <c r="A15" s="71">
        <v>10</v>
      </c>
      <c r="B15" s="72" t="s">
        <v>72</v>
      </c>
      <c r="C15" s="73">
        <v>354.43</v>
      </c>
      <c r="D15" s="73">
        <v>0</v>
      </c>
      <c r="E15" s="73">
        <v>268</v>
      </c>
      <c r="F15" s="73">
        <v>0</v>
      </c>
      <c r="G15" s="73">
        <v>2564.2700000000013</v>
      </c>
      <c r="H15" s="73">
        <v>0</v>
      </c>
      <c r="I15" s="73">
        <v>674369.9827397283</v>
      </c>
      <c r="J15" s="73">
        <v>0</v>
      </c>
      <c r="K15" s="73">
        <v>24162.899999999998</v>
      </c>
      <c r="L15" s="73">
        <v>0</v>
      </c>
      <c r="M15" s="73">
        <v>3302.930000000001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35149.9</v>
      </c>
      <c r="Z15" s="73">
        <v>27801.52</v>
      </c>
      <c r="AA15" s="73">
        <v>4044.02</v>
      </c>
      <c r="AB15" s="73">
        <v>3235.22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4">
        <f t="shared" si="0"/>
        <v>744216.4327397284</v>
      </c>
      <c r="AN15" s="74">
        <f t="shared" si="1"/>
        <v>31036.74</v>
      </c>
    </row>
    <row r="16" spans="1:40" ht="24.75" customHeight="1">
      <c r="A16" s="71">
        <v>11</v>
      </c>
      <c r="B16" s="72" t="s">
        <v>73</v>
      </c>
      <c r="C16" s="73">
        <v>433947.92000000156</v>
      </c>
      <c r="D16" s="73">
        <v>0</v>
      </c>
      <c r="E16" s="73">
        <v>1339.4464999999998</v>
      </c>
      <c r="F16" s="73">
        <v>0</v>
      </c>
      <c r="G16" s="73">
        <v>324</v>
      </c>
      <c r="H16" s="73">
        <v>0</v>
      </c>
      <c r="I16" s="73">
        <v>20403.48328767123</v>
      </c>
      <c r="J16" s="73">
        <v>0</v>
      </c>
      <c r="K16" s="73">
        <v>78938.11871899998</v>
      </c>
      <c r="L16" s="73">
        <v>0</v>
      </c>
      <c r="M16" s="73">
        <v>558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13248</v>
      </c>
      <c r="AB16" s="73">
        <v>0</v>
      </c>
      <c r="AC16" s="73">
        <v>0</v>
      </c>
      <c r="AD16" s="73">
        <v>0</v>
      </c>
      <c r="AE16" s="73">
        <v>29495.18</v>
      </c>
      <c r="AF16" s="73">
        <v>0</v>
      </c>
      <c r="AG16" s="73">
        <v>27760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4">
        <f t="shared" si="0"/>
        <v>606014.1485066728</v>
      </c>
      <c r="AN16" s="74">
        <f t="shared" si="1"/>
        <v>0</v>
      </c>
    </row>
    <row r="17" spans="1:40" ht="24.75" customHeight="1">
      <c r="A17" s="71">
        <v>12</v>
      </c>
      <c r="B17" s="72" t="s">
        <v>76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1225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4">
        <f t="shared" si="0"/>
        <v>1225</v>
      </c>
      <c r="AN17" s="74">
        <f t="shared" si="1"/>
        <v>0</v>
      </c>
    </row>
    <row r="18" spans="1:40" ht="24.75" customHeight="1">
      <c r="A18" s="71">
        <v>13</v>
      </c>
      <c r="B18" s="72" t="s">
        <v>75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4">
        <f t="shared" si="0"/>
        <v>0</v>
      </c>
      <c r="AN18" s="74">
        <f t="shared" si="1"/>
        <v>0</v>
      </c>
    </row>
    <row r="19" spans="1:40" ht="12.75">
      <c r="A19" s="75"/>
      <c r="B19" s="76" t="s">
        <v>1</v>
      </c>
      <c r="C19" s="77">
        <f aca="true" t="shared" si="2" ref="C19:AN19">SUM(C6:C18)</f>
        <v>4448310.412072163</v>
      </c>
      <c r="D19" s="77">
        <f t="shared" si="2"/>
        <v>237322.83537045028</v>
      </c>
      <c r="E19" s="77">
        <f t="shared" si="2"/>
        <v>876432.1586718962</v>
      </c>
      <c r="F19" s="77">
        <f t="shared" si="2"/>
        <v>0</v>
      </c>
      <c r="G19" s="77">
        <f t="shared" si="2"/>
        <v>1030771.1925624146</v>
      </c>
      <c r="H19" s="77">
        <f t="shared" si="2"/>
        <v>37584.618182486316</v>
      </c>
      <c r="I19" s="77">
        <f t="shared" si="2"/>
        <v>46410878.31092095</v>
      </c>
      <c r="J19" s="77">
        <f t="shared" si="2"/>
        <v>15728.281814</v>
      </c>
      <c r="K19" s="77">
        <f t="shared" si="2"/>
        <v>12516041.426180884</v>
      </c>
      <c r="L19" s="77">
        <f t="shared" si="2"/>
        <v>403936.6748190186</v>
      </c>
      <c r="M19" s="77">
        <f t="shared" si="2"/>
        <v>1513734.5548636506</v>
      </c>
      <c r="N19" s="77">
        <f t="shared" si="2"/>
        <v>104327.0779515537</v>
      </c>
      <c r="O19" s="77">
        <f t="shared" si="2"/>
        <v>0</v>
      </c>
      <c r="P19" s="77">
        <f t="shared" si="2"/>
        <v>0</v>
      </c>
      <c r="Q19" s="77">
        <f t="shared" si="2"/>
        <v>153409.71339667626</v>
      </c>
      <c r="R19" s="77">
        <f t="shared" si="2"/>
        <v>133052.06008782418</v>
      </c>
      <c r="S19" s="77">
        <f t="shared" si="2"/>
        <v>724856.0919620232</v>
      </c>
      <c r="T19" s="77">
        <f t="shared" si="2"/>
        <v>716297.4063947847</v>
      </c>
      <c r="U19" s="77">
        <f t="shared" si="2"/>
        <v>186733.56999999998</v>
      </c>
      <c r="V19" s="77">
        <f t="shared" si="2"/>
        <v>66625.84978125</v>
      </c>
      <c r="W19" s="77">
        <f t="shared" si="2"/>
        <v>0</v>
      </c>
      <c r="X19" s="77">
        <f t="shared" si="2"/>
        <v>0</v>
      </c>
      <c r="Y19" s="77">
        <f t="shared" si="2"/>
        <v>2133565.315091291</v>
      </c>
      <c r="Z19" s="77">
        <f t="shared" si="2"/>
        <v>1549290.1248997496</v>
      </c>
      <c r="AA19" s="77">
        <f t="shared" si="2"/>
        <v>7871127.497856429</v>
      </c>
      <c r="AB19" s="77">
        <f t="shared" si="2"/>
        <v>5216859.396283931</v>
      </c>
      <c r="AC19" s="77">
        <f t="shared" si="2"/>
        <v>83263.16621000016</v>
      </c>
      <c r="AD19" s="77">
        <f t="shared" si="2"/>
        <v>31738.695839342465</v>
      </c>
      <c r="AE19" s="77">
        <f t="shared" si="2"/>
        <v>1452343.2035</v>
      </c>
      <c r="AF19" s="77">
        <f t="shared" si="2"/>
        <v>1024721.2884355718</v>
      </c>
      <c r="AG19" s="77">
        <f t="shared" si="2"/>
        <v>27760</v>
      </c>
      <c r="AH19" s="77">
        <f t="shared" si="2"/>
        <v>0</v>
      </c>
      <c r="AI19" s="77">
        <f t="shared" si="2"/>
        <v>3078893.6363399997</v>
      </c>
      <c r="AJ19" s="77">
        <f t="shared" si="2"/>
        <v>2173772.9074322</v>
      </c>
      <c r="AK19" s="77">
        <f t="shared" si="2"/>
        <v>0</v>
      </c>
      <c r="AL19" s="77">
        <f t="shared" si="2"/>
        <v>0</v>
      </c>
      <c r="AM19" s="77">
        <f t="shared" si="2"/>
        <v>82508120.24962838</v>
      </c>
      <c r="AN19" s="77">
        <f t="shared" si="2"/>
        <v>11711257.217292162</v>
      </c>
    </row>
    <row r="20" s="29" customFormat="1" ht="12.75" customHeight="1"/>
    <row r="21" spans="2:40" ht="13.5">
      <c r="B21" s="31" t="s">
        <v>15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</row>
    <row r="22" spans="2:40" ht="12.75" customHeight="1">
      <c r="B22" s="92" t="s">
        <v>52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AM22" s="30"/>
      <c r="AN22" s="30"/>
    </row>
    <row r="23" spans="2:40" ht="17.25" customHeight="1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11"/>
      <c r="P23" s="11"/>
      <c r="Q23" s="30"/>
      <c r="R23" s="30"/>
      <c r="AN23" s="30"/>
    </row>
    <row r="24" spans="15:16" ht="12.75" customHeight="1">
      <c r="O24" s="11"/>
      <c r="P24" s="11"/>
    </row>
    <row r="26" spans="3:38" ht="12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</sheetData>
  <sheetProtection/>
  <mergeCells count="22">
    <mergeCell ref="AM4:AN4"/>
    <mergeCell ref="Y4:Z4"/>
    <mergeCell ref="AA4:AB4"/>
    <mergeCell ref="AC4:AD4"/>
    <mergeCell ref="AE4:AF4"/>
    <mergeCell ref="AG4:AH4"/>
    <mergeCell ref="AK4:AL4"/>
    <mergeCell ref="AI4:AJ4"/>
    <mergeCell ref="O4:P4"/>
    <mergeCell ref="U4:V4"/>
    <mergeCell ref="W4:X4"/>
    <mergeCell ref="Q4:R4"/>
    <mergeCell ref="S4:T4"/>
    <mergeCell ref="B22:N23"/>
    <mergeCell ref="I4:J4"/>
    <mergeCell ref="K4:L4"/>
    <mergeCell ref="M4:N4"/>
    <mergeCell ref="A4:A5"/>
    <mergeCell ref="B4:B5"/>
    <mergeCell ref="C4:D4"/>
    <mergeCell ref="E4:F4"/>
    <mergeCell ref="G4:H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6"/>
  <sheetViews>
    <sheetView zoomScalePageLayoutView="0" workbookViewId="0" topLeftCell="A1">
      <pane xSplit="2" ySplit="4" topLeftCell="AE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9" sqref="AM9"/>
    </sheetView>
  </sheetViews>
  <sheetFormatPr defaultColWidth="9.140625" defaultRowHeight="12.75"/>
  <cols>
    <col min="1" max="1" width="3.28125" style="33" customWidth="1"/>
    <col min="2" max="2" width="50.28125" style="33" customWidth="1"/>
    <col min="3" max="3" width="15.57421875" style="33" customWidth="1"/>
    <col min="4" max="4" width="12.7109375" style="33" customWidth="1"/>
    <col min="5" max="5" width="14.7109375" style="33" customWidth="1"/>
    <col min="6" max="6" width="12.7109375" style="33" customWidth="1"/>
    <col min="7" max="8" width="13.421875" style="33" customWidth="1"/>
    <col min="9" max="28" width="12.7109375" style="33" customWidth="1"/>
    <col min="29" max="29" width="14.57421875" style="33" customWidth="1"/>
    <col min="30" max="38" width="12.7109375" style="33" customWidth="1"/>
    <col min="39" max="39" width="15.421875" style="33" customWidth="1"/>
    <col min="40" max="40" width="14.140625" style="33" customWidth="1"/>
    <col min="41" max="16384" width="9.140625" style="33" customWidth="1"/>
  </cols>
  <sheetData>
    <row r="1" s="20" customFormat="1" ht="20.25" customHeight="1">
      <c r="A1" s="18" t="s">
        <v>53</v>
      </c>
    </row>
    <row r="2" spans="1:39" ht="19.5" customHeight="1">
      <c r="A2" s="23" t="s">
        <v>39</v>
      </c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3"/>
    </row>
    <row r="3" spans="1:40" ht="82.5" customHeight="1">
      <c r="A3" s="95" t="s">
        <v>0</v>
      </c>
      <c r="B3" s="95" t="s">
        <v>2</v>
      </c>
      <c r="C3" s="93" t="s">
        <v>3</v>
      </c>
      <c r="D3" s="94"/>
      <c r="E3" s="93" t="s">
        <v>27</v>
      </c>
      <c r="F3" s="94"/>
      <c r="G3" s="93" t="s">
        <v>34</v>
      </c>
      <c r="H3" s="94"/>
      <c r="I3" s="93" t="s">
        <v>6</v>
      </c>
      <c r="J3" s="94"/>
      <c r="K3" s="93" t="s">
        <v>35</v>
      </c>
      <c r="L3" s="94"/>
      <c r="M3" s="93" t="s">
        <v>7</v>
      </c>
      <c r="N3" s="94"/>
      <c r="O3" s="93" t="s">
        <v>8</v>
      </c>
      <c r="P3" s="94"/>
      <c r="Q3" s="93" t="s">
        <v>28</v>
      </c>
      <c r="R3" s="94"/>
      <c r="S3" s="93" t="s">
        <v>38</v>
      </c>
      <c r="T3" s="94"/>
      <c r="U3" s="93" t="s">
        <v>29</v>
      </c>
      <c r="V3" s="94"/>
      <c r="W3" s="93" t="s">
        <v>30</v>
      </c>
      <c r="X3" s="94"/>
      <c r="Y3" s="93" t="s">
        <v>9</v>
      </c>
      <c r="Z3" s="94"/>
      <c r="AA3" s="93" t="s">
        <v>31</v>
      </c>
      <c r="AB3" s="94"/>
      <c r="AC3" s="93" t="s">
        <v>10</v>
      </c>
      <c r="AD3" s="94"/>
      <c r="AE3" s="93" t="s">
        <v>11</v>
      </c>
      <c r="AF3" s="94"/>
      <c r="AG3" s="93" t="s">
        <v>12</v>
      </c>
      <c r="AH3" s="94"/>
      <c r="AI3" s="93" t="s">
        <v>32</v>
      </c>
      <c r="AJ3" s="94"/>
      <c r="AK3" s="93" t="s">
        <v>13</v>
      </c>
      <c r="AL3" s="94"/>
      <c r="AM3" s="93" t="s">
        <v>14</v>
      </c>
      <c r="AN3" s="94"/>
    </row>
    <row r="4" spans="1:40" ht="25.5">
      <c r="A4" s="96"/>
      <c r="B4" s="96"/>
      <c r="C4" s="25" t="s">
        <v>16</v>
      </c>
      <c r="D4" s="25" t="s">
        <v>17</v>
      </c>
      <c r="E4" s="25" t="s">
        <v>16</v>
      </c>
      <c r="F4" s="25" t="s">
        <v>17</v>
      </c>
      <c r="G4" s="25" t="s">
        <v>16</v>
      </c>
      <c r="H4" s="25" t="s">
        <v>17</v>
      </c>
      <c r="I4" s="25" t="s">
        <v>16</v>
      </c>
      <c r="J4" s="25" t="s">
        <v>17</v>
      </c>
      <c r="K4" s="25" t="s">
        <v>16</v>
      </c>
      <c r="L4" s="25" t="s">
        <v>17</v>
      </c>
      <c r="M4" s="25" t="s">
        <v>16</v>
      </c>
      <c r="N4" s="25" t="s">
        <v>17</v>
      </c>
      <c r="O4" s="25" t="s">
        <v>16</v>
      </c>
      <c r="P4" s="25" t="s">
        <v>17</v>
      </c>
      <c r="Q4" s="25" t="s">
        <v>16</v>
      </c>
      <c r="R4" s="25" t="s">
        <v>17</v>
      </c>
      <c r="S4" s="25" t="s">
        <v>16</v>
      </c>
      <c r="T4" s="25" t="s">
        <v>17</v>
      </c>
      <c r="U4" s="25" t="s">
        <v>16</v>
      </c>
      <c r="V4" s="25" t="s">
        <v>17</v>
      </c>
      <c r="W4" s="25" t="s">
        <v>16</v>
      </c>
      <c r="X4" s="25" t="s">
        <v>17</v>
      </c>
      <c r="Y4" s="25" t="s">
        <v>16</v>
      </c>
      <c r="Z4" s="25" t="s">
        <v>17</v>
      </c>
      <c r="AA4" s="25" t="s">
        <v>16</v>
      </c>
      <c r="AB4" s="25" t="s">
        <v>17</v>
      </c>
      <c r="AC4" s="25" t="s">
        <v>16</v>
      </c>
      <c r="AD4" s="25" t="s">
        <v>17</v>
      </c>
      <c r="AE4" s="25" t="s">
        <v>16</v>
      </c>
      <c r="AF4" s="25" t="s">
        <v>17</v>
      </c>
      <c r="AG4" s="25" t="s">
        <v>16</v>
      </c>
      <c r="AH4" s="25" t="s">
        <v>17</v>
      </c>
      <c r="AI4" s="25" t="s">
        <v>16</v>
      </c>
      <c r="AJ4" s="25" t="s">
        <v>17</v>
      </c>
      <c r="AK4" s="25" t="s">
        <v>16</v>
      </c>
      <c r="AL4" s="25" t="s">
        <v>17</v>
      </c>
      <c r="AM4" s="25" t="s">
        <v>16</v>
      </c>
      <c r="AN4" s="25" t="s">
        <v>17</v>
      </c>
    </row>
    <row r="5" spans="1:40" ht="24.75" customHeight="1">
      <c r="A5" s="71">
        <v>1</v>
      </c>
      <c r="B5" s="14" t="s">
        <v>64</v>
      </c>
      <c r="C5" s="73">
        <v>1158733.741675796</v>
      </c>
      <c r="D5" s="73">
        <v>1082719.8950487436</v>
      </c>
      <c r="E5" s="73">
        <v>482316.17805805214</v>
      </c>
      <c r="F5" s="73">
        <v>482316.17805805214</v>
      </c>
      <c r="G5" s="73">
        <v>233609.52131002635</v>
      </c>
      <c r="H5" s="73">
        <v>220507.28101611647</v>
      </c>
      <c r="I5" s="73">
        <v>9491946.20745834</v>
      </c>
      <c r="J5" s="73">
        <v>9482677.33928734</v>
      </c>
      <c r="K5" s="73">
        <v>3562206.45147011</v>
      </c>
      <c r="L5" s="73">
        <v>3525441.381309521</v>
      </c>
      <c r="M5" s="73">
        <v>519667.15675585065</v>
      </c>
      <c r="N5" s="73">
        <v>498264.76733504195</v>
      </c>
      <c r="O5" s="73">
        <v>0</v>
      </c>
      <c r="P5" s="73">
        <v>0</v>
      </c>
      <c r="Q5" s="73">
        <v>120614.78191800001</v>
      </c>
      <c r="R5" s="73">
        <v>9342.80002700002</v>
      </c>
      <c r="S5" s="73">
        <v>0</v>
      </c>
      <c r="T5" s="73">
        <v>0</v>
      </c>
      <c r="U5" s="73">
        <v>7351.249315</v>
      </c>
      <c r="V5" s="73">
        <v>3031.165134</v>
      </c>
      <c r="W5" s="73">
        <v>0</v>
      </c>
      <c r="X5" s="73">
        <v>0</v>
      </c>
      <c r="Y5" s="73">
        <v>437475.63319899957</v>
      </c>
      <c r="Z5" s="73">
        <v>349319.7337751853</v>
      </c>
      <c r="AA5" s="73">
        <v>4616700.455121918</v>
      </c>
      <c r="AB5" s="73">
        <v>1654756.1702666017</v>
      </c>
      <c r="AC5" s="73">
        <v>0</v>
      </c>
      <c r="AD5" s="73">
        <v>0</v>
      </c>
      <c r="AE5" s="73">
        <v>248383.0523699999</v>
      </c>
      <c r="AF5" s="73">
        <v>169733.16239414588</v>
      </c>
      <c r="AG5" s="73">
        <v>20710.18032699998</v>
      </c>
      <c r="AH5" s="73">
        <v>20710.18032699998</v>
      </c>
      <c r="AI5" s="73">
        <v>932543.6578769998</v>
      </c>
      <c r="AJ5" s="73">
        <v>326064.1818793259</v>
      </c>
      <c r="AK5" s="73">
        <v>0</v>
      </c>
      <c r="AL5" s="73">
        <v>0</v>
      </c>
      <c r="AM5" s="74">
        <f aca="true" t="shared" si="0" ref="AM5:AM17">C5+E5+G5+I5+K5+M5+O5+Q5+S5+U5+W5+Y5+AA5+AC5+AE5+AG5+AI5+AK5</f>
        <v>21832258.26685609</v>
      </c>
      <c r="AN5" s="74">
        <f aca="true" t="shared" si="1" ref="AN5:AN17">D5+F5+H5+J5+L5+N5+P5+R5+T5+V5+X5+Z5+AB5+AD5+AF5+AH5+AJ5+AL5</f>
        <v>17824884.235858075</v>
      </c>
    </row>
    <row r="6" spans="1:40" ht="24.75" customHeight="1">
      <c r="A6" s="71">
        <v>2</v>
      </c>
      <c r="B6" s="14" t="s">
        <v>65</v>
      </c>
      <c r="C6" s="73">
        <v>1430163.6309348228</v>
      </c>
      <c r="D6" s="73">
        <v>1033610.8242579511</v>
      </c>
      <c r="E6" s="73">
        <v>107752.3190444379</v>
      </c>
      <c r="F6" s="73">
        <v>107752.3190444379</v>
      </c>
      <c r="G6" s="73">
        <v>158813.07567414362</v>
      </c>
      <c r="H6" s="73">
        <v>158796.87211043361</v>
      </c>
      <c r="I6" s="73">
        <v>7135326.303081214</v>
      </c>
      <c r="J6" s="73">
        <v>7125764.000512015</v>
      </c>
      <c r="K6" s="73">
        <v>2613786.9401737535</v>
      </c>
      <c r="L6" s="73">
        <v>2547607.096613062</v>
      </c>
      <c r="M6" s="73">
        <v>306007.9697902294</v>
      </c>
      <c r="N6" s="73">
        <v>302205.3138842471</v>
      </c>
      <c r="O6" s="73">
        <v>0</v>
      </c>
      <c r="P6" s="73">
        <v>0</v>
      </c>
      <c r="Q6" s="73">
        <v>16126.498799862638</v>
      </c>
      <c r="R6" s="73">
        <v>6381.170834478024</v>
      </c>
      <c r="S6" s="73">
        <v>0</v>
      </c>
      <c r="T6" s="73">
        <v>0</v>
      </c>
      <c r="U6" s="73">
        <v>66405.35326923075</v>
      </c>
      <c r="V6" s="73">
        <v>49579.84982154606</v>
      </c>
      <c r="W6" s="73">
        <v>0</v>
      </c>
      <c r="X6" s="73">
        <v>0</v>
      </c>
      <c r="Y6" s="73">
        <v>237355.14846105105</v>
      </c>
      <c r="Z6" s="73">
        <v>160579.44495693914</v>
      </c>
      <c r="AA6" s="73">
        <v>2029558.886749125</v>
      </c>
      <c r="AB6" s="73">
        <v>317900.15545464726</v>
      </c>
      <c r="AC6" s="73">
        <v>109191.57774725277</v>
      </c>
      <c r="AD6" s="73">
        <v>9695.796428571484</v>
      </c>
      <c r="AE6" s="73">
        <v>220095.0003341803</v>
      </c>
      <c r="AF6" s="73">
        <v>48434.657623435196</v>
      </c>
      <c r="AG6" s="73">
        <v>0</v>
      </c>
      <c r="AH6" s="73">
        <v>0</v>
      </c>
      <c r="AI6" s="73">
        <v>443745.5980624501</v>
      </c>
      <c r="AJ6" s="73">
        <v>208457.76713207483</v>
      </c>
      <c r="AK6" s="73">
        <v>0</v>
      </c>
      <c r="AL6" s="73">
        <v>0</v>
      </c>
      <c r="AM6" s="74">
        <f t="shared" si="0"/>
        <v>14874328.302121757</v>
      </c>
      <c r="AN6" s="74">
        <f t="shared" si="1"/>
        <v>12076765.268673839</v>
      </c>
    </row>
    <row r="7" spans="1:40" ht="24.75" customHeight="1">
      <c r="A7" s="71">
        <v>3</v>
      </c>
      <c r="B7" s="14" t="s">
        <v>68</v>
      </c>
      <c r="C7" s="73">
        <v>0</v>
      </c>
      <c r="D7" s="73">
        <v>0</v>
      </c>
      <c r="E7" s="73">
        <v>29860.66</v>
      </c>
      <c r="F7" s="73">
        <v>29860.66</v>
      </c>
      <c r="G7" s="73">
        <v>17039.91</v>
      </c>
      <c r="H7" s="73">
        <v>13876.47</v>
      </c>
      <c r="I7" s="73">
        <v>2630706.74</v>
      </c>
      <c r="J7" s="73">
        <v>2630706.74</v>
      </c>
      <c r="K7" s="73">
        <v>517642.89</v>
      </c>
      <c r="L7" s="73">
        <v>517642.89</v>
      </c>
      <c r="M7" s="73">
        <v>45419.4</v>
      </c>
      <c r="N7" s="73">
        <v>43354.400000000016</v>
      </c>
      <c r="O7" s="73">
        <v>0</v>
      </c>
      <c r="P7" s="73">
        <v>0</v>
      </c>
      <c r="Q7" s="73">
        <v>167154.63</v>
      </c>
      <c r="R7" s="73">
        <v>1361.57</v>
      </c>
      <c r="S7" s="73">
        <v>234427.76</v>
      </c>
      <c r="T7" s="73">
        <v>11861.36</v>
      </c>
      <c r="U7" s="73">
        <v>175018.46</v>
      </c>
      <c r="V7" s="73">
        <v>12753.78</v>
      </c>
      <c r="W7" s="73">
        <v>0</v>
      </c>
      <c r="X7" s="73">
        <v>0</v>
      </c>
      <c r="Y7" s="73">
        <v>374456.7</v>
      </c>
      <c r="Z7" s="73">
        <v>47826.9</v>
      </c>
      <c r="AA7" s="73">
        <v>287104.56</v>
      </c>
      <c r="AB7" s="73">
        <v>220986.47999999992</v>
      </c>
      <c r="AC7" s="73">
        <v>790.47</v>
      </c>
      <c r="AD7" s="73">
        <v>216.59000000000003</v>
      </c>
      <c r="AE7" s="73">
        <v>698145.7799999999</v>
      </c>
      <c r="AF7" s="73">
        <v>165218.37</v>
      </c>
      <c r="AG7" s="73">
        <v>0</v>
      </c>
      <c r="AH7" s="73">
        <v>0</v>
      </c>
      <c r="AI7" s="73">
        <v>179610.12000000002</v>
      </c>
      <c r="AJ7" s="73">
        <v>115342.29000000004</v>
      </c>
      <c r="AK7" s="73">
        <v>0</v>
      </c>
      <c r="AL7" s="73">
        <v>0</v>
      </c>
      <c r="AM7" s="74">
        <f t="shared" si="0"/>
        <v>5357378.08</v>
      </c>
      <c r="AN7" s="74">
        <f t="shared" si="1"/>
        <v>3811008.4999999995</v>
      </c>
    </row>
    <row r="8" spans="1:40" ht="24.75" customHeight="1">
      <c r="A8" s="71">
        <v>4</v>
      </c>
      <c r="B8" s="14" t="s">
        <v>66</v>
      </c>
      <c r="C8" s="73">
        <v>39906.45974172606</v>
      </c>
      <c r="D8" s="73">
        <v>20974.631181852998</v>
      </c>
      <c r="E8" s="73">
        <v>23421.20490990278</v>
      </c>
      <c r="F8" s="73">
        <v>23421.20490990278</v>
      </c>
      <c r="G8" s="73">
        <v>23673.863859206722</v>
      </c>
      <c r="H8" s="73">
        <v>23544.382185756614</v>
      </c>
      <c r="I8" s="73">
        <v>2950971.71716813</v>
      </c>
      <c r="J8" s="73">
        <v>2950971.71716813</v>
      </c>
      <c r="K8" s="73">
        <v>550567.7513166112</v>
      </c>
      <c r="L8" s="73">
        <v>523358.435830115</v>
      </c>
      <c r="M8" s="73">
        <v>87703.66014546079</v>
      </c>
      <c r="N8" s="73">
        <v>80246.28212505099</v>
      </c>
      <c r="O8" s="73">
        <v>0</v>
      </c>
      <c r="P8" s="73">
        <v>0</v>
      </c>
      <c r="Q8" s="73">
        <v>3342.179058497666</v>
      </c>
      <c r="R8" s="73">
        <v>3243.8757972322314</v>
      </c>
      <c r="S8" s="73">
        <v>0</v>
      </c>
      <c r="T8" s="73">
        <v>0</v>
      </c>
      <c r="U8" s="73">
        <v>3877.207692307691</v>
      </c>
      <c r="V8" s="73">
        <v>3233.4941039018936</v>
      </c>
      <c r="W8" s="73">
        <v>0</v>
      </c>
      <c r="X8" s="73">
        <v>0</v>
      </c>
      <c r="Y8" s="73">
        <v>77805.92801082123</v>
      </c>
      <c r="Z8" s="73">
        <v>65318.23102440427</v>
      </c>
      <c r="AA8" s="73">
        <v>932368.9175852472</v>
      </c>
      <c r="AB8" s="73">
        <v>120544.11001090659</v>
      </c>
      <c r="AC8" s="73">
        <v>164219.12605823198</v>
      </c>
      <c r="AD8" s="73">
        <v>58813.205842688505</v>
      </c>
      <c r="AE8" s="73">
        <v>412.9946666666666</v>
      </c>
      <c r="AF8" s="73">
        <v>110.47607333333326</v>
      </c>
      <c r="AG8" s="73">
        <v>0</v>
      </c>
      <c r="AH8" s="73">
        <v>0</v>
      </c>
      <c r="AI8" s="73">
        <v>84714.03988442314</v>
      </c>
      <c r="AJ8" s="73">
        <v>20044.111209651423</v>
      </c>
      <c r="AK8" s="73">
        <v>0</v>
      </c>
      <c r="AL8" s="73">
        <v>0</v>
      </c>
      <c r="AM8" s="74">
        <f t="shared" si="0"/>
        <v>4942985.050097233</v>
      </c>
      <c r="AN8" s="74">
        <f t="shared" si="1"/>
        <v>3893824.157462927</v>
      </c>
    </row>
    <row r="9" spans="1:40" ht="24.75" customHeight="1">
      <c r="A9" s="71">
        <v>5</v>
      </c>
      <c r="B9" s="14" t="s">
        <v>71</v>
      </c>
      <c r="C9" s="73">
        <v>635664.7499999997</v>
      </c>
      <c r="D9" s="73">
        <v>635664.7499999997</v>
      </c>
      <c r="E9" s="73">
        <v>56245.36847889763</v>
      </c>
      <c r="F9" s="73">
        <v>56245.36847889763</v>
      </c>
      <c r="G9" s="73">
        <v>78724.17159741919</v>
      </c>
      <c r="H9" s="73">
        <v>78724.17159741919</v>
      </c>
      <c r="I9" s="73">
        <v>2481049.980000005</v>
      </c>
      <c r="J9" s="73">
        <v>2481049.980000005</v>
      </c>
      <c r="K9" s="73">
        <v>284327.33054841805</v>
      </c>
      <c r="L9" s="73">
        <v>284327.33054841805</v>
      </c>
      <c r="M9" s="73">
        <v>30012.32270882988</v>
      </c>
      <c r="N9" s="73">
        <v>30012.32270882988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4">
        <f t="shared" si="0"/>
        <v>3566023.9233335694</v>
      </c>
      <c r="AN9" s="74">
        <f t="shared" si="1"/>
        <v>3566023.9233335694</v>
      </c>
    </row>
    <row r="10" spans="1:40" ht="24.75" customHeight="1">
      <c r="A10" s="71">
        <v>6</v>
      </c>
      <c r="B10" s="14" t="s">
        <v>70</v>
      </c>
      <c r="C10" s="73">
        <v>7717.47</v>
      </c>
      <c r="D10" s="73">
        <v>7717.47</v>
      </c>
      <c r="E10" s="73">
        <v>5867.42</v>
      </c>
      <c r="F10" s="73">
        <v>5867.42</v>
      </c>
      <c r="G10" s="73">
        <v>24559.72</v>
      </c>
      <c r="H10" s="73">
        <v>24559.72</v>
      </c>
      <c r="I10" s="73">
        <v>405932.3</v>
      </c>
      <c r="J10" s="73">
        <v>405932.3</v>
      </c>
      <c r="K10" s="73">
        <v>322124.32</v>
      </c>
      <c r="L10" s="73">
        <v>321123.1156164384</v>
      </c>
      <c r="M10" s="73">
        <v>52674.07</v>
      </c>
      <c r="N10" s="73">
        <v>51530.36646378809</v>
      </c>
      <c r="O10" s="73">
        <v>0</v>
      </c>
      <c r="P10" s="73">
        <v>0</v>
      </c>
      <c r="Q10" s="73">
        <v>3563.83</v>
      </c>
      <c r="R10" s="73">
        <v>0.000136986301640718</v>
      </c>
      <c r="S10" s="73">
        <v>6359.5</v>
      </c>
      <c r="T10" s="73">
        <v>1372.3099991017295</v>
      </c>
      <c r="U10" s="73">
        <v>2091.05</v>
      </c>
      <c r="V10" s="73">
        <v>2091.05</v>
      </c>
      <c r="W10" s="73">
        <v>0</v>
      </c>
      <c r="X10" s="73">
        <v>0</v>
      </c>
      <c r="Y10" s="73">
        <v>100559.5</v>
      </c>
      <c r="Z10" s="73">
        <v>74467.27456139823</v>
      </c>
      <c r="AA10" s="73">
        <v>1759085.03</v>
      </c>
      <c r="AB10" s="73">
        <v>186500.6535530663</v>
      </c>
      <c r="AC10" s="73">
        <v>62403.6</v>
      </c>
      <c r="AD10" s="73">
        <v>32617.918779788903</v>
      </c>
      <c r="AE10" s="73">
        <v>192831.84</v>
      </c>
      <c r="AF10" s="73">
        <v>-173.2136026408475</v>
      </c>
      <c r="AG10" s="73">
        <v>0</v>
      </c>
      <c r="AH10" s="73">
        <v>0</v>
      </c>
      <c r="AI10" s="73">
        <v>270877.08999999997</v>
      </c>
      <c r="AJ10" s="73">
        <v>97409.73951547802</v>
      </c>
      <c r="AK10" s="73">
        <v>0</v>
      </c>
      <c r="AL10" s="73">
        <v>0</v>
      </c>
      <c r="AM10" s="74">
        <f t="shared" si="0"/>
        <v>3216646.7399999998</v>
      </c>
      <c r="AN10" s="74">
        <f t="shared" si="1"/>
        <v>1211016.125023405</v>
      </c>
    </row>
    <row r="11" spans="1:40" ht="24.75" customHeight="1">
      <c r="A11" s="71">
        <v>7</v>
      </c>
      <c r="B11" s="14" t="s">
        <v>67</v>
      </c>
      <c r="C11" s="73">
        <v>69472.46526887958</v>
      </c>
      <c r="D11" s="73">
        <v>67811.27816309311</v>
      </c>
      <c r="E11" s="73">
        <v>65333.73975238952</v>
      </c>
      <c r="F11" s="73">
        <v>65333.73975238952</v>
      </c>
      <c r="G11" s="73">
        <v>39044.55831418643</v>
      </c>
      <c r="H11" s="73">
        <v>36305.7197072735</v>
      </c>
      <c r="I11" s="73">
        <v>1321250.9151026076</v>
      </c>
      <c r="J11" s="73">
        <v>1321250.9151026076</v>
      </c>
      <c r="K11" s="73">
        <v>497843.867809297</v>
      </c>
      <c r="L11" s="73">
        <v>494850.0463918192</v>
      </c>
      <c r="M11" s="73">
        <v>49558.882891284054</v>
      </c>
      <c r="N11" s="73">
        <v>39256.78251566105</v>
      </c>
      <c r="O11" s="73">
        <v>0</v>
      </c>
      <c r="P11" s="73">
        <v>0</v>
      </c>
      <c r="Q11" s="73">
        <v>192523.6632958632</v>
      </c>
      <c r="R11" s="73">
        <v>17921.481574136327</v>
      </c>
      <c r="S11" s="73">
        <v>115272.23199925636</v>
      </c>
      <c r="T11" s="73">
        <v>14991.518436693723</v>
      </c>
      <c r="U11" s="73">
        <v>0</v>
      </c>
      <c r="V11" s="73">
        <v>0</v>
      </c>
      <c r="W11" s="73">
        <v>0</v>
      </c>
      <c r="X11" s="73">
        <v>0</v>
      </c>
      <c r="Y11" s="73">
        <v>105071.65389939354</v>
      </c>
      <c r="Z11" s="73">
        <v>41464.733864187154</v>
      </c>
      <c r="AA11" s="73">
        <v>317251.0979600858</v>
      </c>
      <c r="AB11" s="73">
        <v>71351.94208321624</v>
      </c>
      <c r="AC11" s="73">
        <v>36516.973112609376</v>
      </c>
      <c r="AD11" s="73">
        <v>14367.465408123884</v>
      </c>
      <c r="AE11" s="73">
        <v>5878.856505427508</v>
      </c>
      <c r="AF11" s="73">
        <v>3510.3172462016714</v>
      </c>
      <c r="AG11" s="73">
        <v>0</v>
      </c>
      <c r="AH11" s="73">
        <v>0</v>
      </c>
      <c r="AI11" s="73">
        <v>36494.123855050406</v>
      </c>
      <c r="AJ11" s="73">
        <v>13700.191331796645</v>
      </c>
      <c r="AK11" s="73">
        <v>0</v>
      </c>
      <c r="AL11" s="73">
        <v>0</v>
      </c>
      <c r="AM11" s="74">
        <f t="shared" si="0"/>
        <v>2851513.0297663296</v>
      </c>
      <c r="AN11" s="74">
        <f t="shared" si="1"/>
        <v>2202116.1315772</v>
      </c>
    </row>
    <row r="12" spans="1:40" ht="24.75" customHeight="1">
      <c r="A12" s="71">
        <v>8</v>
      </c>
      <c r="B12" s="14" t="s">
        <v>74</v>
      </c>
      <c r="C12" s="73">
        <v>0</v>
      </c>
      <c r="D12" s="73">
        <v>0</v>
      </c>
      <c r="E12" s="73">
        <v>4163</v>
      </c>
      <c r="F12" s="73">
        <v>4163</v>
      </c>
      <c r="G12" s="73">
        <v>11365.477368421052</v>
      </c>
      <c r="H12" s="73">
        <v>3531</v>
      </c>
      <c r="I12" s="73">
        <v>384395.44</v>
      </c>
      <c r="J12" s="73">
        <v>384395.44</v>
      </c>
      <c r="K12" s="73">
        <v>143024</v>
      </c>
      <c r="L12" s="73">
        <v>95847</v>
      </c>
      <c r="M12" s="73">
        <v>19969</v>
      </c>
      <c r="N12" s="73">
        <v>14687</v>
      </c>
      <c r="O12" s="73">
        <v>0</v>
      </c>
      <c r="P12" s="73">
        <v>0</v>
      </c>
      <c r="Q12" s="73">
        <v>67265.38000000003</v>
      </c>
      <c r="R12" s="73">
        <v>229</v>
      </c>
      <c r="S12" s="73">
        <v>572888.6599999999</v>
      </c>
      <c r="T12" s="73">
        <v>413</v>
      </c>
      <c r="U12" s="73">
        <v>6102.1682692307695</v>
      </c>
      <c r="V12" s="73">
        <v>1576</v>
      </c>
      <c r="W12" s="73">
        <v>0</v>
      </c>
      <c r="X12" s="73">
        <v>0</v>
      </c>
      <c r="Y12" s="73">
        <v>9397</v>
      </c>
      <c r="Z12" s="73">
        <v>2052</v>
      </c>
      <c r="AA12" s="73">
        <v>145092.18</v>
      </c>
      <c r="AB12" s="73">
        <v>29065.18</v>
      </c>
      <c r="AC12" s="73">
        <v>0</v>
      </c>
      <c r="AD12" s="73">
        <v>0</v>
      </c>
      <c r="AE12" s="73">
        <v>11551.11</v>
      </c>
      <c r="AF12" s="73">
        <v>11551.11</v>
      </c>
      <c r="AG12" s="73">
        <v>0</v>
      </c>
      <c r="AH12" s="73">
        <v>0</v>
      </c>
      <c r="AI12" s="73">
        <v>19501.260000000002</v>
      </c>
      <c r="AJ12" s="73">
        <v>5861</v>
      </c>
      <c r="AK12" s="73">
        <v>0</v>
      </c>
      <c r="AL12" s="73">
        <v>0</v>
      </c>
      <c r="AM12" s="74">
        <f t="shared" si="0"/>
        <v>1394714.6756376517</v>
      </c>
      <c r="AN12" s="74">
        <f t="shared" si="1"/>
        <v>553370.73</v>
      </c>
    </row>
    <row r="13" spans="1:40" ht="24.75" customHeight="1">
      <c r="A13" s="71">
        <v>9</v>
      </c>
      <c r="B13" s="14" t="s">
        <v>69</v>
      </c>
      <c r="C13" s="73">
        <v>59525.270000000004</v>
      </c>
      <c r="D13" s="73">
        <v>59525.270000000004</v>
      </c>
      <c r="E13" s="73">
        <v>4037.579999999998</v>
      </c>
      <c r="F13" s="73">
        <v>4037.579999999998</v>
      </c>
      <c r="G13" s="73">
        <v>24421.489999999976</v>
      </c>
      <c r="H13" s="73">
        <v>23984.079999999973</v>
      </c>
      <c r="I13" s="73">
        <v>983980.5800000001</v>
      </c>
      <c r="J13" s="73">
        <v>983980.5800000001</v>
      </c>
      <c r="K13" s="73">
        <v>42446.80999999998</v>
      </c>
      <c r="L13" s="73">
        <v>22704.999999999985</v>
      </c>
      <c r="M13" s="73">
        <v>5364.859999999997</v>
      </c>
      <c r="N13" s="73">
        <v>2916.0599999999968</v>
      </c>
      <c r="O13" s="73">
        <v>0</v>
      </c>
      <c r="P13" s="73">
        <v>0</v>
      </c>
      <c r="Q13" s="73">
        <v>289.95</v>
      </c>
      <c r="R13" s="73">
        <v>289.95</v>
      </c>
      <c r="S13" s="73">
        <v>89.94</v>
      </c>
      <c r="T13" s="73">
        <v>89.94</v>
      </c>
      <c r="U13" s="73">
        <v>0</v>
      </c>
      <c r="V13" s="73">
        <v>0</v>
      </c>
      <c r="W13" s="73">
        <v>0</v>
      </c>
      <c r="X13" s="73">
        <v>0</v>
      </c>
      <c r="Y13" s="73">
        <v>8151.08</v>
      </c>
      <c r="Z13" s="73">
        <v>4243.650000000001</v>
      </c>
      <c r="AA13" s="73">
        <v>25584.25</v>
      </c>
      <c r="AB13" s="73">
        <v>25005.27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17157.199999999997</v>
      </c>
      <c r="AJ13" s="73">
        <v>17157.199999999997</v>
      </c>
      <c r="AK13" s="73">
        <v>0</v>
      </c>
      <c r="AL13" s="73">
        <v>0</v>
      </c>
      <c r="AM13" s="74">
        <f t="shared" si="0"/>
        <v>1171049.0100000002</v>
      </c>
      <c r="AN13" s="74">
        <f t="shared" si="1"/>
        <v>1143934.5799999998</v>
      </c>
    </row>
    <row r="14" spans="1:40" ht="24.75" customHeight="1">
      <c r="A14" s="71">
        <v>10</v>
      </c>
      <c r="B14" s="14" t="s">
        <v>73</v>
      </c>
      <c r="C14" s="73">
        <v>499178.48999999993</v>
      </c>
      <c r="D14" s="73">
        <v>499178.48999999993</v>
      </c>
      <c r="E14" s="73">
        <v>1463.63</v>
      </c>
      <c r="F14" s="73">
        <v>1463.63</v>
      </c>
      <c r="G14" s="73">
        <v>209.07999999999998</v>
      </c>
      <c r="H14" s="73">
        <v>209.07999999999998</v>
      </c>
      <c r="I14" s="73">
        <v>206791.38999999998</v>
      </c>
      <c r="J14" s="73">
        <v>206791.38999999998</v>
      </c>
      <c r="K14" s="73">
        <v>117934.36</v>
      </c>
      <c r="L14" s="73">
        <v>117934.36</v>
      </c>
      <c r="M14" s="73">
        <v>348.4200000000001</v>
      </c>
      <c r="N14" s="73">
        <v>348.4200000000001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14022.369999999999</v>
      </c>
      <c r="AB14" s="73">
        <v>14022.369999999999</v>
      </c>
      <c r="AC14" s="73">
        <v>0</v>
      </c>
      <c r="AD14" s="73">
        <v>0</v>
      </c>
      <c r="AE14" s="73">
        <v>7041.640000000001</v>
      </c>
      <c r="AF14" s="73">
        <v>7041.640000000001</v>
      </c>
      <c r="AG14" s="73">
        <v>27345.83</v>
      </c>
      <c r="AH14" s="73">
        <v>27345.83</v>
      </c>
      <c r="AI14" s="73">
        <v>0</v>
      </c>
      <c r="AJ14" s="73">
        <v>0</v>
      </c>
      <c r="AK14" s="73">
        <v>0</v>
      </c>
      <c r="AL14" s="73">
        <v>0</v>
      </c>
      <c r="AM14" s="74">
        <f t="shared" si="0"/>
        <v>874335.21</v>
      </c>
      <c r="AN14" s="74">
        <f t="shared" si="1"/>
        <v>874335.21</v>
      </c>
    </row>
    <row r="15" spans="1:40" ht="24.75" customHeight="1">
      <c r="A15" s="71">
        <v>11</v>
      </c>
      <c r="B15" s="14" t="s">
        <v>72</v>
      </c>
      <c r="C15" s="73">
        <v>760.6239452054793</v>
      </c>
      <c r="D15" s="73">
        <v>760.6239452054793</v>
      </c>
      <c r="E15" s="73">
        <v>423.84225308042653</v>
      </c>
      <c r="F15" s="73">
        <v>423.84225308042653</v>
      </c>
      <c r="G15" s="73">
        <v>855.1264648696421</v>
      </c>
      <c r="H15" s="73">
        <v>787.6189306230667</v>
      </c>
      <c r="I15" s="73">
        <v>126286.52</v>
      </c>
      <c r="J15" s="73">
        <v>126286.52</v>
      </c>
      <c r="K15" s="73">
        <v>8444.116383561644</v>
      </c>
      <c r="L15" s="73">
        <v>6763.44</v>
      </c>
      <c r="M15" s="73">
        <v>969.4330654989147</v>
      </c>
      <c r="N15" s="73">
        <v>911.9010928961749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41388.92768388028</v>
      </c>
      <c r="Z15" s="73">
        <v>14498.927683880283</v>
      </c>
      <c r="AA15" s="73">
        <v>1139.4087671232878</v>
      </c>
      <c r="AB15" s="73">
        <v>228.19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4">
        <f t="shared" si="0"/>
        <v>180267.9985632197</v>
      </c>
      <c r="AN15" s="74">
        <f t="shared" si="1"/>
        <v>150661.06390568544</v>
      </c>
    </row>
    <row r="16" spans="1:40" ht="24.75" customHeight="1">
      <c r="A16" s="71">
        <v>12</v>
      </c>
      <c r="B16" s="14" t="s">
        <v>75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27578.946261978766</v>
      </c>
      <c r="AB16" s="73">
        <v>110.31578504791517</v>
      </c>
      <c r="AC16" s="73">
        <v>233.57815890410956</v>
      </c>
      <c r="AD16" s="73">
        <v>233.57815890410956</v>
      </c>
      <c r="AE16" s="73">
        <v>0</v>
      </c>
      <c r="AF16" s="73">
        <v>0</v>
      </c>
      <c r="AG16" s="73">
        <v>0</v>
      </c>
      <c r="AH16" s="73">
        <v>0</v>
      </c>
      <c r="AI16" s="73">
        <v>7696.679435997324</v>
      </c>
      <c r="AJ16" s="73">
        <v>2630.9104806247788</v>
      </c>
      <c r="AK16" s="73">
        <v>0</v>
      </c>
      <c r="AL16" s="73">
        <v>0</v>
      </c>
      <c r="AM16" s="74">
        <f t="shared" si="0"/>
        <v>35509.2038568802</v>
      </c>
      <c r="AN16" s="74">
        <f t="shared" si="1"/>
        <v>2974.8044245768033</v>
      </c>
    </row>
    <row r="17" spans="1:40" ht="24.75" customHeight="1">
      <c r="A17" s="71">
        <v>13</v>
      </c>
      <c r="B17" s="14" t="s">
        <v>76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870.2963250517598</v>
      </c>
      <c r="AF17" s="73">
        <v>870.2963250517598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4">
        <f t="shared" si="0"/>
        <v>870.2963250517598</v>
      </c>
      <c r="AN17" s="74">
        <f t="shared" si="1"/>
        <v>870.2963250517598</v>
      </c>
    </row>
    <row r="18" spans="1:40" ht="15">
      <c r="A18" s="28"/>
      <c r="B18" s="13" t="s">
        <v>1</v>
      </c>
      <c r="C18" s="77">
        <f aca="true" t="shared" si="2" ref="C18:AN18">SUM(C5:C17)</f>
        <v>3901122.9015664295</v>
      </c>
      <c r="D18" s="77">
        <f t="shared" si="2"/>
        <v>3407963.232596846</v>
      </c>
      <c r="E18" s="77">
        <f t="shared" si="2"/>
        <v>780884.9424967604</v>
      </c>
      <c r="F18" s="77">
        <f t="shared" si="2"/>
        <v>780884.9424967604</v>
      </c>
      <c r="G18" s="77">
        <f t="shared" si="2"/>
        <v>612315.9945882729</v>
      </c>
      <c r="H18" s="77">
        <f t="shared" si="2"/>
        <v>584826.3955476223</v>
      </c>
      <c r="I18" s="77">
        <f t="shared" si="2"/>
        <v>28118638.0928103</v>
      </c>
      <c r="J18" s="77">
        <f t="shared" si="2"/>
        <v>28099806.922070097</v>
      </c>
      <c r="K18" s="77">
        <f t="shared" si="2"/>
        <v>8660348.83770175</v>
      </c>
      <c r="L18" s="77">
        <f t="shared" si="2"/>
        <v>8457600.096309373</v>
      </c>
      <c r="M18" s="77">
        <f t="shared" si="2"/>
        <v>1117695.1753571536</v>
      </c>
      <c r="N18" s="77">
        <f t="shared" si="2"/>
        <v>1063733.6161255152</v>
      </c>
      <c r="O18" s="77">
        <f t="shared" si="2"/>
        <v>0</v>
      </c>
      <c r="P18" s="77">
        <f t="shared" si="2"/>
        <v>0</v>
      </c>
      <c r="Q18" s="77">
        <f t="shared" si="2"/>
        <v>570880.9130722235</v>
      </c>
      <c r="R18" s="77">
        <f t="shared" si="2"/>
        <v>38769.8483698329</v>
      </c>
      <c r="S18" s="77">
        <f t="shared" si="2"/>
        <v>929038.0919992563</v>
      </c>
      <c r="T18" s="77">
        <f t="shared" si="2"/>
        <v>28728.128435795454</v>
      </c>
      <c r="U18" s="77">
        <f t="shared" si="2"/>
        <v>260845.48854576919</v>
      </c>
      <c r="V18" s="77">
        <f t="shared" si="2"/>
        <v>72265.33905944796</v>
      </c>
      <c r="W18" s="77">
        <f t="shared" si="2"/>
        <v>0</v>
      </c>
      <c r="X18" s="77">
        <f t="shared" si="2"/>
        <v>0</v>
      </c>
      <c r="Y18" s="77">
        <f t="shared" si="2"/>
        <v>1391661.5712541456</v>
      </c>
      <c r="Z18" s="77">
        <f t="shared" si="2"/>
        <v>759770.8958659944</v>
      </c>
      <c r="AA18" s="77">
        <f t="shared" si="2"/>
        <v>10155486.102445478</v>
      </c>
      <c r="AB18" s="77">
        <f t="shared" si="2"/>
        <v>2640470.8371534864</v>
      </c>
      <c r="AC18" s="77">
        <f t="shared" si="2"/>
        <v>373355.3250769982</v>
      </c>
      <c r="AD18" s="77">
        <f t="shared" si="2"/>
        <v>115944.55461807689</v>
      </c>
      <c r="AE18" s="77">
        <f t="shared" si="2"/>
        <v>1385210.5702013262</v>
      </c>
      <c r="AF18" s="77">
        <f t="shared" si="2"/>
        <v>406296.81605952705</v>
      </c>
      <c r="AG18" s="77">
        <f t="shared" si="2"/>
        <v>48056.01032699998</v>
      </c>
      <c r="AH18" s="77">
        <f t="shared" si="2"/>
        <v>48056.01032699998</v>
      </c>
      <c r="AI18" s="77">
        <f t="shared" si="2"/>
        <v>1992339.7691149206</v>
      </c>
      <c r="AJ18" s="77">
        <f t="shared" si="2"/>
        <v>806667.3915489516</v>
      </c>
      <c r="AK18" s="77">
        <f t="shared" si="2"/>
        <v>0</v>
      </c>
      <c r="AL18" s="77">
        <f t="shared" si="2"/>
        <v>0</v>
      </c>
      <c r="AM18" s="77">
        <f t="shared" si="2"/>
        <v>60297879.786557786</v>
      </c>
      <c r="AN18" s="77">
        <f t="shared" si="2"/>
        <v>47311785.02658432</v>
      </c>
    </row>
    <row r="20" spans="2:40" ht="18">
      <c r="B20" s="19" t="s">
        <v>15</v>
      </c>
      <c r="AM20" s="34"/>
      <c r="AN20" s="35"/>
    </row>
    <row r="21" spans="2:40" ht="12.75">
      <c r="B21" s="92" t="s">
        <v>54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AM21" s="34"/>
      <c r="AN21" s="34"/>
    </row>
    <row r="22" spans="2:14" ht="12.75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2:3" ht="13.5">
      <c r="B23" s="19" t="s">
        <v>18</v>
      </c>
      <c r="C23" s="20"/>
    </row>
    <row r="24" spans="2:39" ht="13.5">
      <c r="B24" s="19" t="s">
        <v>19</v>
      </c>
      <c r="AM24" s="34"/>
    </row>
    <row r="26" ht="12.75">
      <c r="AN26" s="34"/>
    </row>
  </sheetData>
  <sheetProtection/>
  <mergeCells count="22">
    <mergeCell ref="B21:N22"/>
    <mergeCell ref="G3:H3"/>
    <mergeCell ref="I3:J3"/>
    <mergeCell ref="S3:T3"/>
    <mergeCell ref="O3:P3"/>
    <mergeCell ref="Q3:R3"/>
    <mergeCell ref="A3:A4"/>
    <mergeCell ref="B3:B4"/>
    <mergeCell ref="C3:D3"/>
    <mergeCell ref="E3:F3"/>
    <mergeCell ref="AM3:AN3"/>
    <mergeCell ref="W3:X3"/>
    <mergeCell ref="Y3:Z3"/>
    <mergeCell ref="AA3:AB3"/>
    <mergeCell ref="AC3:AD3"/>
    <mergeCell ref="AK3:AL3"/>
    <mergeCell ref="AG3:AH3"/>
    <mergeCell ref="AI3:AJ3"/>
    <mergeCell ref="AE3:AF3"/>
    <mergeCell ref="U3:V3"/>
    <mergeCell ref="K3:L3"/>
    <mergeCell ref="M3:N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N28"/>
  <sheetViews>
    <sheetView zoomScalePageLayoutView="0" workbookViewId="0" topLeftCell="A1">
      <pane xSplit="2" ySplit="5" topLeftCell="AE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19" sqref="AM19"/>
    </sheetView>
  </sheetViews>
  <sheetFormatPr defaultColWidth="9.140625" defaultRowHeight="12.75"/>
  <cols>
    <col min="1" max="1" width="3.7109375" style="20" customWidth="1"/>
    <col min="2" max="2" width="50.8515625" style="20" customWidth="1"/>
    <col min="3" max="6" width="11.7109375" style="20" customWidth="1"/>
    <col min="7" max="8" width="12.8515625" style="20" customWidth="1"/>
    <col min="9" max="9" width="12.421875" style="20" bestFit="1" customWidth="1"/>
    <col min="10" max="10" width="12.421875" style="20" customWidth="1"/>
    <col min="11" max="38" width="11.7109375" style="20" customWidth="1"/>
    <col min="39" max="39" width="14.28125" style="20" customWidth="1"/>
    <col min="40" max="40" width="13.8515625" style="20" customWidth="1"/>
    <col min="41" max="16384" width="9.140625" style="20" customWidth="1"/>
  </cols>
  <sheetData>
    <row r="1" spans="1:12" ht="20.25" customHeight="1">
      <c r="A1" s="99" t="s">
        <v>55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42"/>
    </row>
    <row r="2" spans="1:33" s="36" customFormat="1" ht="13.5">
      <c r="A2" s="99" t="s">
        <v>26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42"/>
      <c r="AG2" s="20"/>
    </row>
    <row r="3" spans="1:40" ht="15" customHeight="1">
      <c r="A3" s="23" t="s">
        <v>39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5"/>
      <c r="AN3" s="45"/>
    </row>
    <row r="4" spans="1:40" ht="90" customHeight="1">
      <c r="A4" s="95" t="s">
        <v>0</v>
      </c>
      <c r="B4" s="95" t="s">
        <v>2</v>
      </c>
      <c r="C4" s="93" t="s">
        <v>3</v>
      </c>
      <c r="D4" s="100"/>
      <c r="E4" s="93" t="s">
        <v>27</v>
      </c>
      <c r="F4" s="100"/>
      <c r="G4" s="93" t="s">
        <v>34</v>
      </c>
      <c r="H4" s="100"/>
      <c r="I4" s="93" t="s">
        <v>6</v>
      </c>
      <c r="J4" s="100"/>
      <c r="K4" s="93" t="s">
        <v>36</v>
      </c>
      <c r="L4" s="100"/>
      <c r="M4" s="93" t="s">
        <v>37</v>
      </c>
      <c r="N4" s="100"/>
      <c r="O4" s="93" t="s">
        <v>8</v>
      </c>
      <c r="P4" s="100"/>
      <c r="Q4" s="93" t="s">
        <v>28</v>
      </c>
      <c r="R4" s="100"/>
      <c r="S4" s="93" t="s">
        <v>38</v>
      </c>
      <c r="T4" s="100"/>
      <c r="U4" s="93" t="s">
        <v>29</v>
      </c>
      <c r="V4" s="100"/>
      <c r="W4" s="93" t="s">
        <v>30</v>
      </c>
      <c r="X4" s="100"/>
      <c r="Y4" s="93" t="s">
        <v>9</v>
      </c>
      <c r="Z4" s="100"/>
      <c r="AA4" s="93" t="s">
        <v>31</v>
      </c>
      <c r="AB4" s="100"/>
      <c r="AC4" s="93" t="s">
        <v>10</v>
      </c>
      <c r="AD4" s="100"/>
      <c r="AE4" s="93" t="s">
        <v>11</v>
      </c>
      <c r="AF4" s="100"/>
      <c r="AG4" s="93" t="s">
        <v>12</v>
      </c>
      <c r="AH4" s="100"/>
      <c r="AI4" s="93" t="s">
        <v>32</v>
      </c>
      <c r="AJ4" s="100"/>
      <c r="AK4" s="93" t="s">
        <v>13</v>
      </c>
      <c r="AL4" s="100"/>
      <c r="AM4" s="93" t="s">
        <v>14</v>
      </c>
      <c r="AN4" s="94"/>
    </row>
    <row r="5" spans="1:40" ht="45" customHeight="1">
      <c r="A5" s="96"/>
      <c r="B5" s="96"/>
      <c r="C5" s="25" t="s">
        <v>20</v>
      </c>
      <c r="D5" s="25" t="s">
        <v>21</v>
      </c>
      <c r="E5" s="25" t="s">
        <v>20</v>
      </c>
      <c r="F5" s="25" t="s">
        <v>21</v>
      </c>
      <c r="G5" s="25" t="s">
        <v>20</v>
      </c>
      <c r="H5" s="25" t="s">
        <v>21</v>
      </c>
      <c r="I5" s="25" t="s">
        <v>20</v>
      </c>
      <c r="J5" s="25" t="s">
        <v>21</v>
      </c>
      <c r="K5" s="25" t="s">
        <v>20</v>
      </c>
      <c r="L5" s="25" t="s">
        <v>21</v>
      </c>
      <c r="M5" s="25" t="s">
        <v>20</v>
      </c>
      <c r="N5" s="25" t="s">
        <v>21</v>
      </c>
      <c r="O5" s="25" t="s">
        <v>20</v>
      </c>
      <c r="P5" s="25" t="s">
        <v>21</v>
      </c>
      <c r="Q5" s="25" t="s">
        <v>20</v>
      </c>
      <c r="R5" s="25" t="s">
        <v>21</v>
      </c>
      <c r="S5" s="25" t="s">
        <v>20</v>
      </c>
      <c r="T5" s="25" t="s">
        <v>21</v>
      </c>
      <c r="U5" s="25" t="s">
        <v>20</v>
      </c>
      <c r="V5" s="25" t="s">
        <v>21</v>
      </c>
      <c r="W5" s="25" t="s">
        <v>20</v>
      </c>
      <c r="X5" s="25" t="s">
        <v>21</v>
      </c>
      <c r="Y5" s="25" t="s">
        <v>20</v>
      </c>
      <c r="Z5" s="25" t="s">
        <v>21</v>
      </c>
      <c r="AA5" s="25" t="s">
        <v>20</v>
      </c>
      <c r="AB5" s="25" t="s">
        <v>21</v>
      </c>
      <c r="AC5" s="25" t="s">
        <v>20</v>
      </c>
      <c r="AD5" s="25" t="s">
        <v>21</v>
      </c>
      <c r="AE5" s="25" t="s">
        <v>20</v>
      </c>
      <c r="AF5" s="25" t="s">
        <v>21</v>
      </c>
      <c r="AG5" s="25" t="s">
        <v>20</v>
      </c>
      <c r="AH5" s="25" t="s">
        <v>21</v>
      </c>
      <c r="AI5" s="25" t="s">
        <v>20</v>
      </c>
      <c r="AJ5" s="25" t="s">
        <v>21</v>
      </c>
      <c r="AK5" s="25" t="s">
        <v>20</v>
      </c>
      <c r="AL5" s="25" t="s">
        <v>21</v>
      </c>
      <c r="AM5" s="25" t="s">
        <v>20</v>
      </c>
      <c r="AN5" s="25" t="s">
        <v>21</v>
      </c>
    </row>
    <row r="6" spans="1:40" ht="24.75" customHeight="1">
      <c r="A6" s="71">
        <v>1</v>
      </c>
      <c r="B6" s="14" t="s">
        <v>64</v>
      </c>
      <c r="C6" s="73">
        <v>351937.0199999999</v>
      </c>
      <c r="D6" s="73">
        <v>339239.3199999999</v>
      </c>
      <c r="E6" s="73">
        <v>46564.4343</v>
      </c>
      <c r="F6" s="73">
        <v>46564.4343</v>
      </c>
      <c r="G6" s="73">
        <v>7376.52</v>
      </c>
      <c r="H6" s="73">
        <v>7376.52</v>
      </c>
      <c r="I6" s="73">
        <v>7344811.195376042</v>
      </c>
      <c r="J6" s="73">
        <v>7344811.195376042</v>
      </c>
      <c r="K6" s="73">
        <v>2332289.8880999996</v>
      </c>
      <c r="L6" s="73">
        <v>2324499.9080999997</v>
      </c>
      <c r="M6" s="73">
        <v>236629.6937</v>
      </c>
      <c r="N6" s="73">
        <v>236629.6937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73">
        <v>0</v>
      </c>
      <c r="W6" s="73">
        <v>0</v>
      </c>
      <c r="X6" s="73">
        <v>0</v>
      </c>
      <c r="Y6" s="73">
        <v>102071.49</v>
      </c>
      <c r="Z6" s="73">
        <v>102071.49</v>
      </c>
      <c r="AA6" s="73">
        <v>188575.71000000002</v>
      </c>
      <c r="AB6" s="73">
        <v>178193.23</v>
      </c>
      <c r="AC6" s="73">
        <v>0</v>
      </c>
      <c r="AD6" s="73">
        <v>0</v>
      </c>
      <c r="AE6" s="73">
        <v>57134.850000000006</v>
      </c>
      <c r="AF6" s="73">
        <v>56892.39000000001</v>
      </c>
      <c r="AG6" s="73">
        <v>0</v>
      </c>
      <c r="AH6" s="73">
        <v>0</v>
      </c>
      <c r="AI6" s="73">
        <v>1150</v>
      </c>
      <c r="AJ6" s="73">
        <v>575.97</v>
      </c>
      <c r="AK6" s="73">
        <v>0</v>
      </c>
      <c r="AL6" s="73">
        <v>0</v>
      </c>
      <c r="AM6" s="74">
        <f aca="true" t="shared" si="0" ref="AM6:AM18">C6+E6+G6+I6+K6+M6+O6+Q6+S6+U6+W6+Y6+AA6+AC6+AE6+AG6+AI6+AK6</f>
        <v>10668540.801476043</v>
      </c>
      <c r="AN6" s="74">
        <f aca="true" t="shared" si="1" ref="AN6:AN18">D6+F6+H6+J6+L6+N6+P6+R6+T6+V6+X6+Z6+AB6+AD6+AF6+AH6+AJ6+AL6</f>
        <v>10636854.151476044</v>
      </c>
    </row>
    <row r="7" spans="1:40" ht="24.75" customHeight="1">
      <c r="A7" s="71">
        <v>2</v>
      </c>
      <c r="B7" s="14" t="s">
        <v>65</v>
      </c>
      <c r="C7" s="73">
        <v>394004.31</v>
      </c>
      <c r="D7" s="73">
        <v>130672.79999999999</v>
      </c>
      <c r="E7" s="73">
        <v>12174.23</v>
      </c>
      <c r="F7" s="73">
        <v>12174.23</v>
      </c>
      <c r="G7" s="73">
        <v>23999.999999999996</v>
      </c>
      <c r="H7" s="73">
        <v>23999.999999999996</v>
      </c>
      <c r="I7" s="73">
        <v>6466555.047399999</v>
      </c>
      <c r="J7" s="73">
        <v>6466555.047399999</v>
      </c>
      <c r="K7" s="73">
        <v>1517172.3800000001</v>
      </c>
      <c r="L7" s="73">
        <v>1517172.3800000001</v>
      </c>
      <c r="M7" s="73">
        <v>206471.9599999999</v>
      </c>
      <c r="N7" s="73">
        <v>206471.9599999999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4.263256414560601E-14</v>
      </c>
      <c r="V7" s="73">
        <v>4.263256414560601E-14</v>
      </c>
      <c r="W7" s="73">
        <v>0</v>
      </c>
      <c r="X7" s="73">
        <v>0</v>
      </c>
      <c r="Y7" s="73">
        <v>7326.719999999987</v>
      </c>
      <c r="Z7" s="73">
        <v>7326.599999999955</v>
      </c>
      <c r="AA7" s="73">
        <v>59619.270000000026</v>
      </c>
      <c r="AB7" s="73">
        <v>19864.960000000086</v>
      </c>
      <c r="AC7" s="73">
        <v>-2.3283064365386963E-10</v>
      </c>
      <c r="AD7" s="73">
        <v>-0.02000000001862645</v>
      </c>
      <c r="AE7" s="73">
        <v>162661.82</v>
      </c>
      <c r="AF7" s="73">
        <v>32532.49000000002</v>
      </c>
      <c r="AG7" s="73">
        <v>0</v>
      </c>
      <c r="AH7" s="73">
        <v>0</v>
      </c>
      <c r="AI7" s="73">
        <v>1287.3999999999978</v>
      </c>
      <c r="AJ7" s="73">
        <v>-3.410000000006903</v>
      </c>
      <c r="AK7" s="73">
        <v>0</v>
      </c>
      <c r="AL7" s="73">
        <v>0</v>
      </c>
      <c r="AM7" s="74">
        <f t="shared" si="0"/>
        <v>8851273.1374</v>
      </c>
      <c r="AN7" s="74">
        <f t="shared" si="1"/>
        <v>8416767.037399998</v>
      </c>
    </row>
    <row r="8" spans="1:40" ht="24.75" customHeight="1">
      <c r="A8" s="71">
        <v>3</v>
      </c>
      <c r="B8" s="14" t="s">
        <v>67</v>
      </c>
      <c r="C8" s="73">
        <v>0</v>
      </c>
      <c r="D8" s="73">
        <v>0</v>
      </c>
      <c r="E8" s="73">
        <v>0</v>
      </c>
      <c r="F8" s="73">
        <v>0</v>
      </c>
      <c r="G8" s="73">
        <v>278.29</v>
      </c>
      <c r="H8" s="73">
        <v>278.29</v>
      </c>
      <c r="I8" s="73">
        <v>1023043.4899999993</v>
      </c>
      <c r="J8" s="73">
        <v>1023043.4899999993</v>
      </c>
      <c r="K8" s="73">
        <v>332375.8127769999</v>
      </c>
      <c r="L8" s="73">
        <v>331779.2527769999</v>
      </c>
      <c r="M8" s="73">
        <v>40953.23195</v>
      </c>
      <c r="N8" s="73">
        <v>29139.463597500002</v>
      </c>
      <c r="O8" s="73">
        <v>0</v>
      </c>
      <c r="P8" s="73">
        <v>0</v>
      </c>
      <c r="Q8" s="73">
        <v>0</v>
      </c>
      <c r="R8" s="73">
        <v>0</v>
      </c>
      <c r="S8" s="73">
        <v>1883886.0803550002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6067.95</v>
      </c>
      <c r="Z8" s="73">
        <v>2883.0487494778276</v>
      </c>
      <c r="AA8" s="73">
        <v>21803.260000000002</v>
      </c>
      <c r="AB8" s="73">
        <v>8861.026704862761</v>
      </c>
      <c r="AC8" s="73">
        <v>0</v>
      </c>
      <c r="AD8" s="73">
        <v>0</v>
      </c>
      <c r="AE8" s="73">
        <v>14007.895884000001</v>
      </c>
      <c r="AF8" s="73">
        <v>14007.895884000001</v>
      </c>
      <c r="AG8" s="73">
        <v>0</v>
      </c>
      <c r="AH8" s="73">
        <v>0</v>
      </c>
      <c r="AI8" s="73">
        <v>29544.12</v>
      </c>
      <c r="AJ8" s="73">
        <v>14772.06</v>
      </c>
      <c r="AK8" s="73">
        <v>0</v>
      </c>
      <c r="AL8" s="73">
        <v>0</v>
      </c>
      <c r="AM8" s="74">
        <f t="shared" si="0"/>
        <v>3351960.130966</v>
      </c>
      <c r="AN8" s="74">
        <f t="shared" si="1"/>
        <v>1424764.52771284</v>
      </c>
    </row>
    <row r="9" spans="1:40" ht="24.75" customHeight="1">
      <c r="A9" s="71">
        <v>4</v>
      </c>
      <c r="B9" s="14" t="s">
        <v>68</v>
      </c>
      <c r="C9" s="73">
        <v>0</v>
      </c>
      <c r="D9" s="73">
        <v>0</v>
      </c>
      <c r="E9" s="73">
        <v>0</v>
      </c>
      <c r="F9" s="73">
        <v>0</v>
      </c>
      <c r="G9" s="73">
        <v>991.94</v>
      </c>
      <c r="H9" s="73">
        <v>991.94</v>
      </c>
      <c r="I9" s="73">
        <v>2049473.62</v>
      </c>
      <c r="J9" s="73">
        <v>2049473.62</v>
      </c>
      <c r="K9" s="73">
        <v>438402.43000000005</v>
      </c>
      <c r="L9" s="73">
        <v>438402.43000000005</v>
      </c>
      <c r="M9" s="73">
        <v>42513.67</v>
      </c>
      <c r="N9" s="73">
        <v>42513.67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13736.54</v>
      </c>
      <c r="AB9" s="73">
        <v>13736.54</v>
      </c>
      <c r="AC9" s="73">
        <v>0</v>
      </c>
      <c r="AD9" s="73">
        <v>0</v>
      </c>
      <c r="AE9" s="73">
        <v>653788.7799999999</v>
      </c>
      <c r="AF9" s="73">
        <v>392273.2699999999</v>
      </c>
      <c r="AG9" s="73">
        <v>0</v>
      </c>
      <c r="AH9" s="73">
        <v>0</v>
      </c>
      <c r="AI9" s="73">
        <v>2275</v>
      </c>
      <c r="AJ9" s="73">
        <v>2275</v>
      </c>
      <c r="AK9" s="73">
        <v>0</v>
      </c>
      <c r="AL9" s="73">
        <v>0</v>
      </c>
      <c r="AM9" s="74">
        <f t="shared" si="0"/>
        <v>3201181.98</v>
      </c>
      <c r="AN9" s="74">
        <f t="shared" si="1"/>
        <v>2939666.47</v>
      </c>
    </row>
    <row r="10" spans="1:40" ht="24.75" customHeight="1">
      <c r="A10" s="71">
        <v>5</v>
      </c>
      <c r="B10" s="14" t="s">
        <v>66</v>
      </c>
      <c r="C10" s="73">
        <v>27999.939999999995</v>
      </c>
      <c r="D10" s="73">
        <v>13001.779999999992</v>
      </c>
      <c r="E10" s="73">
        <v>349.0799999999999</v>
      </c>
      <c r="F10" s="73">
        <v>349.0799999999999</v>
      </c>
      <c r="G10" s="73">
        <v>0</v>
      </c>
      <c r="H10" s="73">
        <v>0</v>
      </c>
      <c r="I10" s="73">
        <v>2432251.811536949</v>
      </c>
      <c r="J10" s="73">
        <v>2432251.811536949</v>
      </c>
      <c r="K10" s="73">
        <v>341857.63999999996</v>
      </c>
      <c r="L10" s="73">
        <v>341857.63999999996</v>
      </c>
      <c r="M10" s="73">
        <v>65757.32</v>
      </c>
      <c r="N10" s="73">
        <v>65757.32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1508.1899999999987</v>
      </c>
      <c r="Z10" s="73">
        <v>1508.1899999999987</v>
      </c>
      <c r="AA10" s="73">
        <v>14760.079999999609</v>
      </c>
      <c r="AB10" s="73">
        <v>5088.209999999963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43682.200000000004</v>
      </c>
      <c r="AJ10" s="73">
        <v>7811.370000000003</v>
      </c>
      <c r="AK10" s="73">
        <v>0</v>
      </c>
      <c r="AL10" s="73">
        <v>0</v>
      </c>
      <c r="AM10" s="74">
        <f t="shared" si="0"/>
        <v>2928166.261536949</v>
      </c>
      <c r="AN10" s="74">
        <f t="shared" si="1"/>
        <v>2867625.401536949</v>
      </c>
    </row>
    <row r="11" spans="1:40" ht="24.75" customHeight="1">
      <c r="A11" s="71">
        <v>6</v>
      </c>
      <c r="B11" s="14" t="s">
        <v>71</v>
      </c>
      <c r="C11" s="73">
        <v>40000</v>
      </c>
      <c r="D11" s="73">
        <v>40000</v>
      </c>
      <c r="E11" s="73">
        <v>0</v>
      </c>
      <c r="F11" s="73">
        <v>0</v>
      </c>
      <c r="G11" s="73">
        <v>0</v>
      </c>
      <c r="H11" s="73">
        <v>0</v>
      </c>
      <c r="I11" s="73">
        <v>2409534.3299999996</v>
      </c>
      <c r="J11" s="73">
        <v>2409534.3299999996</v>
      </c>
      <c r="K11" s="73">
        <v>340600.92</v>
      </c>
      <c r="L11" s="73">
        <v>340600.92</v>
      </c>
      <c r="M11" s="73">
        <v>40299.66</v>
      </c>
      <c r="N11" s="73">
        <v>40299.66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4">
        <f t="shared" si="0"/>
        <v>2830434.9099999997</v>
      </c>
      <c r="AN11" s="74">
        <f t="shared" si="1"/>
        <v>2830434.9099999997</v>
      </c>
    </row>
    <row r="12" spans="1:40" ht="24.75" customHeight="1">
      <c r="A12" s="71">
        <v>7</v>
      </c>
      <c r="B12" s="14" t="s">
        <v>70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284376.38</v>
      </c>
      <c r="J12" s="73">
        <v>284376.38</v>
      </c>
      <c r="K12" s="73">
        <v>57403.6</v>
      </c>
      <c r="L12" s="73">
        <v>57403.6</v>
      </c>
      <c r="M12" s="73">
        <v>79221.12</v>
      </c>
      <c r="N12" s="73">
        <v>79221.12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14617</v>
      </c>
      <c r="Z12" s="73">
        <v>14617</v>
      </c>
      <c r="AA12" s="73">
        <v>3574.26</v>
      </c>
      <c r="AB12" s="73">
        <v>3574.26</v>
      </c>
      <c r="AC12" s="73">
        <v>0</v>
      </c>
      <c r="AD12" s="73">
        <v>0</v>
      </c>
      <c r="AE12" s="73">
        <v>1183728.49</v>
      </c>
      <c r="AF12" s="73">
        <v>302798.98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4">
        <f t="shared" si="0"/>
        <v>1622920.85</v>
      </c>
      <c r="AN12" s="74">
        <f t="shared" si="1"/>
        <v>741991.34</v>
      </c>
    </row>
    <row r="13" spans="1:40" ht="24.75" customHeight="1">
      <c r="A13" s="71">
        <v>8</v>
      </c>
      <c r="B13" s="14" t="s">
        <v>69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1092705.06616697</v>
      </c>
      <c r="J13" s="73">
        <v>1092705.06616697</v>
      </c>
      <c r="K13" s="73">
        <v>60635.75</v>
      </c>
      <c r="L13" s="73">
        <v>36366.9</v>
      </c>
      <c r="M13" s="73">
        <v>7273</v>
      </c>
      <c r="N13" s="73">
        <v>6268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781</v>
      </c>
      <c r="AB13" s="73">
        <v>781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4">
        <f t="shared" si="0"/>
        <v>1161394.81616697</v>
      </c>
      <c r="AN13" s="74">
        <f t="shared" si="1"/>
        <v>1136120.9661669699</v>
      </c>
    </row>
    <row r="14" spans="1:40" ht="24.75" customHeight="1">
      <c r="A14" s="71">
        <v>9</v>
      </c>
      <c r="B14" s="14" t="s">
        <v>73</v>
      </c>
      <c r="C14" s="73">
        <v>750</v>
      </c>
      <c r="D14" s="73">
        <v>750</v>
      </c>
      <c r="E14" s="73">
        <v>0</v>
      </c>
      <c r="F14" s="73">
        <v>0</v>
      </c>
      <c r="G14" s="73">
        <v>0</v>
      </c>
      <c r="H14" s="73">
        <v>0</v>
      </c>
      <c r="I14" s="73">
        <v>939360.8</v>
      </c>
      <c r="J14" s="73">
        <v>939360.8</v>
      </c>
      <c r="K14" s="73">
        <v>36002.45</v>
      </c>
      <c r="L14" s="73">
        <v>36002.45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3278</v>
      </c>
      <c r="AB14" s="73">
        <v>3278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4">
        <f t="shared" si="0"/>
        <v>979391.25</v>
      </c>
      <c r="AN14" s="74">
        <f t="shared" si="1"/>
        <v>979391.25</v>
      </c>
    </row>
    <row r="15" spans="1:40" ht="24.75" customHeight="1">
      <c r="A15" s="71">
        <v>10</v>
      </c>
      <c r="B15" s="14" t="s">
        <v>72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468982.74</v>
      </c>
      <c r="J15" s="73">
        <v>468982.74</v>
      </c>
      <c r="K15" s="73">
        <v>4275</v>
      </c>
      <c r="L15" s="73">
        <v>4275</v>
      </c>
      <c r="M15" s="73">
        <v>630</v>
      </c>
      <c r="N15" s="73">
        <v>630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4">
        <f t="shared" si="0"/>
        <v>473887.74</v>
      </c>
      <c r="AN15" s="74">
        <f t="shared" si="1"/>
        <v>473887.74</v>
      </c>
    </row>
    <row r="16" spans="1:40" ht="24.75" customHeight="1">
      <c r="A16" s="71">
        <v>11</v>
      </c>
      <c r="B16" s="14" t="s">
        <v>74</v>
      </c>
      <c r="C16" s="73">
        <v>0</v>
      </c>
      <c r="D16" s="73">
        <v>0</v>
      </c>
      <c r="E16" s="73">
        <v>330.72</v>
      </c>
      <c r="F16" s="73">
        <v>330.72</v>
      </c>
      <c r="G16" s="73">
        <v>0</v>
      </c>
      <c r="H16" s="73">
        <v>0</v>
      </c>
      <c r="I16" s="73">
        <v>227702.45</v>
      </c>
      <c r="J16" s="73">
        <v>227702.45</v>
      </c>
      <c r="K16" s="73">
        <v>94363</v>
      </c>
      <c r="L16" s="73">
        <v>76492</v>
      </c>
      <c r="M16" s="73">
        <v>7812.539999999999</v>
      </c>
      <c r="N16" s="73">
        <v>5516.539999999999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25341</v>
      </c>
      <c r="AB16" s="73">
        <v>25341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4">
        <f t="shared" si="0"/>
        <v>355549.71</v>
      </c>
      <c r="AN16" s="74">
        <f t="shared" si="1"/>
        <v>335382.71</v>
      </c>
    </row>
    <row r="17" spans="1:40" ht="24.75" customHeight="1">
      <c r="A17" s="71">
        <v>12</v>
      </c>
      <c r="B17" s="14" t="s">
        <v>75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65365.19</v>
      </c>
      <c r="AJ17" s="73">
        <v>0</v>
      </c>
      <c r="AK17" s="73">
        <v>0</v>
      </c>
      <c r="AL17" s="73">
        <v>0</v>
      </c>
      <c r="AM17" s="74">
        <f t="shared" si="0"/>
        <v>65365.19</v>
      </c>
      <c r="AN17" s="74">
        <f t="shared" si="1"/>
        <v>0</v>
      </c>
    </row>
    <row r="18" spans="1:40" ht="24.75" customHeight="1">
      <c r="A18" s="71">
        <v>13</v>
      </c>
      <c r="B18" s="14" t="s">
        <v>76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4">
        <f t="shared" si="0"/>
        <v>0</v>
      </c>
      <c r="AN18" s="74">
        <f t="shared" si="1"/>
        <v>0</v>
      </c>
    </row>
    <row r="19" spans="1:40" ht="15">
      <c r="A19" s="28"/>
      <c r="B19" s="13" t="s">
        <v>1</v>
      </c>
      <c r="C19" s="77">
        <f aca="true" t="shared" si="2" ref="C19:AN19">SUM(C6:C18)</f>
        <v>814691.2699999998</v>
      </c>
      <c r="D19" s="77">
        <f t="shared" si="2"/>
        <v>523663.89999999985</v>
      </c>
      <c r="E19" s="77">
        <f t="shared" si="2"/>
        <v>59418.46430000001</v>
      </c>
      <c r="F19" s="77">
        <f t="shared" si="2"/>
        <v>59418.46430000001</v>
      </c>
      <c r="G19" s="77">
        <f t="shared" si="2"/>
        <v>32646.749999999996</v>
      </c>
      <c r="H19" s="77">
        <f t="shared" si="2"/>
        <v>32646.749999999996</v>
      </c>
      <c r="I19" s="77">
        <f t="shared" si="2"/>
        <v>24738796.930479955</v>
      </c>
      <c r="J19" s="77">
        <f t="shared" si="2"/>
        <v>24738796.930479955</v>
      </c>
      <c r="K19" s="77">
        <f t="shared" si="2"/>
        <v>5555378.870877</v>
      </c>
      <c r="L19" s="77">
        <f t="shared" si="2"/>
        <v>5504852.480876999</v>
      </c>
      <c r="M19" s="77">
        <f t="shared" si="2"/>
        <v>727562.1956499999</v>
      </c>
      <c r="N19" s="77">
        <f t="shared" si="2"/>
        <v>712447.4272975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1883886.0803550002</v>
      </c>
      <c r="T19" s="77">
        <f t="shared" si="2"/>
        <v>0</v>
      </c>
      <c r="U19" s="77">
        <f t="shared" si="2"/>
        <v>4.263256414560601E-14</v>
      </c>
      <c r="V19" s="77">
        <f t="shared" si="2"/>
        <v>4.263256414560601E-14</v>
      </c>
      <c r="W19" s="77">
        <f t="shared" si="2"/>
        <v>0</v>
      </c>
      <c r="X19" s="77">
        <f t="shared" si="2"/>
        <v>0</v>
      </c>
      <c r="Y19" s="77">
        <f t="shared" si="2"/>
        <v>131591.34999999998</v>
      </c>
      <c r="Z19" s="77">
        <f t="shared" si="2"/>
        <v>128406.32874947779</v>
      </c>
      <c r="AA19" s="77">
        <f t="shared" si="2"/>
        <v>331469.11999999965</v>
      </c>
      <c r="AB19" s="77">
        <f t="shared" si="2"/>
        <v>258718.22670486284</v>
      </c>
      <c r="AC19" s="77">
        <f t="shared" si="2"/>
        <v>-2.3283064365386963E-10</v>
      </c>
      <c r="AD19" s="77">
        <f t="shared" si="2"/>
        <v>-0.02000000001862645</v>
      </c>
      <c r="AE19" s="77">
        <f t="shared" si="2"/>
        <v>2071321.835884</v>
      </c>
      <c r="AF19" s="77">
        <f t="shared" si="2"/>
        <v>798505.0258839999</v>
      </c>
      <c r="AG19" s="77">
        <f t="shared" si="2"/>
        <v>0</v>
      </c>
      <c r="AH19" s="77">
        <f t="shared" si="2"/>
        <v>0</v>
      </c>
      <c r="AI19" s="77">
        <f t="shared" si="2"/>
        <v>143303.91</v>
      </c>
      <c r="AJ19" s="77">
        <f t="shared" si="2"/>
        <v>25430.989999999994</v>
      </c>
      <c r="AK19" s="77">
        <f t="shared" si="2"/>
        <v>0</v>
      </c>
      <c r="AL19" s="77">
        <f t="shared" si="2"/>
        <v>0</v>
      </c>
      <c r="AM19" s="77">
        <f t="shared" si="2"/>
        <v>36490066.77754596</v>
      </c>
      <c r="AN19" s="77">
        <f t="shared" si="2"/>
        <v>32782886.504292797</v>
      </c>
    </row>
    <row r="21" spans="1:40" ht="15">
      <c r="A21" s="38"/>
      <c r="B21" s="19" t="s">
        <v>15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32"/>
      <c r="AN21" s="37"/>
    </row>
    <row r="22" spans="1:40" ht="13.5">
      <c r="A22" s="38"/>
      <c r="B22" s="92" t="s">
        <v>56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39"/>
      <c r="P22" s="39"/>
      <c r="Q22" s="39"/>
      <c r="R22" s="39"/>
      <c r="S22" s="39"/>
      <c r="T22" s="39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37"/>
      <c r="AN22" s="37"/>
    </row>
    <row r="23" spans="1:40" ht="15">
      <c r="A23" s="38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N23" s="32"/>
    </row>
    <row r="24" spans="2:40" ht="13.5">
      <c r="B24" s="19" t="s">
        <v>22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AM24" s="37"/>
      <c r="AN24" s="37"/>
    </row>
    <row r="25" spans="2:40" ht="13.5">
      <c r="B25" s="19" t="s">
        <v>23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AM25" s="37"/>
      <c r="AN25" s="37"/>
    </row>
    <row r="27" spans="39:40" ht="13.5">
      <c r="AM27" s="37"/>
      <c r="AN27" s="37"/>
    </row>
    <row r="28" spans="39:40" ht="13.5">
      <c r="AM28" s="37"/>
      <c r="AN28" s="37"/>
    </row>
  </sheetData>
  <sheetProtection/>
  <mergeCells count="24">
    <mergeCell ref="B22:N23"/>
    <mergeCell ref="W4:X4"/>
    <mergeCell ref="U4:V4"/>
    <mergeCell ref="G4:H4"/>
    <mergeCell ref="M4:N4"/>
    <mergeCell ref="O4:P4"/>
    <mergeCell ref="Q4:R4"/>
    <mergeCell ref="S4:T4"/>
    <mergeCell ref="AM4:AN4"/>
    <mergeCell ref="Y4:Z4"/>
    <mergeCell ref="AA4:AB4"/>
    <mergeCell ref="AC4:AD4"/>
    <mergeCell ref="AE4:AF4"/>
    <mergeCell ref="AG4:AH4"/>
    <mergeCell ref="AI4:AJ4"/>
    <mergeCell ref="AK4:AL4"/>
    <mergeCell ref="A1:K1"/>
    <mergeCell ref="A2:K2"/>
    <mergeCell ref="A4:A5"/>
    <mergeCell ref="B4:B5"/>
    <mergeCell ref="C4:D4"/>
    <mergeCell ref="E4:F4"/>
    <mergeCell ref="I4:J4"/>
    <mergeCell ref="K4:L4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E34"/>
  <sheetViews>
    <sheetView zoomScalePageLayoutView="0" workbookViewId="0" topLeftCell="A1">
      <pane xSplit="2" ySplit="6" topLeftCell="C2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5" sqref="C2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1" t="s">
        <v>57</v>
      </c>
      <c r="B2" s="101"/>
      <c r="C2" s="101"/>
      <c r="D2" s="101"/>
    </row>
    <row r="3" spans="1:5" ht="12.75" customHeight="1">
      <c r="A3" s="101"/>
      <c r="B3" s="101"/>
      <c r="C3" s="101"/>
      <c r="D3" s="101"/>
      <c r="E3" s="4"/>
    </row>
    <row r="4" spans="1:5" ht="12.75">
      <c r="A4" s="101"/>
      <c r="B4" s="101"/>
      <c r="C4" s="101"/>
      <c r="D4" s="101"/>
      <c r="E4" s="4"/>
    </row>
    <row r="6" spans="1:4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4" ht="27" customHeight="1">
      <c r="A7" s="15">
        <v>1</v>
      </c>
      <c r="B7" s="7" t="s">
        <v>3</v>
      </c>
      <c r="C7" s="78">
        <f>HLOOKUP(B7,'პრემიები(დაზღვევა)'!$C$4:$AL$19,16,)</f>
        <v>4448310.412072163</v>
      </c>
      <c r="D7" s="79">
        <f>C7/$C$25</f>
        <v>0.0539136075166153</v>
      </c>
    </row>
    <row r="8" spans="1:4" ht="27" customHeight="1">
      <c r="A8" s="15">
        <v>2</v>
      </c>
      <c r="B8" s="7" t="s">
        <v>27</v>
      </c>
      <c r="C8" s="78">
        <f>HLOOKUP(B8,'პრემიები(დაზღვევა)'!$C$4:$AL$19,16,)</f>
        <v>876432.1586718962</v>
      </c>
      <c r="D8" s="79">
        <f aca="true" t="shared" si="0" ref="D8:D21">C8/$C$25</f>
        <v>0.010622374573802556</v>
      </c>
    </row>
    <row r="9" spans="1:4" ht="27" customHeight="1">
      <c r="A9" s="15">
        <v>3</v>
      </c>
      <c r="B9" s="7" t="s">
        <v>34</v>
      </c>
      <c r="C9" s="78">
        <f>HLOOKUP(B9,'პრემიები(დაზღვევა)'!$C$4:$AL$19,16,)</f>
        <v>1030771.1925624146</v>
      </c>
      <c r="D9" s="79">
        <f t="shared" si="0"/>
        <v>0.012492966624906928</v>
      </c>
    </row>
    <row r="10" spans="1:4" ht="27" customHeight="1">
      <c r="A10" s="15">
        <v>4</v>
      </c>
      <c r="B10" s="7" t="s">
        <v>6</v>
      </c>
      <c r="C10" s="78">
        <f>HLOOKUP(B10,'პრემიები(დაზღვევა)'!$C$4:$AL$19,16,)</f>
        <v>46410878.31092095</v>
      </c>
      <c r="D10" s="79">
        <f t="shared" si="0"/>
        <v>0.5625007353276842</v>
      </c>
    </row>
    <row r="11" spans="1:4" ht="38.25" customHeight="1">
      <c r="A11" s="15">
        <v>5</v>
      </c>
      <c r="B11" s="7" t="s">
        <v>35</v>
      </c>
      <c r="C11" s="78">
        <f>HLOOKUP(B11,'პრემიები(დაზღვევა)'!$C$4:$AL$19,16,)</f>
        <v>12516041.426180884</v>
      </c>
      <c r="D11" s="79">
        <f t="shared" si="0"/>
        <v>0.15169466215341706</v>
      </c>
    </row>
    <row r="12" spans="1:4" ht="27" customHeight="1">
      <c r="A12" s="15">
        <v>6</v>
      </c>
      <c r="B12" s="7" t="s">
        <v>7</v>
      </c>
      <c r="C12" s="78">
        <f>HLOOKUP(B12,'პრემიები(დაზღვევა)'!$C$4:$AL$19,16,)</f>
        <v>1513734.5548636506</v>
      </c>
      <c r="D12" s="79">
        <f t="shared" si="0"/>
        <v>0.01834649183963767</v>
      </c>
    </row>
    <row r="13" spans="1:4" ht="27" customHeight="1">
      <c r="A13" s="15">
        <v>7</v>
      </c>
      <c r="B13" s="7" t="s">
        <v>8</v>
      </c>
      <c r="C13" s="78">
        <f>HLOOKUP(B13,'პრემიები(დაზღვევა)'!$C$4:$AL$19,16,)</f>
        <v>0</v>
      </c>
      <c r="D13" s="79">
        <f t="shared" si="0"/>
        <v>0</v>
      </c>
    </row>
    <row r="14" spans="1:4" ht="27" customHeight="1">
      <c r="A14" s="15">
        <v>8</v>
      </c>
      <c r="B14" s="7" t="s">
        <v>28</v>
      </c>
      <c r="C14" s="78">
        <f>HLOOKUP(B14,'პრემიები(დაზღვევა)'!$C$4:$AL$19,16,)</f>
        <v>153409.71339667626</v>
      </c>
      <c r="D14" s="79">
        <f t="shared" si="0"/>
        <v>0.0018593286688938628</v>
      </c>
    </row>
    <row r="15" spans="1:4" ht="27" customHeight="1">
      <c r="A15" s="15">
        <v>9</v>
      </c>
      <c r="B15" s="7" t="s">
        <v>38</v>
      </c>
      <c r="C15" s="78">
        <f>HLOOKUP(B15,'პრემიები(დაზღვევა)'!$C$4:$AL$19,16,)</f>
        <v>724856.0919620232</v>
      </c>
      <c r="D15" s="79">
        <f t="shared" si="0"/>
        <v>0.008785269737923622</v>
      </c>
    </row>
    <row r="16" spans="1:4" ht="27" customHeight="1">
      <c r="A16" s="15">
        <v>10</v>
      </c>
      <c r="B16" s="7" t="s">
        <v>29</v>
      </c>
      <c r="C16" s="78">
        <f>HLOOKUP(B16,'პრემიები(დაზღვევა)'!$C$4:$AL$19,16,)</f>
        <v>186733.56999999998</v>
      </c>
      <c r="D16" s="79">
        <f t="shared" si="0"/>
        <v>0.0022632144501054862</v>
      </c>
    </row>
    <row r="17" spans="1:4" ht="27" customHeight="1">
      <c r="A17" s="15">
        <v>11</v>
      </c>
      <c r="B17" s="7" t="s">
        <v>30</v>
      </c>
      <c r="C17" s="78">
        <f>HLOOKUP(B17,'პრემიები(დაზღვევა)'!$C$4:$AL$19,16,)</f>
        <v>0</v>
      </c>
      <c r="D17" s="79">
        <f t="shared" si="0"/>
        <v>0</v>
      </c>
    </row>
    <row r="18" spans="1:4" ht="27" customHeight="1">
      <c r="A18" s="15">
        <v>12</v>
      </c>
      <c r="B18" s="7" t="s">
        <v>9</v>
      </c>
      <c r="C18" s="78">
        <f>HLOOKUP(B18,'პრემიები(დაზღვევა)'!$C$4:$AL$19,16,)</f>
        <v>2133565.315091291</v>
      </c>
      <c r="D18" s="79">
        <f t="shared" si="0"/>
        <v>0.025858852542467187</v>
      </c>
    </row>
    <row r="19" spans="1:4" ht="27" customHeight="1">
      <c r="A19" s="15">
        <v>13</v>
      </c>
      <c r="B19" s="7" t="s">
        <v>33</v>
      </c>
      <c r="C19" s="78">
        <f>HLOOKUP(B19,'პრემიები(დაზღვევა)'!$C$4:$AL$19,16,)</f>
        <v>7871127.497856429</v>
      </c>
      <c r="D19" s="79">
        <f t="shared" si="0"/>
        <v>0.09539821624880471</v>
      </c>
    </row>
    <row r="20" spans="1:4" ht="27" customHeight="1">
      <c r="A20" s="15">
        <v>14</v>
      </c>
      <c r="B20" s="7" t="s">
        <v>10</v>
      </c>
      <c r="C20" s="78">
        <f>HLOOKUP(B20,'პრემიები(დაზღვევა)'!$C$4:$AL$19,16,)</f>
        <v>83263.16621000016</v>
      </c>
      <c r="D20" s="79">
        <f t="shared" si="0"/>
        <v>0.0010091511715221168</v>
      </c>
    </row>
    <row r="21" spans="1:4" ht="27" customHeight="1">
      <c r="A21" s="15">
        <v>15</v>
      </c>
      <c r="B21" s="7" t="s">
        <v>11</v>
      </c>
      <c r="C21" s="78">
        <f>HLOOKUP(B21,'პრემიები(დაზღვევა)'!$C$4:$AL$19,16,)</f>
        <v>1452343.2035</v>
      </c>
      <c r="D21" s="79">
        <f t="shared" si="0"/>
        <v>0.01760242748357295</v>
      </c>
    </row>
    <row r="22" spans="1:4" ht="27" customHeight="1">
      <c r="A22" s="15">
        <v>16</v>
      </c>
      <c r="B22" s="7" t="s">
        <v>12</v>
      </c>
      <c r="C22" s="78">
        <f>HLOOKUP(B22,'პრემიები(დაზღვევა)'!$C$4:$AL$19,16,)</f>
        <v>27760</v>
      </c>
      <c r="D22" s="79">
        <f>C22/$C$25</f>
        <v>0.00033645173245993367</v>
      </c>
    </row>
    <row r="23" spans="1:4" ht="27" customHeight="1">
      <c r="A23" s="15">
        <v>17</v>
      </c>
      <c r="B23" s="7" t="s">
        <v>32</v>
      </c>
      <c r="C23" s="78">
        <f>HLOOKUP(B23,'პრემიები(დაზღვევა)'!$C$4:$AL$19,16,)</f>
        <v>3078893.6363399997</v>
      </c>
      <c r="D23" s="79">
        <f>C23/$C$25</f>
        <v>0.03731624992818652</v>
      </c>
    </row>
    <row r="24" spans="1:4" ht="27" customHeight="1">
      <c r="A24" s="15">
        <v>18</v>
      </c>
      <c r="B24" s="7" t="s">
        <v>13</v>
      </c>
      <c r="C24" s="78">
        <f>HLOOKUP(B24,'პრემიები(დაზღვევა)'!$C$4:$AL$19,16,)</f>
        <v>0</v>
      </c>
      <c r="D24" s="79">
        <f>C24/$C$25</f>
        <v>0</v>
      </c>
    </row>
    <row r="25" spans="1:4" ht="27" customHeight="1">
      <c r="A25" s="8"/>
      <c r="B25" s="9" t="s">
        <v>14</v>
      </c>
      <c r="C25" s="80">
        <f>SUM(C7:C24)</f>
        <v>82508120.24962837</v>
      </c>
      <c r="D25" s="81">
        <f>SUM(D7:D24)</f>
        <v>1</v>
      </c>
    </row>
    <row r="27" ht="12.75">
      <c r="C27" s="3"/>
    </row>
    <row r="28" ht="12.75">
      <c r="C28" s="3"/>
    </row>
    <row r="34" ht="12.75">
      <c r="C34" s="10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28"/>
  <sheetViews>
    <sheetView zoomScalePageLayoutView="0" workbookViewId="0" topLeftCell="A1">
      <pane xSplit="2" ySplit="5" topLeftCell="A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:A18"/>
    </sheetView>
  </sheetViews>
  <sheetFormatPr defaultColWidth="9.140625" defaultRowHeight="12.75"/>
  <cols>
    <col min="1" max="1" width="4.421875" style="0" customWidth="1"/>
    <col min="2" max="2" width="49.281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20" customFormat="1" ht="27.75" customHeight="1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</row>
    <row r="2" spans="1:37" s="61" customFormat="1" ht="17.25" customHeight="1">
      <c r="A2" s="23" t="s">
        <v>39</v>
      </c>
      <c r="C2" s="62"/>
      <c r="E2" s="62"/>
      <c r="G2" s="62"/>
      <c r="I2" s="62"/>
      <c r="K2" s="62"/>
      <c r="M2" s="62"/>
      <c r="O2" s="62"/>
      <c r="Q2" s="62"/>
      <c r="S2" s="62"/>
      <c r="U2" s="62"/>
      <c r="W2" s="62"/>
      <c r="Y2" s="62"/>
      <c r="AA2" s="62"/>
      <c r="AC2" s="62"/>
      <c r="AE2" s="62"/>
      <c r="AG2" s="62"/>
      <c r="AI2" s="62"/>
      <c r="AK2" s="62"/>
    </row>
    <row r="3" spans="1:37" s="61" customFormat="1" ht="21.75" customHeight="1">
      <c r="A3" s="23"/>
      <c r="C3" s="62"/>
      <c r="E3" s="62"/>
      <c r="G3" s="62"/>
      <c r="I3" s="62"/>
      <c r="K3" s="62"/>
      <c r="M3" s="62"/>
      <c r="O3" s="62"/>
      <c r="Q3" s="62"/>
      <c r="S3" s="62"/>
      <c r="U3" s="62"/>
      <c r="W3" s="62"/>
      <c r="Y3" s="62"/>
      <c r="AA3" s="62"/>
      <c r="AC3" s="62"/>
      <c r="AE3" s="62"/>
      <c r="AG3" s="62"/>
      <c r="AI3" s="62"/>
      <c r="AK3" s="62"/>
    </row>
    <row r="4" spans="1:40" ht="96" customHeight="1">
      <c r="A4" s="95" t="s">
        <v>0</v>
      </c>
      <c r="B4" s="95" t="s">
        <v>2</v>
      </c>
      <c r="C4" s="93" t="s">
        <v>3</v>
      </c>
      <c r="D4" s="94"/>
      <c r="E4" s="93" t="s">
        <v>27</v>
      </c>
      <c r="F4" s="94"/>
      <c r="G4" s="93" t="s">
        <v>34</v>
      </c>
      <c r="H4" s="94"/>
      <c r="I4" s="93" t="s">
        <v>6</v>
      </c>
      <c r="J4" s="94"/>
      <c r="K4" s="93" t="s">
        <v>35</v>
      </c>
      <c r="L4" s="94"/>
      <c r="M4" s="93" t="s">
        <v>7</v>
      </c>
      <c r="N4" s="94"/>
      <c r="O4" s="93" t="s">
        <v>8</v>
      </c>
      <c r="P4" s="94"/>
      <c r="Q4" s="93" t="s">
        <v>28</v>
      </c>
      <c r="R4" s="94"/>
      <c r="S4" s="93" t="s">
        <v>38</v>
      </c>
      <c r="T4" s="94"/>
      <c r="U4" s="93" t="s">
        <v>29</v>
      </c>
      <c r="V4" s="94"/>
      <c r="W4" s="93" t="s">
        <v>30</v>
      </c>
      <c r="X4" s="94"/>
      <c r="Y4" s="93" t="s">
        <v>9</v>
      </c>
      <c r="Z4" s="94"/>
      <c r="AA4" s="93" t="s">
        <v>33</v>
      </c>
      <c r="AB4" s="94"/>
      <c r="AC4" s="93" t="s">
        <v>10</v>
      </c>
      <c r="AD4" s="94"/>
      <c r="AE4" s="93" t="s">
        <v>11</v>
      </c>
      <c r="AF4" s="94"/>
      <c r="AG4" s="93" t="s">
        <v>12</v>
      </c>
      <c r="AH4" s="94"/>
      <c r="AI4" s="93" t="s">
        <v>32</v>
      </c>
      <c r="AJ4" s="94"/>
      <c r="AK4" s="93" t="s">
        <v>13</v>
      </c>
      <c r="AL4" s="94"/>
      <c r="AM4" s="97" t="s">
        <v>14</v>
      </c>
      <c r="AN4" s="98"/>
    </row>
    <row r="5" spans="1:40" ht="31.5" customHeight="1">
      <c r="A5" s="96"/>
      <c r="B5" s="96"/>
      <c r="C5" s="63" t="s">
        <v>4</v>
      </c>
      <c r="D5" s="63" t="s">
        <v>5</v>
      </c>
      <c r="E5" s="63" t="s">
        <v>4</v>
      </c>
      <c r="F5" s="63" t="s">
        <v>5</v>
      </c>
      <c r="G5" s="63" t="s">
        <v>4</v>
      </c>
      <c r="H5" s="63" t="s">
        <v>5</v>
      </c>
      <c r="I5" s="63" t="s">
        <v>4</v>
      </c>
      <c r="J5" s="63" t="s">
        <v>5</v>
      </c>
      <c r="K5" s="63" t="s">
        <v>4</v>
      </c>
      <c r="L5" s="63" t="s">
        <v>5</v>
      </c>
      <c r="M5" s="63" t="s">
        <v>4</v>
      </c>
      <c r="N5" s="63" t="s">
        <v>5</v>
      </c>
      <c r="O5" s="63" t="s">
        <v>4</v>
      </c>
      <c r="P5" s="63" t="s">
        <v>5</v>
      </c>
      <c r="Q5" s="63" t="s">
        <v>4</v>
      </c>
      <c r="R5" s="63" t="s">
        <v>5</v>
      </c>
      <c r="S5" s="63" t="s">
        <v>4</v>
      </c>
      <c r="T5" s="63" t="s">
        <v>5</v>
      </c>
      <c r="U5" s="63" t="s">
        <v>4</v>
      </c>
      <c r="V5" s="63" t="s">
        <v>5</v>
      </c>
      <c r="W5" s="63" t="s">
        <v>4</v>
      </c>
      <c r="X5" s="63" t="s">
        <v>5</v>
      </c>
      <c r="Y5" s="63" t="s">
        <v>4</v>
      </c>
      <c r="Z5" s="63" t="s">
        <v>5</v>
      </c>
      <c r="AA5" s="63" t="s">
        <v>4</v>
      </c>
      <c r="AB5" s="63" t="s">
        <v>5</v>
      </c>
      <c r="AC5" s="63" t="s">
        <v>4</v>
      </c>
      <c r="AD5" s="63" t="s">
        <v>5</v>
      </c>
      <c r="AE5" s="63" t="s">
        <v>4</v>
      </c>
      <c r="AF5" s="63" t="s">
        <v>5</v>
      </c>
      <c r="AG5" s="63" t="s">
        <v>4</v>
      </c>
      <c r="AH5" s="63" t="s">
        <v>5</v>
      </c>
      <c r="AI5" s="63" t="s">
        <v>4</v>
      </c>
      <c r="AJ5" s="63" t="s">
        <v>5</v>
      </c>
      <c r="AK5" s="63" t="s">
        <v>4</v>
      </c>
      <c r="AL5" s="63" t="s">
        <v>5</v>
      </c>
      <c r="AM5" s="63" t="s">
        <v>4</v>
      </c>
      <c r="AN5" s="63" t="s">
        <v>5</v>
      </c>
    </row>
    <row r="6" spans="1:40" ht="24.75" customHeight="1">
      <c r="A6" s="88">
        <v>1</v>
      </c>
      <c r="B6" s="14" t="s">
        <v>66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428.7556416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0</v>
      </c>
      <c r="U6" s="82">
        <v>0</v>
      </c>
      <c r="V6" s="82">
        <v>0</v>
      </c>
      <c r="W6" s="82">
        <v>0</v>
      </c>
      <c r="X6" s="82">
        <v>0</v>
      </c>
      <c r="Y6" s="82">
        <v>0</v>
      </c>
      <c r="Z6" s="82">
        <v>0</v>
      </c>
      <c r="AA6" s="82">
        <v>45151.6</v>
      </c>
      <c r="AB6" s="82">
        <v>43415</v>
      </c>
      <c r="AC6" s="82">
        <v>0</v>
      </c>
      <c r="AD6" s="82">
        <v>0</v>
      </c>
      <c r="AE6" s="82">
        <v>0</v>
      </c>
      <c r="AF6" s="82">
        <v>0</v>
      </c>
      <c r="AG6" s="82">
        <v>0</v>
      </c>
      <c r="AH6" s="82">
        <v>0</v>
      </c>
      <c r="AI6" s="82">
        <v>0</v>
      </c>
      <c r="AJ6" s="82">
        <v>0</v>
      </c>
      <c r="AK6" s="82">
        <v>0</v>
      </c>
      <c r="AL6" s="82">
        <v>0</v>
      </c>
      <c r="AM6" s="74">
        <f aca="true" t="shared" si="0" ref="AM6:AM18">C6+E6+G6+I6+K6+M6+O6+Q6+S6+U6+W6+Y6+AA6+AC6+AE6+AG6+AI6+AK6</f>
        <v>45151.6</v>
      </c>
      <c r="AN6" s="74">
        <f aca="true" t="shared" si="1" ref="AN6:AN18">D6+F6+H6+J6+L6+N6+P6+R6+T6+V6+X6+Z6+AB6+AD6+AF6+AH6+AJ6+AL6</f>
        <v>43843.7556416</v>
      </c>
    </row>
    <row r="7" spans="1:40" ht="24.75" customHeight="1">
      <c r="A7" s="88">
        <v>2</v>
      </c>
      <c r="B7" s="14" t="s">
        <v>65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15.5979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2">
        <v>0</v>
      </c>
      <c r="AM7" s="74">
        <f t="shared" si="0"/>
        <v>15.5979</v>
      </c>
      <c r="AN7" s="74">
        <f t="shared" si="1"/>
        <v>0</v>
      </c>
    </row>
    <row r="8" spans="1:40" ht="24.75" customHeight="1">
      <c r="A8" s="88">
        <v>3</v>
      </c>
      <c r="B8" s="14" t="s">
        <v>64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0</v>
      </c>
      <c r="AJ8" s="82">
        <v>0</v>
      </c>
      <c r="AK8" s="82">
        <v>0</v>
      </c>
      <c r="AL8" s="82">
        <v>0</v>
      </c>
      <c r="AM8" s="74">
        <f t="shared" si="0"/>
        <v>0</v>
      </c>
      <c r="AN8" s="74">
        <f t="shared" si="1"/>
        <v>0</v>
      </c>
    </row>
    <row r="9" spans="1:40" ht="24.75" customHeight="1">
      <c r="A9" s="88">
        <v>4</v>
      </c>
      <c r="B9" s="14" t="s">
        <v>67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I9" s="82">
        <v>0</v>
      </c>
      <c r="AJ9" s="82">
        <v>0</v>
      </c>
      <c r="AK9" s="82">
        <v>0</v>
      </c>
      <c r="AL9" s="82">
        <v>0</v>
      </c>
      <c r="AM9" s="74">
        <f t="shared" si="0"/>
        <v>0</v>
      </c>
      <c r="AN9" s="74">
        <f t="shared" si="1"/>
        <v>0</v>
      </c>
    </row>
    <row r="10" spans="1:40" ht="24.75" customHeight="1">
      <c r="A10" s="88">
        <v>5</v>
      </c>
      <c r="B10" s="14" t="s">
        <v>68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74">
        <f t="shared" si="0"/>
        <v>0</v>
      </c>
      <c r="AN10" s="74">
        <f t="shared" si="1"/>
        <v>0</v>
      </c>
    </row>
    <row r="11" spans="1:40" ht="24.75" customHeight="1">
      <c r="A11" s="88">
        <v>6</v>
      </c>
      <c r="B11" s="14" t="s">
        <v>69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74">
        <f t="shared" si="0"/>
        <v>0</v>
      </c>
      <c r="AN11" s="74">
        <f t="shared" si="1"/>
        <v>0</v>
      </c>
    </row>
    <row r="12" spans="1:40" ht="24.75" customHeight="1">
      <c r="A12" s="88">
        <v>7</v>
      </c>
      <c r="B12" s="14" t="s">
        <v>70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74">
        <f t="shared" si="0"/>
        <v>0</v>
      </c>
      <c r="AN12" s="74">
        <f t="shared" si="1"/>
        <v>0</v>
      </c>
    </row>
    <row r="13" spans="1:40" ht="24.75" customHeight="1">
      <c r="A13" s="88">
        <v>8</v>
      </c>
      <c r="B13" s="14" t="s">
        <v>71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74">
        <f t="shared" si="0"/>
        <v>0</v>
      </c>
      <c r="AN13" s="74">
        <f t="shared" si="1"/>
        <v>0</v>
      </c>
    </row>
    <row r="14" spans="1:40" ht="24.75" customHeight="1">
      <c r="A14" s="88">
        <v>9</v>
      </c>
      <c r="B14" s="14" t="s">
        <v>72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74">
        <f t="shared" si="0"/>
        <v>0</v>
      </c>
      <c r="AN14" s="74">
        <f t="shared" si="1"/>
        <v>0</v>
      </c>
    </row>
    <row r="15" spans="1:40" ht="24.75" customHeight="1">
      <c r="A15" s="88">
        <v>10</v>
      </c>
      <c r="B15" s="14" t="s">
        <v>73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74">
        <f t="shared" si="0"/>
        <v>0</v>
      </c>
      <c r="AN15" s="74">
        <f t="shared" si="1"/>
        <v>0</v>
      </c>
    </row>
    <row r="16" spans="1:40" ht="24.75" customHeight="1">
      <c r="A16" s="88">
        <v>11</v>
      </c>
      <c r="B16" s="14" t="s">
        <v>74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74">
        <f t="shared" si="0"/>
        <v>0</v>
      </c>
      <c r="AN16" s="74">
        <f t="shared" si="1"/>
        <v>0</v>
      </c>
    </row>
    <row r="17" spans="1:40" ht="24.75" customHeight="1">
      <c r="A17" s="88">
        <v>12</v>
      </c>
      <c r="B17" s="14" t="s">
        <v>75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74">
        <f t="shared" si="0"/>
        <v>0</v>
      </c>
      <c r="AN17" s="74">
        <f t="shared" si="1"/>
        <v>0</v>
      </c>
    </row>
    <row r="18" spans="1:40" ht="24.75" customHeight="1">
      <c r="A18" s="88">
        <v>13</v>
      </c>
      <c r="B18" s="14" t="s">
        <v>76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74">
        <f t="shared" si="0"/>
        <v>0</v>
      </c>
      <c r="AN18" s="74">
        <f t="shared" si="1"/>
        <v>0</v>
      </c>
    </row>
    <row r="19" spans="1:40" ht="16.5" customHeight="1">
      <c r="A19" s="65"/>
      <c r="B19" s="13" t="s">
        <v>1</v>
      </c>
      <c r="C19" s="77">
        <f aca="true" t="shared" si="2" ref="C19:AN19">SUM(C6:C18)</f>
        <v>0</v>
      </c>
      <c r="D19" s="77">
        <f t="shared" si="2"/>
        <v>0</v>
      </c>
      <c r="E19" s="77">
        <f t="shared" si="2"/>
        <v>0</v>
      </c>
      <c r="F19" s="77">
        <f t="shared" si="2"/>
        <v>0</v>
      </c>
      <c r="G19" s="77">
        <f t="shared" si="2"/>
        <v>0</v>
      </c>
      <c r="H19" s="77">
        <f t="shared" si="2"/>
        <v>0</v>
      </c>
      <c r="I19" s="77">
        <f t="shared" si="2"/>
        <v>0</v>
      </c>
      <c r="J19" s="77">
        <f t="shared" si="2"/>
        <v>0</v>
      </c>
      <c r="K19" s="77">
        <f t="shared" si="2"/>
        <v>15.5979</v>
      </c>
      <c r="L19" s="77">
        <f t="shared" si="2"/>
        <v>0</v>
      </c>
      <c r="M19" s="77">
        <f t="shared" si="2"/>
        <v>0</v>
      </c>
      <c r="N19" s="77">
        <f t="shared" si="2"/>
        <v>428.7556416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0</v>
      </c>
      <c r="W19" s="77">
        <f t="shared" si="2"/>
        <v>0</v>
      </c>
      <c r="X19" s="77">
        <f t="shared" si="2"/>
        <v>0</v>
      </c>
      <c r="Y19" s="77">
        <f t="shared" si="2"/>
        <v>0</v>
      </c>
      <c r="Z19" s="77">
        <f t="shared" si="2"/>
        <v>0</v>
      </c>
      <c r="AA19" s="77">
        <f t="shared" si="2"/>
        <v>45151.6</v>
      </c>
      <c r="AB19" s="77">
        <f t="shared" si="2"/>
        <v>43415</v>
      </c>
      <c r="AC19" s="77">
        <f t="shared" si="2"/>
        <v>0</v>
      </c>
      <c r="AD19" s="77">
        <f t="shared" si="2"/>
        <v>0</v>
      </c>
      <c r="AE19" s="77">
        <f t="shared" si="2"/>
        <v>0</v>
      </c>
      <c r="AF19" s="77">
        <f t="shared" si="2"/>
        <v>0</v>
      </c>
      <c r="AG19" s="77">
        <f t="shared" si="2"/>
        <v>0</v>
      </c>
      <c r="AH19" s="77">
        <f t="shared" si="2"/>
        <v>0</v>
      </c>
      <c r="AI19" s="77">
        <f t="shared" si="2"/>
        <v>0</v>
      </c>
      <c r="AJ19" s="77">
        <f t="shared" si="2"/>
        <v>0</v>
      </c>
      <c r="AK19" s="77">
        <f t="shared" si="2"/>
        <v>0</v>
      </c>
      <c r="AL19" s="77">
        <f t="shared" si="2"/>
        <v>0</v>
      </c>
      <c r="AM19" s="77">
        <f t="shared" si="2"/>
        <v>45167.1979</v>
      </c>
      <c r="AN19" s="77">
        <f t="shared" si="2"/>
        <v>43843.7556416</v>
      </c>
    </row>
    <row r="20" ht="14.25" customHeight="1"/>
    <row r="21" spans="2:40" ht="13.5">
      <c r="B21" s="58" t="s">
        <v>15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2:40" ht="12.75">
      <c r="B22" s="92" t="s">
        <v>59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AM22" s="3"/>
      <c r="AN22" s="3"/>
    </row>
    <row r="23" spans="2:40" ht="12.7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AM23" s="3"/>
      <c r="AN23" s="3"/>
    </row>
    <row r="24" spans="39:40" ht="12.75">
      <c r="AM24" s="3"/>
      <c r="AN24" s="3"/>
    </row>
    <row r="25" spans="39:40" ht="12.75">
      <c r="AM25" s="3"/>
      <c r="AN25" s="3"/>
    </row>
    <row r="26" spans="3:40" ht="12.75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3"/>
      <c r="AN26" s="3"/>
    </row>
    <row r="27" spans="3:40" ht="12.75"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3"/>
      <c r="AN27" s="3"/>
    </row>
    <row r="28" spans="39:40" ht="12.75">
      <c r="AM28" s="3"/>
      <c r="AN28" s="3"/>
    </row>
  </sheetData>
  <sheetProtection/>
  <mergeCells count="22">
    <mergeCell ref="I4:J4"/>
    <mergeCell ref="A4:A5"/>
    <mergeCell ref="B4:B5"/>
    <mergeCell ref="C4:D4"/>
    <mergeCell ref="E4:F4"/>
    <mergeCell ref="G4:H4"/>
    <mergeCell ref="AI4:AJ4"/>
    <mergeCell ref="AK4:AL4"/>
    <mergeCell ref="AM4:AN4"/>
    <mergeCell ref="B22:N23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N25"/>
  <sheetViews>
    <sheetView zoomScalePageLayoutView="0" workbookViewId="0" topLeftCell="A1">
      <pane xSplit="2" ySplit="5" topLeftCell="A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:A18"/>
    </sheetView>
  </sheetViews>
  <sheetFormatPr defaultColWidth="9.140625" defaultRowHeight="12.75"/>
  <cols>
    <col min="1" max="1" width="4.00390625" style="27" customWidth="1"/>
    <col min="2" max="2" width="47.421875" style="27" customWidth="1"/>
    <col min="3" max="6" width="9.7109375" style="27" customWidth="1"/>
    <col min="7" max="7" width="12.00390625" style="27" customWidth="1"/>
    <col min="8" max="8" width="11.8515625" style="27" customWidth="1"/>
    <col min="9" max="10" width="10.140625" style="27" bestFit="1" customWidth="1"/>
    <col min="11" max="20" width="9.7109375" style="27" customWidth="1"/>
    <col min="21" max="21" width="11.00390625" style="27" customWidth="1"/>
    <col min="22" max="26" width="9.7109375" style="27" customWidth="1"/>
    <col min="27" max="27" width="11.00390625" style="27" customWidth="1"/>
    <col min="28" max="28" width="10.421875" style="27" customWidth="1"/>
    <col min="29" max="38" width="9.7109375" style="27" customWidth="1"/>
    <col min="39" max="39" width="12.7109375" style="27" customWidth="1"/>
    <col min="40" max="40" width="11.8515625" style="27" customWidth="1"/>
    <col min="41" max="16384" width="9.140625" style="27" customWidth="1"/>
  </cols>
  <sheetData>
    <row r="1" spans="1:23" s="20" customFormat="1" ht="16.5" customHeight="1">
      <c r="A1" s="102" t="s">
        <v>60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  <c r="N1" s="103"/>
      <c r="W1" s="37"/>
    </row>
    <row r="2" spans="1:38" ht="18.75" customHeight="1">
      <c r="A2" s="23" t="s">
        <v>39</v>
      </c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</row>
    <row r="3" spans="1:38" ht="18.75" customHeight="1">
      <c r="A3" s="23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0" ht="94.5" customHeight="1">
      <c r="A4" s="95" t="s">
        <v>0</v>
      </c>
      <c r="B4" s="95" t="s">
        <v>2</v>
      </c>
      <c r="C4" s="93" t="s">
        <v>3</v>
      </c>
      <c r="D4" s="94"/>
      <c r="E4" s="93" t="s">
        <v>27</v>
      </c>
      <c r="F4" s="94"/>
      <c r="G4" s="93" t="s">
        <v>34</v>
      </c>
      <c r="H4" s="94"/>
      <c r="I4" s="93" t="s">
        <v>6</v>
      </c>
      <c r="J4" s="94"/>
      <c r="K4" s="93" t="s">
        <v>35</v>
      </c>
      <c r="L4" s="94"/>
      <c r="M4" s="93" t="s">
        <v>7</v>
      </c>
      <c r="N4" s="94"/>
      <c r="O4" s="93" t="s">
        <v>8</v>
      </c>
      <c r="P4" s="94"/>
      <c r="Q4" s="93" t="s">
        <v>28</v>
      </c>
      <c r="R4" s="94"/>
      <c r="S4" s="93" t="s">
        <v>38</v>
      </c>
      <c r="T4" s="94"/>
      <c r="U4" s="93" t="s">
        <v>29</v>
      </c>
      <c r="V4" s="94"/>
      <c r="W4" s="93" t="s">
        <v>30</v>
      </c>
      <c r="X4" s="94"/>
      <c r="Y4" s="93" t="s">
        <v>9</v>
      </c>
      <c r="Z4" s="94"/>
      <c r="AA4" s="93" t="s">
        <v>31</v>
      </c>
      <c r="AB4" s="94"/>
      <c r="AC4" s="93" t="s">
        <v>10</v>
      </c>
      <c r="AD4" s="94"/>
      <c r="AE4" s="93" t="s">
        <v>11</v>
      </c>
      <c r="AF4" s="94"/>
      <c r="AG4" s="93" t="s">
        <v>12</v>
      </c>
      <c r="AH4" s="94"/>
      <c r="AI4" s="93" t="s">
        <v>32</v>
      </c>
      <c r="AJ4" s="94"/>
      <c r="AK4" s="93" t="s">
        <v>13</v>
      </c>
      <c r="AL4" s="94"/>
      <c r="AM4" s="93" t="s">
        <v>14</v>
      </c>
      <c r="AN4" s="94"/>
    </row>
    <row r="5" spans="1:40" ht="39.75" customHeight="1">
      <c r="A5" s="96"/>
      <c r="B5" s="96"/>
      <c r="C5" s="25" t="s">
        <v>16</v>
      </c>
      <c r="D5" s="25" t="s">
        <v>17</v>
      </c>
      <c r="E5" s="25" t="s">
        <v>16</v>
      </c>
      <c r="F5" s="25" t="s">
        <v>17</v>
      </c>
      <c r="G5" s="25" t="s">
        <v>16</v>
      </c>
      <c r="H5" s="25" t="s">
        <v>17</v>
      </c>
      <c r="I5" s="25" t="s">
        <v>16</v>
      </c>
      <c r="J5" s="25" t="s">
        <v>17</v>
      </c>
      <c r="K5" s="25" t="s">
        <v>16</v>
      </c>
      <c r="L5" s="25" t="s">
        <v>17</v>
      </c>
      <c r="M5" s="25" t="s">
        <v>16</v>
      </c>
      <c r="N5" s="25" t="s">
        <v>17</v>
      </c>
      <c r="O5" s="25" t="s">
        <v>16</v>
      </c>
      <c r="P5" s="25" t="s">
        <v>17</v>
      </c>
      <c r="Q5" s="25" t="s">
        <v>16</v>
      </c>
      <c r="R5" s="25" t="s">
        <v>17</v>
      </c>
      <c r="S5" s="25" t="s">
        <v>16</v>
      </c>
      <c r="T5" s="25" t="s">
        <v>17</v>
      </c>
      <c r="U5" s="25" t="s">
        <v>16</v>
      </c>
      <c r="V5" s="25" t="s">
        <v>17</v>
      </c>
      <c r="W5" s="25" t="s">
        <v>16</v>
      </c>
      <c r="X5" s="25" t="s">
        <v>17</v>
      </c>
      <c r="Y5" s="25" t="s">
        <v>16</v>
      </c>
      <c r="Z5" s="25" t="s">
        <v>17</v>
      </c>
      <c r="AA5" s="25" t="s">
        <v>16</v>
      </c>
      <c r="AB5" s="25" t="s">
        <v>17</v>
      </c>
      <c r="AC5" s="25" t="s">
        <v>16</v>
      </c>
      <c r="AD5" s="25" t="s">
        <v>17</v>
      </c>
      <c r="AE5" s="25" t="s">
        <v>16</v>
      </c>
      <c r="AF5" s="25" t="s">
        <v>17</v>
      </c>
      <c r="AG5" s="25" t="s">
        <v>16</v>
      </c>
      <c r="AH5" s="25" t="s">
        <v>17</v>
      </c>
      <c r="AI5" s="25" t="s">
        <v>16</v>
      </c>
      <c r="AJ5" s="25" t="s">
        <v>17</v>
      </c>
      <c r="AK5" s="25" t="s">
        <v>16</v>
      </c>
      <c r="AL5" s="25" t="s">
        <v>17</v>
      </c>
      <c r="AM5" s="25" t="s">
        <v>16</v>
      </c>
      <c r="AN5" s="25" t="s">
        <v>17</v>
      </c>
    </row>
    <row r="6" spans="1:40" ht="24.75" customHeight="1">
      <c r="A6" s="88">
        <v>1</v>
      </c>
      <c r="B6" s="14" t="s">
        <v>70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0</v>
      </c>
      <c r="U6" s="82">
        <v>880527.28</v>
      </c>
      <c r="V6" s="82">
        <v>0</v>
      </c>
      <c r="W6" s="82">
        <v>248353.85</v>
      </c>
      <c r="X6" s="82">
        <v>0</v>
      </c>
      <c r="Y6" s="82">
        <v>0</v>
      </c>
      <c r="Z6" s="82">
        <v>0</v>
      </c>
      <c r="AA6" s="82">
        <v>1923512.3</v>
      </c>
      <c r="AB6" s="82">
        <v>0</v>
      </c>
      <c r="AC6" s="82">
        <v>0</v>
      </c>
      <c r="AD6" s="82">
        <v>0</v>
      </c>
      <c r="AE6" s="82">
        <v>0</v>
      </c>
      <c r="AF6" s="82">
        <v>0</v>
      </c>
      <c r="AG6" s="82">
        <v>0</v>
      </c>
      <c r="AH6" s="82">
        <v>0</v>
      </c>
      <c r="AI6" s="82">
        <v>0</v>
      </c>
      <c r="AJ6" s="82">
        <v>0</v>
      </c>
      <c r="AK6" s="82">
        <v>0</v>
      </c>
      <c r="AL6" s="82">
        <v>0</v>
      </c>
      <c r="AM6" s="74">
        <f aca="true" t="shared" si="0" ref="AM6:AM18">C6+E6+G6+I6+K6+M6+O6+Q6+S6+U6+W6+Y6+AA6+AC6+AE6+AG6+AI6+AK6</f>
        <v>3052393.43</v>
      </c>
      <c r="AN6" s="74">
        <f aca="true" t="shared" si="1" ref="AN6:AN18">D6+F6+H6+J6+L6+N6+P6+R6+T6+V6+X6+Z6+AB6+AD6+AF6+AH6+AJ6+AL6</f>
        <v>0</v>
      </c>
    </row>
    <row r="7" spans="1:40" ht="24.75" customHeight="1">
      <c r="A7" s="88">
        <v>2</v>
      </c>
      <c r="B7" s="14" t="s">
        <v>66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1127.1910112359546</v>
      </c>
      <c r="N7" s="82">
        <v>941.95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41091.16043956048</v>
      </c>
      <c r="AB7" s="82">
        <v>2.49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2">
        <v>0</v>
      </c>
      <c r="AM7" s="74">
        <f t="shared" si="0"/>
        <v>42218.351450796436</v>
      </c>
      <c r="AN7" s="74">
        <f t="shared" si="1"/>
        <v>944.44</v>
      </c>
    </row>
    <row r="8" spans="1:40" ht="24.75" customHeight="1">
      <c r="A8" s="88">
        <v>3</v>
      </c>
      <c r="B8" s="14" t="s">
        <v>65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1031.1517681318687</v>
      </c>
      <c r="L8" s="82">
        <v>1031.1517681318687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1173.8062809917353</v>
      </c>
      <c r="AJ8" s="82">
        <v>639.7244231404957</v>
      </c>
      <c r="AK8" s="82">
        <v>0</v>
      </c>
      <c r="AL8" s="82">
        <v>0</v>
      </c>
      <c r="AM8" s="74">
        <f t="shared" si="0"/>
        <v>2204.958049123604</v>
      </c>
      <c r="AN8" s="74">
        <f t="shared" si="1"/>
        <v>1670.8761912723644</v>
      </c>
    </row>
    <row r="9" spans="1:40" ht="24.75" customHeight="1">
      <c r="A9" s="88">
        <v>4</v>
      </c>
      <c r="B9" s="14" t="s">
        <v>64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I9" s="82">
        <v>0</v>
      </c>
      <c r="AJ9" s="82">
        <v>0</v>
      </c>
      <c r="AK9" s="82">
        <v>0</v>
      </c>
      <c r="AL9" s="82">
        <v>0</v>
      </c>
      <c r="AM9" s="74">
        <f t="shared" si="0"/>
        <v>0</v>
      </c>
      <c r="AN9" s="74">
        <f t="shared" si="1"/>
        <v>0</v>
      </c>
    </row>
    <row r="10" spans="1:40" ht="24.75" customHeight="1">
      <c r="A10" s="88">
        <v>5</v>
      </c>
      <c r="B10" s="14" t="s">
        <v>67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74">
        <f t="shared" si="0"/>
        <v>0</v>
      </c>
      <c r="AN10" s="74">
        <f t="shared" si="1"/>
        <v>0</v>
      </c>
    </row>
    <row r="11" spans="1:40" ht="24.75" customHeight="1">
      <c r="A11" s="88">
        <v>6</v>
      </c>
      <c r="B11" s="14" t="s">
        <v>68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74">
        <f t="shared" si="0"/>
        <v>0</v>
      </c>
      <c r="AN11" s="74">
        <f t="shared" si="1"/>
        <v>0</v>
      </c>
    </row>
    <row r="12" spans="1:40" ht="24.75" customHeight="1">
      <c r="A12" s="88">
        <v>7</v>
      </c>
      <c r="B12" s="14" t="s">
        <v>69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74">
        <f t="shared" si="0"/>
        <v>0</v>
      </c>
      <c r="AN12" s="74">
        <f t="shared" si="1"/>
        <v>0</v>
      </c>
    </row>
    <row r="13" spans="1:40" ht="24.75" customHeight="1">
      <c r="A13" s="88">
        <v>8</v>
      </c>
      <c r="B13" s="14" t="s">
        <v>71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74">
        <f t="shared" si="0"/>
        <v>0</v>
      </c>
      <c r="AN13" s="74">
        <f t="shared" si="1"/>
        <v>0</v>
      </c>
    </row>
    <row r="14" spans="1:40" ht="24.75" customHeight="1">
      <c r="A14" s="88">
        <v>9</v>
      </c>
      <c r="B14" s="14" t="s">
        <v>72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74">
        <f t="shared" si="0"/>
        <v>0</v>
      </c>
      <c r="AN14" s="74">
        <f t="shared" si="1"/>
        <v>0</v>
      </c>
    </row>
    <row r="15" spans="1:40" ht="24.75" customHeight="1">
      <c r="A15" s="88">
        <v>10</v>
      </c>
      <c r="B15" s="14" t="s">
        <v>73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74">
        <f t="shared" si="0"/>
        <v>0</v>
      </c>
      <c r="AN15" s="74">
        <f t="shared" si="1"/>
        <v>0</v>
      </c>
    </row>
    <row r="16" spans="1:40" ht="24.75" customHeight="1">
      <c r="A16" s="88">
        <v>11</v>
      </c>
      <c r="B16" s="14" t="s">
        <v>74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74">
        <f t="shared" si="0"/>
        <v>0</v>
      </c>
      <c r="AN16" s="74">
        <f t="shared" si="1"/>
        <v>0</v>
      </c>
    </row>
    <row r="17" spans="1:40" ht="24.75" customHeight="1">
      <c r="A17" s="88">
        <v>12</v>
      </c>
      <c r="B17" s="14" t="s">
        <v>75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74">
        <f t="shared" si="0"/>
        <v>0</v>
      </c>
      <c r="AN17" s="74">
        <f t="shared" si="1"/>
        <v>0</v>
      </c>
    </row>
    <row r="18" spans="1:40" ht="24.75" customHeight="1">
      <c r="A18" s="88">
        <v>13</v>
      </c>
      <c r="B18" s="14" t="s">
        <v>76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74">
        <f t="shared" si="0"/>
        <v>0</v>
      </c>
      <c r="AN18" s="74">
        <f t="shared" si="1"/>
        <v>0</v>
      </c>
    </row>
    <row r="19" spans="1:40" ht="15">
      <c r="A19" s="28"/>
      <c r="B19" s="13" t="s">
        <v>1</v>
      </c>
      <c r="C19" s="77">
        <f aca="true" t="shared" si="2" ref="C19:AN19">SUM(C6:C18)</f>
        <v>0</v>
      </c>
      <c r="D19" s="77">
        <f t="shared" si="2"/>
        <v>0</v>
      </c>
      <c r="E19" s="77">
        <f t="shared" si="2"/>
        <v>0</v>
      </c>
      <c r="F19" s="77">
        <f t="shared" si="2"/>
        <v>0</v>
      </c>
      <c r="G19" s="77">
        <f t="shared" si="2"/>
        <v>0</v>
      </c>
      <c r="H19" s="77">
        <f t="shared" si="2"/>
        <v>0</v>
      </c>
      <c r="I19" s="77">
        <f t="shared" si="2"/>
        <v>0</v>
      </c>
      <c r="J19" s="77">
        <f t="shared" si="2"/>
        <v>0</v>
      </c>
      <c r="K19" s="77">
        <f t="shared" si="2"/>
        <v>1031.1517681318687</v>
      </c>
      <c r="L19" s="77">
        <f t="shared" si="2"/>
        <v>1031.1517681318687</v>
      </c>
      <c r="M19" s="77">
        <f t="shared" si="2"/>
        <v>1127.1910112359546</v>
      </c>
      <c r="N19" s="77">
        <f t="shared" si="2"/>
        <v>941.95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880527.28</v>
      </c>
      <c r="V19" s="77">
        <f t="shared" si="2"/>
        <v>0</v>
      </c>
      <c r="W19" s="77">
        <f t="shared" si="2"/>
        <v>248353.85</v>
      </c>
      <c r="X19" s="77">
        <f t="shared" si="2"/>
        <v>0</v>
      </c>
      <c r="Y19" s="77">
        <f t="shared" si="2"/>
        <v>0</v>
      </c>
      <c r="Z19" s="77">
        <f t="shared" si="2"/>
        <v>0</v>
      </c>
      <c r="AA19" s="77">
        <f t="shared" si="2"/>
        <v>1964603.4604395605</v>
      </c>
      <c r="AB19" s="77">
        <f t="shared" si="2"/>
        <v>2.49</v>
      </c>
      <c r="AC19" s="77">
        <f t="shared" si="2"/>
        <v>0</v>
      </c>
      <c r="AD19" s="77">
        <f t="shared" si="2"/>
        <v>0</v>
      </c>
      <c r="AE19" s="77">
        <f t="shared" si="2"/>
        <v>0</v>
      </c>
      <c r="AF19" s="77">
        <f t="shared" si="2"/>
        <v>0</v>
      </c>
      <c r="AG19" s="77">
        <f t="shared" si="2"/>
        <v>0</v>
      </c>
      <c r="AH19" s="77">
        <f t="shared" si="2"/>
        <v>0</v>
      </c>
      <c r="AI19" s="77">
        <f t="shared" si="2"/>
        <v>1173.8062809917353</v>
      </c>
      <c r="AJ19" s="77">
        <f t="shared" si="2"/>
        <v>639.7244231404957</v>
      </c>
      <c r="AK19" s="77">
        <f t="shared" si="2"/>
        <v>0</v>
      </c>
      <c r="AL19" s="77">
        <f t="shared" si="2"/>
        <v>0</v>
      </c>
      <c r="AM19" s="77">
        <f t="shared" si="2"/>
        <v>3096816.73949992</v>
      </c>
      <c r="AN19" s="77">
        <f t="shared" si="2"/>
        <v>2615.3161912723644</v>
      </c>
    </row>
    <row r="21" spans="2:40" ht="13.5">
      <c r="B21" s="19" t="s">
        <v>15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AM21" s="30"/>
      <c r="AN21" s="30"/>
    </row>
    <row r="22" spans="2:14" ht="12.75">
      <c r="B22" s="92" t="s">
        <v>61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2:40" ht="12.7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AM23" s="30"/>
      <c r="AN23" s="30"/>
    </row>
    <row r="24" spans="2:14" ht="13.5">
      <c r="B24" s="19" t="s">
        <v>18</v>
      </c>
      <c r="C24" s="20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2:14" ht="13.5">
      <c r="B25" s="19" t="s">
        <v>19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</sheetData>
  <sheetProtection/>
  <mergeCells count="23">
    <mergeCell ref="A1:N1"/>
    <mergeCell ref="A4:A5"/>
    <mergeCell ref="B4:B5"/>
    <mergeCell ref="C4:D4"/>
    <mergeCell ref="E4:F4"/>
    <mergeCell ref="G4:H4"/>
    <mergeCell ref="I4:J4"/>
    <mergeCell ref="K4:L4"/>
    <mergeCell ref="M4:N4"/>
    <mergeCell ref="AM4:AN4"/>
    <mergeCell ref="B22:N23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Q26"/>
  <sheetViews>
    <sheetView zoomScalePageLayoutView="0" workbookViewId="0" topLeftCell="A1">
      <pane xSplit="2" ySplit="6" topLeftCell="C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:A19"/>
    </sheetView>
  </sheetViews>
  <sheetFormatPr defaultColWidth="9.140625" defaultRowHeight="12.75"/>
  <cols>
    <col min="1" max="1" width="4.421875" style="27" customWidth="1"/>
    <col min="2" max="2" width="53.140625" style="27" customWidth="1"/>
    <col min="3" max="6" width="9.7109375" style="27" customWidth="1"/>
    <col min="7" max="7" width="11.28125" style="27" customWidth="1"/>
    <col min="8" max="8" width="10.421875" style="27" customWidth="1"/>
    <col min="9" max="38" width="9.7109375" style="27" customWidth="1"/>
    <col min="39" max="39" width="12.00390625" style="27" customWidth="1"/>
    <col min="40" max="40" width="10.140625" style="27" customWidth="1"/>
    <col min="41" max="16384" width="9.140625" style="27" customWidth="1"/>
  </cols>
  <sheetData>
    <row r="1" spans="1:19" s="20" customFormat="1" ht="13.5">
      <c r="A1" s="99" t="s">
        <v>55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8"/>
      <c r="N1" s="18"/>
      <c r="O1" s="18"/>
      <c r="P1" s="18"/>
      <c r="Q1" s="18"/>
      <c r="R1" s="18"/>
      <c r="S1" s="18"/>
    </row>
    <row r="2" spans="1:12" ht="12.75">
      <c r="A2" s="99" t="s">
        <v>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39" ht="19.5" customHeight="1">
      <c r="A3" s="23" t="s">
        <v>39</v>
      </c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6"/>
    </row>
    <row r="4" spans="1:38" ht="19.5" customHeight="1">
      <c r="A4" s="23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</row>
    <row r="5" spans="1:40" ht="102.75" customHeight="1">
      <c r="A5" s="95" t="s">
        <v>0</v>
      </c>
      <c r="B5" s="95" t="s">
        <v>2</v>
      </c>
      <c r="C5" s="93" t="s">
        <v>3</v>
      </c>
      <c r="D5" s="94"/>
      <c r="E5" s="93" t="s">
        <v>27</v>
      </c>
      <c r="F5" s="94"/>
      <c r="G5" s="93" t="s">
        <v>34</v>
      </c>
      <c r="H5" s="94"/>
      <c r="I5" s="93" t="s">
        <v>6</v>
      </c>
      <c r="J5" s="94"/>
      <c r="K5" s="93" t="s">
        <v>35</v>
      </c>
      <c r="L5" s="94"/>
      <c r="M5" s="93" t="s">
        <v>7</v>
      </c>
      <c r="N5" s="94"/>
      <c r="O5" s="93" t="s">
        <v>8</v>
      </c>
      <c r="P5" s="94"/>
      <c r="Q5" s="93" t="s">
        <v>28</v>
      </c>
      <c r="R5" s="94"/>
      <c r="S5" s="93" t="s">
        <v>38</v>
      </c>
      <c r="T5" s="94"/>
      <c r="U5" s="93" t="s">
        <v>29</v>
      </c>
      <c r="V5" s="94"/>
      <c r="W5" s="93" t="s">
        <v>30</v>
      </c>
      <c r="X5" s="94"/>
      <c r="Y5" s="93" t="s">
        <v>9</v>
      </c>
      <c r="Z5" s="94"/>
      <c r="AA5" s="93" t="s">
        <v>31</v>
      </c>
      <c r="AB5" s="94"/>
      <c r="AC5" s="93" t="s">
        <v>10</v>
      </c>
      <c r="AD5" s="94"/>
      <c r="AE5" s="93" t="s">
        <v>11</v>
      </c>
      <c r="AF5" s="94"/>
      <c r="AG5" s="93" t="s">
        <v>12</v>
      </c>
      <c r="AH5" s="94"/>
      <c r="AI5" s="93" t="s">
        <v>32</v>
      </c>
      <c r="AJ5" s="94"/>
      <c r="AK5" s="93" t="s">
        <v>13</v>
      </c>
      <c r="AL5" s="94"/>
      <c r="AM5" s="93" t="s">
        <v>14</v>
      </c>
      <c r="AN5" s="94"/>
    </row>
    <row r="6" spans="1:40" ht="45" customHeight="1">
      <c r="A6" s="96"/>
      <c r="B6" s="96"/>
      <c r="C6" s="25" t="s">
        <v>20</v>
      </c>
      <c r="D6" s="25" t="s">
        <v>21</v>
      </c>
      <c r="E6" s="25" t="s">
        <v>20</v>
      </c>
      <c r="F6" s="25" t="s">
        <v>21</v>
      </c>
      <c r="G6" s="25" t="s">
        <v>20</v>
      </c>
      <c r="H6" s="25" t="s">
        <v>21</v>
      </c>
      <c r="I6" s="25" t="s">
        <v>20</v>
      </c>
      <c r="J6" s="25" t="s">
        <v>21</v>
      </c>
      <c r="K6" s="25" t="s">
        <v>20</v>
      </c>
      <c r="L6" s="25" t="s">
        <v>21</v>
      </c>
      <c r="M6" s="25" t="s">
        <v>20</v>
      </c>
      <c r="N6" s="25" t="s">
        <v>21</v>
      </c>
      <c r="O6" s="25" t="s">
        <v>20</v>
      </c>
      <c r="P6" s="25" t="s">
        <v>21</v>
      </c>
      <c r="Q6" s="25" t="s">
        <v>20</v>
      </c>
      <c r="R6" s="25" t="s">
        <v>21</v>
      </c>
      <c r="S6" s="25" t="s">
        <v>20</v>
      </c>
      <c r="T6" s="25" t="s">
        <v>21</v>
      </c>
      <c r="U6" s="25" t="s">
        <v>20</v>
      </c>
      <c r="V6" s="25" t="s">
        <v>21</v>
      </c>
      <c r="W6" s="25" t="s">
        <v>20</v>
      </c>
      <c r="X6" s="25" t="s">
        <v>21</v>
      </c>
      <c r="Y6" s="25" t="s">
        <v>20</v>
      </c>
      <c r="Z6" s="25" t="s">
        <v>21</v>
      </c>
      <c r="AA6" s="25" t="s">
        <v>20</v>
      </c>
      <c r="AB6" s="25" t="s">
        <v>21</v>
      </c>
      <c r="AC6" s="25" t="s">
        <v>20</v>
      </c>
      <c r="AD6" s="25" t="s">
        <v>21</v>
      </c>
      <c r="AE6" s="25" t="s">
        <v>20</v>
      </c>
      <c r="AF6" s="25" t="s">
        <v>21</v>
      </c>
      <c r="AG6" s="25" t="s">
        <v>20</v>
      </c>
      <c r="AH6" s="25" t="s">
        <v>21</v>
      </c>
      <c r="AI6" s="25" t="s">
        <v>20</v>
      </c>
      <c r="AJ6" s="25" t="s">
        <v>21</v>
      </c>
      <c r="AK6" s="25" t="s">
        <v>20</v>
      </c>
      <c r="AL6" s="25" t="s">
        <v>21</v>
      </c>
      <c r="AM6" s="25" t="s">
        <v>20</v>
      </c>
      <c r="AN6" s="25" t="s">
        <v>21</v>
      </c>
    </row>
    <row r="7" spans="1:43" ht="24.75" customHeight="1">
      <c r="A7" s="88">
        <v>1</v>
      </c>
      <c r="B7" s="14" t="s">
        <v>64</v>
      </c>
      <c r="C7" s="64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2">
        <v>0</v>
      </c>
      <c r="AM7" s="74">
        <f aca="true" t="shared" si="0" ref="AM7:AM19">C7+E7+G7+I7+K7+M7+O7+Q7+S7+U7+W7+Y7+AA7+AC7+AE7+AG7+AI7+AK7</f>
        <v>0</v>
      </c>
      <c r="AN7" s="74">
        <f aca="true" t="shared" si="1" ref="AN7:AN19">D7+F7+H7+J7+L7+N7+P7+R7+T7+V7+X7+Z7+AB7+AD7+AF7+AH7+AJ7+AL7</f>
        <v>0</v>
      </c>
      <c r="AQ7" s="30"/>
    </row>
    <row r="8" spans="1:40" ht="24.75" customHeight="1">
      <c r="A8" s="88">
        <v>2</v>
      </c>
      <c r="B8" s="14" t="s">
        <v>65</v>
      </c>
      <c r="C8" s="64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0</v>
      </c>
      <c r="AJ8" s="82">
        <v>0</v>
      </c>
      <c r="AK8" s="82">
        <v>0</v>
      </c>
      <c r="AL8" s="82">
        <v>0</v>
      </c>
      <c r="AM8" s="74">
        <f t="shared" si="0"/>
        <v>0</v>
      </c>
      <c r="AN8" s="74">
        <f t="shared" si="1"/>
        <v>0</v>
      </c>
    </row>
    <row r="9" spans="1:40" ht="24.75" customHeight="1">
      <c r="A9" s="88">
        <v>3</v>
      </c>
      <c r="B9" s="14" t="s">
        <v>66</v>
      </c>
      <c r="C9" s="64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I9" s="82">
        <v>0</v>
      </c>
      <c r="AJ9" s="82">
        <v>0</v>
      </c>
      <c r="AK9" s="82">
        <v>0</v>
      </c>
      <c r="AL9" s="82">
        <v>0</v>
      </c>
      <c r="AM9" s="74">
        <f t="shared" si="0"/>
        <v>0</v>
      </c>
      <c r="AN9" s="74">
        <f t="shared" si="1"/>
        <v>0</v>
      </c>
    </row>
    <row r="10" spans="1:40" ht="24.75" customHeight="1">
      <c r="A10" s="88">
        <v>4</v>
      </c>
      <c r="B10" s="14" t="s">
        <v>67</v>
      </c>
      <c r="C10" s="64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74">
        <f t="shared" si="0"/>
        <v>0</v>
      </c>
      <c r="AN10" s="74">
        <f t="shared" si="1"/>
        <v>0</v>
      </c>
    </row>
    <row r="11" spans="1:40" ht="24.75" customHeight="1">
      <c r="A11" s="88">
        <v>5</v>
      </c>
      <c r="B11" s="14" t="s">
        <v>68</v>
      </c>
      <c r="C11" s="64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74">
        <f t="shared" si="0"/>
        <v>0</v>
      </c>
      <c r="AN11" s="74">
        <f t="shared" si="1"/>
        <v>0</v>
      </c>
    </row>
    <row r="12" spans="1:40" ht="24.75" customHeight="1">
      <c r="A12" s="88">
        <v>6</v>
      </c>
      <c r="B12" s="14" t="s">
        <v>69</v>
      </c>
      <c r="C12" s="64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74">
        <f t="shared" si="0"/>
        <v>0</v>
      </c>
      <c r="AN12" s="74">
        <f t="shared" si="1"/>
        <v>0</v>
      </c>
    </row>
    <row r="13" spans="1:40" ht="24.75" customHeight="1">
      <c r="A13" s="88">
        <v>7</v>
      </c>
      <c r="B13" s="14" t="s">
        <v>70</v>
      </c>
      <c r="C13" s="64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74">
        <f t="shared" si="0"/>
        <v>0</v>
      </c>
      <c r="AN13" s="74">
        <f t="shared" si="1"/>
        <v>0</v>
      </c>
    </row>
    <row r="14" spans="1:40" ht="24.75" customHeight="1">
      <c r="A14" s="88">
        <v>8</v>
      </c>
      <c r="B14" s="14" t="s">
        <v>71</v>
      </c>
      <c r="C14" s="64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74">
        <f t="shared" si="0"/>
        <v>0</v>
      </c>
      <c r="AN14" s="74">
        <f t="shared" si="1"/>
        <v>0</v>
      </c>
    </row>
    <row r="15" spans="1:40" ht="24.75" customHeight="1">
      <c r="A15" s="88">
        <v>9</v>
      </c>
      <c r="B15" s="14" t="s">
        <v>72</v>
      </c>
      <c r="C15" s="64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74">
        <f t="shared" si="0"/>
        <v>0</v>
      </c>
      <c r="AN15" s="74">
        <f t="shared" si="1"/>
        <v>0</v>
      </c>
    </row>
    <row r="16" spans="1:40" ht="24.75" customHeight="1">
      <c r="A16" s="88">
        <v>10</v>
      </c>
      <c r="B16" s="14" t="s">
        <v>73</v>
      </c>
      <c r="C16" s="64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74">
        <f t="shared" si="0"/>
        <v>0</v>
      </c>
      <c r="AN16" s="74">
        <f t="shared" si="1"/>
        <v>0</v>
      </c>
    </row>
    <row r="17" spans="1:40" ht="24.75" customHeight="1">
      <c r="A17" s="88">
        <v>11</v>
      </c>
      <c r="B17" s="14" t="s">
        <v>74</v>
      </c>
      <c r="C17" s="64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74">
        <f t="shared" si="0"/>
        <v>0</v>
      </c>
      <c r="AN17" s="74">
        <f t="shared" si="1"/>
        <v>0</v>
      </c>
    </row>
    <row r="18" spans="1:40" ht="24.75" customHeight="1">
      <c r="A18" s="88">
        <v>12</v>
      </c>
      <c r="B18" s="14" t="s">
        <v>75</v>
      </c>
      <c r="C18" s="64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74">
        <f t="shared" si="0"/>
        <v>0</v>
      </c>
      <c r="AN18" s="74">
        <f t="shared" si="1"/>
        <v>0</v>
      </c>
    </row>
    <row r="19" spans="1:40" ht="24.75" customHeight="1">
      <c r="A19" s="88">
        <v>13</v>
      </c>
      <c r="B19" s="14" t="s">
        <v>76</v>
      </c>
      <c r="C19" s="64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74">
        <f t="shared" si="0"/>
        <v>0</v>
      </c>
      <c r="AN19" s="74">
        <f t="shared" si="1"/>
        <v>0</v>
      </c>
    </row>
    <row r="20" spans="1:40" ht="15">
      <c r="A20" s="28"/>
      <c r="B20" s="13" t="s">
        <v>1</v>
      </c>
      <c r="C20" s="12">
        <f aca="true" t="shared" si="2" ref="C20:AN20">SUM(C7:C19)</f>
        <v>0</v>
      </c>
      <c r="D20" s="77">
        <f t="shared" si="2"/>
        <v>0</v>
      </c>
      <c r="E20" s="77">
        <f t="shared" si="2"/>
        <v>0</v>
      </c>
      <c r="F20" s="77">
        <f t="shared" si="2"/>
        <v>0</v>
      </c>
      <c r="G20" s="77">
        <f t="shared" si="2"/>
        <v>0</v>
      </c>
      <c r="H20" s="77">
        <f t="shared" si="2"/>
        <v>0</v>
      </c>
      <c r="I20" s="77">
        <f t="shared" si="2"/>
        <v>0</v>
      </c>
      <c r="J20" s="77">
        <f t="shared" si="2"/>
        <v>0</v>
      </c>
      <c r="K20" s="77">
        <f t="shared" si="2"/>
        <v>0</v>
      </c>
      <c r="L20" s="77">
        <f t="shared" si="2"/>
        <v>0</v>
      </c>
      <c r="M20" s="77">
        <f t="shared" si="2"/>
        <v>0</v>
      </c>
      <c r="N20" s="77">
        <f t="shared" si="2"/>
        <v>0</v>
      </c>
      <c r="O20" s="77">
        <f t="shared" si="2"/>
        <v>0</v>
      </c>
      <c r="P20" s="77">
        <f t="shared" si="2"/>
        <v>0</v>
      </c>
      <c r="Q20" s="77">
        <f t="shared" si="2"/>
        <v>0</v>
      </c>
      <c r="R20" s="77">
        <f t="shared" si="2"/>
        <v>0</v>
      </c>
      <c r="S20" s="77">
        <f t="shared" si="2"/>
        <v>0</v>
      </c>
      <c r="T20" s="77">
        <f t="shared" si="2"/>
        <v>0</v>
      </c>
      <c r="U20" s="77">
        <f t="shared" si="2"/>
        <v>0</v>
      </c>
      <c r="V20" s="77">
        <f t="shared" si="2"/>
        <v>0</v>
      </c>
      <c r="W20" s="77">
        <f t="shared" si="2"/>
        <v>0</v>
      </c>
      <c r="X20" s="77">
        <f t="shared" si="2"/>
        <v>0</v>
      </c>
      <c r="Y20" s="77">
        <f t="shared" si="2"/>
        <v>0</v>
      </c>
      <c r="Z20" s="77">
        <f t="shared" si="2"/>
        <v>0</v>
      </c>
      <c r="AA20" s="77">
        <f t="shared" si="2"/>
        <v>0</v>
      </c>
      <c r="AB20" s="77">
        <f t="shared" si="2"/>
        <v>0</v>
      </c>
      <c r="AC20" s="77">
        <f t="shared" si="2"/>
        <v>0</v>
      </c>
      <c r="AD20" s="77">
        <f t="shared" si="2"/>
        <v>0</v>
      </c>
      <c r="AE20" s="77">
        <f t="shared" si="2"/>
        <v>0</v>
      </c>
      <c r="AF20" s="77">
        <f t="shared" si="2"/>
        <v>0</v>
      </c>
      <c r="AG20" s="77">
        <f t="shared" si="2"/>
        <v>0</v>
      </c>
      <c r="AH20" s="77">
        <f t="shared" si="2"/>
        <v>0</v>
      </c>
      <c r="AI20" s="77">
        <f t="shared" si="2"/>
        <v>0</v>
      </c>
      <c r="AJ20" s="77">
        <f t="shared" si="2"/>
        <v>0</v>
      </c>
      <c r="AK20" s="77">
        <f t="shared" si="2"/>
        <v>0</v>
      </c>
      <c r="AL20" s="77">
        <f t="shared" si="2"/>
        <v>0</v>
      </c>
      <c r="AM20" s="77">
        <f t="shared" si="2"/>
        <v>0</v>
      </c>
      <c r="AN20" s="77">
        <f t="shared" si="2"/>
        <v>0</v>
      </c>
    </row>
    <row r="22" spans="2:40" ht="17.25" customHeight="1">
      <c r="B22" s="19" t="s">
        <v>15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AM22" s="69"/>
      <c r="AN22" s="69"/>
    </row>
    <row r="23" spans="2:14" ht="17.25" customHeight="1">
      <c r="B23" s="92" t="s">
        <v>62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</row>
    <row r="24" spans="2:40" ht="17.25" customHeight="1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AM24" s="70"/>
      <c r="AN24" s="70"/>
    </row>
    <row r="25" spans="2:39" ht="17.25" customHeight="1">
      <c r="B25" s="19" t="s">
        <v>22</v>
      </c>
      <c r="C25" s="2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AM25" s="30"/>
    </row>
    <row r="26" spans="2:14" ht="17.25" customHeight="1">
      <c r="B26" s="19" t="s">
        <v>23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24">
    <mergeCell ref="A1:L1"/>
    <mergeCell ref="A2:L2"/>
    <mergeCell ref="A5:A6"/>
    <mergeCell ref="B5:B6"/>
    <mergeCell ref="C5:D5"/>
    <mergeCell ref="E5:F5"/>
    <mergeCell ref="G5:H5"/>
    <mergeCell ref="I5:J5"/>
    <mergeCell ref="K5:L5"/>
    <mergeCell ref="AK5:AL5"/>
    <mergeCell ref="AM5:AN5"/>
    <mergeCell ref="B23:N24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Bacho Tsulukidze</cp:lastModifiedBy>
  <cp:lastPrinted>2013-03-25T13:33:55Z</cp:lastPrinted>
  <dcterms:created xsi:type="dcterms:W3CDTF">1996-10-14T23:33:28Z</dcterms:created>
  <dcterms:modified xsi:type="dcterms:W3CDTF">2014-06-12T12:54:28Z</dcterms:modified>
  <cp:category/>
  <cp:version/>
  <cp:contentType/>
  <cp:contentStatus/>
</cp:coreProperties>
</file>