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135" windowHeight="9120" tabRatio="915" firstSheet="1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>
    <definedName name="_xlnm._FilterDatabase" localSheetId="7" hidden="1">'გამომუშავებული პრემია(მიღ. გად)'!$A$5:$AR$5</definedName>
  </definedNames>
  <calcPr fullCalcOnLoad="1"/>
</workbook>
</file>

<file path=xl/sharedStrings.xml><?xml version="1.0" encoding="utf-8"?>
<sst xmlns="http://schemas.openxmlformats.org/spreadsheetml/2006/main" count="583" uniqueCount="77">
  <si>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</si>
  <si>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</si>
  <si>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</si>
  <si>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</si>
  <si>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</si>
  <si>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</si>
  <si>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</si>
  <si>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</si>
  <si>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</si>
  <si>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</si>
  <si>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</si>
  <si>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</si>
  <si>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</si>
  <si>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</si>
  <si>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</si>
  <si>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</si>
  <si>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</si>
  <si>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</si>
  <si>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</si>
  <si>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</si>
  <si>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</si>
  <si>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</si>
  <si>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</si>
  <si>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</si>
  <si>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</si>
  <si>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</si>
  <si>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</si>
  <si>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</si>
  <si>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</si>
  <si>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</si>
  <si>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</si>
  <si>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</si>
  <si>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</si>
  <si>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</si>
  <si>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</si>
  <si>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</si>
  <si>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</si>
  <si>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</si>
  <si>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</si>
  <si>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</si>
  <si>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</si>
  <si>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სამედიცინო დაზღვევის ჯგუფი სს "არქიმედეს გლობალ ჯორჯია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</si>
  <si>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</si>
  <si>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</si>
  <si>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„სადაზღვევო კომპანია ალფა“</t>
  </si>
  <si>
    <t>შპს „ პსპ სამედიცინო დაზღვევა”</t>
  </si>
  <si>
    <t>შპს სადაზღვევო კომპანია "უნისონი"</t>
  </si>
  <si>
    <t>შპს დაზღვევის კომპანია "ქართუ"</t>
  </si>
  <si>
    <t>შპს სადაზღვევო კომპანია "ტაო"</t>
  </si>
  <si>
    <t>შპს სადაზღვევო კომპანია „არდი ჯგუფი“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</si>
  <si>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</si>
  <si>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</si>
  <si>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</si>
  <si>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</si>
  <si>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</si>
  <si>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</si>
  <si>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</si>
  <si>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</si>
  <si>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</si>
  <si>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</si>
  <si>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</si>
  <si>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2013 წლის II კვარტლის  განმავლობაში დაზღვეულ სატრანსპორტო საშუალებათა რაოდენობა</t>
  </si>
  <si>
    <t>საანგარიშო თარიღი: 2013 წლის 30 seqtemberi</t>
  </si>
  <si>
    <t>საანგარიშო პერიოდი: 2013 წლის 1 იანვარი - 2013 წლის 30 seqtemberi</t>
  </si>
  <si>
    <t>2013 წლის  III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</si>
  <si>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(01.01.2013 - 30.09.2013)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</si>
  <si>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</si>
  <si>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(01.01.2013 - 30.09.2013)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</si>
  <si>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2013 წლის III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</si>
  <si>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(01.01.2013 - 30.09.2013)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</si>
  <si>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III კვარტლის მონაცემებით (პირდაპირი დაზღვევის საქმიანობა)</t>
  </si>
  <si>
    <t xml:space="preserve">2013 წლის III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</si>
  <si>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(01.01.2013 - 30.09.2013)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</si>
  <si>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</si>
  <si>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(01.01.2013 - 30.09.2013)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</si>
  <si>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(01.01.2013- 30.09.2013)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</si>
  <si>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III kvartlis მონაცემებით (გადაზღვევის საქმიანობა)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</si>
</sst>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12" fillId="33" borderId="10" xfId="44" applyNumberFormat="1" applyFont="1" applyFill="1" applyBorder="1" applyAlignment="1">
      <alignment horizontal="center" vertical="center" wrapText="1"/>
    </xf>
    <xf numFmtId="9" fontId="12" fillId="33" borderId="10" xfId="63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10" fontId="13" fillId="0" borderId="10" xfId="63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0" fillId="0" borderId="0" xfId="0" applyNumberFormat="1" applyFont="1" applyAlignment="1" applyProtection="1">
      <alignment vertical="center"/>
      <protection locked="0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textRotation="90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locked="0"/>
    </xf>
    <xf numFmtId="3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13" fillId="0" borderId="10" xfId="0" applyNumberFormat="1" applyFont="1" applyBorder="1" applyAlignment="1">
      <alignment horizontal="center"/>
    </xf>
    <xf numFmtId="10" fontId="13" fillId="0" borderId="10" xfId="63" applyNumberFormat="1" applyFont="1" applyBorder="1" applyAlignment="1">
      <alignment horizontal="center"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0.57421875" style="11" bestFit="1" customWidth="1"/>
    <col min="2" max="2" width="10.8515625" style="11" bestFit="1" customWidth="1"/>
    <col min="3" max="6" width="8.7109375" style="11" customWidth="1"/>
    <col min="7" max="8" width="11.00390625" style="11" customWidth="1"/>
    <col min="9" max="10" width="8.7109375" style="11" customWidth="1"/>
    <col min="11" max="11" width="9.57421875" style="11" customWidth="1"/>
    <col min="12" max="12" width="8.8515625" style="11" customWidth="1"/>
    <col min="13" max="32" width="8.7109375" style="11" customWidth="1"/>
    <col min="33" max="33" width="11.57421875" style="11" customWidth="1"/>
    <col min="34" max="34" width="11.140625" style="11" customWidth="1"/>
    <col min="35" max="16384" width="9.140625" style="11" customWidth="1"/>
  </cols>
  <sheetData>
    <row r="2" spans="1:36" s="68" customFormat="1" ht="15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1"/>
      <c r="AH2" s="61"/>
      <c r="AI2" s="61"/>
      <c r="AJ2" s="61"/>
    </row>
    <row r="3" spans="1:36" ht="110.25" customHeight="1">
      <c r="A3" s="88" t="s">
        <v>3</v>
      </c>
      <c r="B3" s="89"/>
      <c r="C3" s="88" t="s">
        <v>27</v>
      </c>
      <c r="D3" s="89"/>
      <c r="E3" s="88" t="s">
        <v>34</v>
      </c>
      <c r="F3" s="89"/>
      <c r="G3" s="88" t="s">
        <v>6</v>
      </c>
      <c r="H3" s="89"/>
      <c r="I3" s="88" t="s">
        <v>35</v>
      </c>
      <c r="J3" s="89"/>
      <c r="K3" s="88" t="s">
        <v>7</v>
      </c>
      <c r="L3" s="89"/>
      <c r="M3" s="88" t="s">
        <v>8</v>
      </c>
      <c r="N3" s="89"/>
      <c r="O3" s="88" t="s">
        <v>28</v>
      </c>
      <c r="P3" s="89"/>
      <c r="Q3" s="88" t="s">
        <v>38</v>
      </c>
      <c r="R3" s="89"/>
      <c r="S3" s="88" t="s">
        <v>29</v>
      </c>
      <c r="T3" s="89"/>
      <c r="U3" s="88" t="s">
        <v>30</v>
      </c>
      <c r="V3" s="89"/>
      <c r="W3" s="88" t="s">
        <v>9</v>
      </c>
      <c r="X3" s="89"/>
      <c r="Y3" s="88" t="s">
        <v>33</v>
      </c>
      <c r="Z3" s="89"/>
      <c r="AA3" s="88" t="s">
        <v>10</v>
      </c>
      <c r="AB3" s="89"/>
      <c r="AC3" s="88" t="s">
        <v>11</v>
      </c>
      <c r="AD3" s="89"/>
      <c r="AE3" s="88" t="s">
        <v>12</v>
      </c>
      <c r="AF3" s="89"/>
      <c r="AG3" s="88" t="s">
        <v>57</v>
      </c>
      <c r="AH3" s="89"/>
      <c r="AI3" s="88" t="s">
        <v>13</v>
      </c>
      <c r="AJ3" s="89"/>
    </row>
    <row r="4" spans="1:36" ht="75.75" customHeight="1">
      <c r="A4" s="69" t="s">
        <v>58</v>
      </c>
      <c r="B4" s="69" t="s">
        <v>59</v>
      </c>
      <c r="C4" s="69" t="s">
        <v>58</v>
      </c>
      <c r="D4" s="69" t="s">
        <v>59</v>
      </c>
      <c r="E4" s="69" t="s">
        <v>58</v>
      </c>
      <c r="F4" s="69" t="s">
        <v>59</v>
      </c>
      <c r="G4" s="69" t="s">
        <v>58</v>
      </c>
      <c r="H4" s="69" t="s">
        <v>59</v>
      </c>
      <c r="I4" s="69" t="s">
        <v>58</v>
      </c>
      <c r="J4" s="69" t="s">
        <v>59</v>
      </c>
      <c r="K4" s="69" t="s">
        <v>58</v>
      </c>
      <c r="L4" s="69" t="s">
        <v>59</v>
      </c>
      <c r="M4" s="69" t="s">
        <v>58</v>
      </c>
      <c r="N4" s="69" t="s">
        <v>59</v>
      </c>
      <c r="O4" s="69" t="s">
        <v>58</v>
      </c>
      <c r="P4" s="69" t="s">
        <v>59</v>
      </c>
      <c r="Q4" s="69" t="s">
        <v>58</v>
      </c>
      <c r="R4" s="69" t="s">
        <v>59</v>
      </c>
      <c r="S4" s="69" t="s">
        <v>58</v>
      </c>
      <c r="T4" s="69" t="s">
        <v>59</v>
      </c>
      <c r="U4" s="69" t="s">
        <v>58</v>
      </c>
      <c r="V4" s="69" t="s">
        <v>59</v>
      </c>
      <c r="W4" s="69" t="s">
        <v>58</v>
      </c>
      <c r="X4" s="69" t="s">
        <v>59</v>
      </c>
      <c r="Y4" s="69" t="s">
        <v>58</v>
      </c>
      <c r="Z4" s="69" t="s">
        <v>59</v>
      </c>
      <c r="AA4" s="69" t="s">
        <v>58</v>
      </c>
      <c r="AB4" s="69" t="s">
        <v>59</v>
      </c>
      <c r="AC4" s="69" t="s">
        <v>58</v>
      </c>
      <c r="AD4" s="69" t="s">
        <v>59</v>
      </c>
      <c r="AE4" s="69" t="s">
        <v>58</v>
      </c>
      <c r="AF4" s="69" t="s">
        <v>59</v>
      </c>
      <c r="AG4" s="69" t="s">
        <v>58</v>
      </c>
      <c r="AH4" s="69" t="s">
        <v>59</v>
      </c>
      <c r="AI4" s="69" t="s">
        <v>58</v>
      </c>
      <c r="AJ4" s="69" t="s">
        <v>59</v>
      </c>
    </row>
    <row r="5" spans="1:37" ht="45" customHeight="1">
      <c r="A5" s="70">
        <v>771399</v>
      </c>
      <c r="B5" s="70">
        <v>347870</v>
      </c>
      <c r="C5" s="70">
        <v>155914</v>
      </c>
      <c r="D5" s="70">
        <v>63737</v>
      </c>
      <c r="E5" s="70">
        <v>112094</v>
      </c>
      <c r="F5" s="70">
        <v>112106</v>
      </c>
      <c r="G5" s="70">
        <v>493726</v>
      </c>
      <c r="H5" s="70">
        <v>517794</v>
      </c>
      <c r="I5" s="70">
        <v>40207</v>
      </c>
      <c r="J5" s="70">
        <v>39225</v>
      </c>
      <c r="K5" s="70">
        <v>30348</v>
      </c>
      <c r="L5" s="70">
        <v>31157</v>
      </c>
      <c r="M5" s="70">
        <v>0</v>
      </c>
      <c r="N5" s="70">
        <v>0</v>
      </c>
      <c r="O5" s="70">
        <v>36</v>
      </c>
      <c r="P5" s="70">
        <v>40</v>
      </c>
      <c r="Q5" s="70">
        <v>38</v>
      </c>
      <c r="R5" s="70">
        <v>46</v>
      </c>
      <c r="S5" s="70">
        <v>16</v>
      </c>
      <c r="T5" s="70">
        <v>27</v>
      </c>
      <c r="U5" s="70">
        <v>0</v>
      </c>
      <c r="V5" s="70">
        <v>2</v>
      </c>
      <c r="W5" s="70">
        <v>17179</v>
      </c>
      <c r="X5" s="70">
        <v>6503</v>
      </c>
      <c r="Y5" s="70">
        <v>49398</v>
      </c>
      <c r="Z5" s="70">
        <v>43779</v>
      </c>
      <c r="AA5" s="70">
        <v>31</v>
      </c>
      <c r="AB5" s="70">
        <v>36</v>
      </c>
      <c r="AC5" s="70">
        <v>7045</v>
      </c>
      <c r="AD5" s="70">
        <v>3964</v>
      </c>
      <c r="AE5" s="70">
        <v>10479</v>
      </c>
      <c r="AF5" s="70">
        <v>10479</v>
      </c>
      <c r="AG5" s="70">
        <v>2974</v>
      </c>
      <c r="AH5" s="70">
        <v>3084</v>
      </c>
      <c r="AI5" s="70">
        <v>0</v>
      </c>
      <c r="AJ5" s="70">
        <v>0</v>
      </c>
      <c r="AK5" s="71"/>
    </row>
    <row r="6" spans="1:36" ht="12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1:7" ht="13.5">
      <c r="A7" s="72" t="s">
        <v>62</v>
      </c>
      <c r="B7" s="72"/>
      <c r="C7" s="72"/>
      <c r="D7" s="72"/>
      <c r="E7" s="72"/>
      <c r="F7" s="72"/>
      <c r="G7" s="73"/>
    </row>
    <row r="8" spans="1:7" ht="15" customHeight="1">
      <c r="A8" s="72" t="s">
        <v>63</v>
      </c>
      <c r="B8" s="72"/>
      <c r="C8" s="72"/>
      <c r="D8" s="72"/>
      <c r="E8" s="72"/>
      <c r="F8" s="72"/>
      <c r="G8" s="73"/>
    </row>
    <row r="9" ht="15" customHeight="1"/>
    <row r="10" ht="15" customHeight="1"/>
    <row r="11" ht="15" customHeight="1"/>
    <row r="12" spans="1:32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D12" s="74"/>
      <c r="AE12" s="74"/>
      <c r="AF12" s="74"/>
    </row>
    <row r="13" ht="15" customHeight="1"/>
  </sheetData>
  <sheetProtection/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9" t="s">
        <v>76</v>
      </c>
      <c r="B2" s="99"/>
      <c r="C2" s="99"/>
      <c r="D2" s="99"/>
    </row>
    <row r="3" spans="1:5" ht="12.75" customHeight="1">
      <c r="A3" s="99"/>
      <c r="B3" s="99"/>
      <c r="C3" s="99"/>
      <c r="D3" s="99"/>
      <c r="E3" s="5"/>
    </row>
    <row r="4" spans="1:5" ht="12.75">
      <c r="A4" s="99"/>
      <c r="B4" s="99"/>
      <c r="C4" s="99"/>
      <c r="D4" s="99"/>
      <c r="E4" s="5"/>
    </row>
    <row r="6" spans="1:4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4" ht="27" customHeight="1">
      <c r="A7" s="18">
        <v>1</v>
      </c>
      <c r="B7" s="8" t="s">
        <v>3</v>
      </c>
      <c r="C7" s="86">
        <f>HLOOKUP(B7,'პრემიები(მიღებული გადაზღვევა)'!$C$4:$AL$19,16,)</f>
        <v>0</v>
      </c>
      <c r="D7" s="87">
        <f>C7/$C$25</f>
        <v>0</v>
      </c>
    </row>
    <row r="8" spans="1:4" ht="27" customHeight="1">
      <c r="A8" s="18">
        <v>2</v>
      </c>
      <c r="B8" s="8" t="s">
        <v>27</v>
      </c>
      <c r="C8" s="86">
        <f>HLOOKUP(B8,'პრემიები(მიღებული გადაზღვევა)'!$C$4:$AL$19,16,)</f>
        <v>0</v>
      </c>
      <c r="D8" s="87">
        <f aca="true" t="shared" si="0" ref="D8:D21">C8/$C$25</f>
        <v>0</v>
      </c>
    </row>
    <row r="9" spans="1:4" ht="27" customHeight="1">
      <c r="A9" s="18">
        <v>3</v>
      </c>
      <c r="B9" s="8" t="s">
        <v>34</v>
      </c>
      <c r="C9" s="86">
        <f>HLOOKUP(B9,'პრემიები(მიღებული გადაზღვევა)'!$C$4:$AL$19,16,)</f>
        <v>0</v>
      </c>
      <c r="D9" s="87">
        <f t="shared" si="0"/>
        <v>0</v>
      </c>
    </row>
    <row r="10" spans="1:4" ht="27" customHeight="1">
      <c r="A10" s="18">
        <v>4</v>
      </c>
      <c r="B10" s="8" t="s">
        <v>6</v>
      </c>
      <c r="C10" s="86">
        <f>HLOOKUP(B10,'პრემიები(მიღებული გადაზღვევა)'!$C$4:$AL$19,16,)</f>
        <v>0</v>
      </c>
      <c r="D10" s="87">
        <f t="shared" si="0"/>
        <v>0</v>
      </c>
    </row>
    <row r="11" spans="1:4" ht="27" customHeight="1">
      <c r="A11" s="18">
        <v>5</v>
      </c>
      <c r="B11" s="8" t="s">
        <v>35</v>
      </c>
      <c r="C11" s="86">
        <f>HLOOKUP(B11,'პრემიები(მიღებული გადაზღვევა)'!$C$4:$AL$19,16,)</f>
        <v>2858.8559999999998</v>
      </c>
      <c r="D11" s="87">
        <f t="shared" si="0"/>
        <v>0.00033853987615329174</v>
      </c>
    </row>
    <row r="12" spans="1:4" ht="27" customHeight="1">
      <c r="A12" s="18">
        <v>6</v>
      </c>
      <c r="B12" s="8" t="s">
        <v>7</v>
      </c>
      <c r="C12" s="86">
        <f>HLOOKUP(B12,'პრემიები(მიღებული გადაზღვევა)'!$C$4:$AL$19,16,)</f>
        <v>0</v>
      </c>
      <c r="D12" s="87">
        <f t="shared" si="0"/>
        <v>0</v>
      </c>
    </row>
    <row r="13" spans="1:4" ht="27" customHeight="1">
      <c r="A13" s="18">
        <v>7</v>
      </c>
      <c r="B13" s="8" t="s">
        <v>8</v>
      </c>
      <c r="C13" s="86">
        <f>HLOOKUP(B13,'პრემიები(მიღებული გადაზღვევა)'!$C$4:$AL$19,16,)</f>
        <v>0</v>
      </c>
      <c r="D13" s="87">
        <f t="shared" si="0"/>
        <v>0</v>
      </c>
    </row>
    <row r="14" spans="1:4" ht="27" customHeight="1">
      <c r="A14" s="18">
        <v>8</v>
      </c>
      <c r="B14" s="8" t="s">
        <v>28</v>
      </c>
      <c r="C14" s="86">
        <f>HLOOKUP(B14,'პრემიები(მიღებული გადაზღვევა)'!$C$4:$AL$19,16,)</f>
        <v>0</v>
      </c>
      <c r="D14" s="87">
        <f t="shared" si="0"/>
        <v>0</v>
      </c>
    </row>
    <row r="15" spans="1:4" ht="27" customHeight="1">
      <c r="A15" s="18">
        <v>9</v>
      </c>
      <c r="B15" s="8" t="s">
        <v>38</v>
      </c>
      <c r="C15" s="86">
        <f>HLOOKUP(B15,'პრემიები(მიღებული გადაზღვევა)'!$C$4:$AL$19,16,)</f>
        <v>0</v>
      </c>
      <c r="D15" s="87">
        <f t="shared" si="0"/>
        <v>0</v>
      </c>
    </row>
    <row r="16" spans="1:4" ht="27" customHeight="1">
      <c r="A16" s="18">
        <v>10</v>
      </c>
      <c r="B16" s="8" t="s">
        <v>29</v>
      </c>
      <c r="C16" s="86">
        <f>HLOOKUP(B16,'პრემიები(მიღებული გადაზღვევა)'!$C$4:$AL$19,16,)</f>
        <v>0</v>
      </c>
      <c r="D16" s="87">
        <f t="shared" si="0"/>
        <v>0</v>
      </c>
    </row>
    <row r="17" spans="1:4" ht="27" customHeight="1">
      <c r="A17" s="18">
        <v>11</v>
      </c>
      <c r="B17" s="8" t="s">
        <v>30</v>
      </c>
      <c r="C17" s="86">
        <f>HLOOKUP(B17,'პრემიები(მიღებული გადაზღვევა)'!$C$4:$AL$19,16,)</f>
        <v>0</v>
      </c>
      <c r="D17" s="87">
        <f t="shared" si="0"/>
        <v>0</v>
      </c>
    </row>
    <row r="18" spans="1:4" ht="27" customHeight="1">
      <c r="A18" s="18">
        <v>12</v>
      </c>
      <c r="B18" s="8" t="s">
        <v>9</v>
      </c>
      <c r="C18" s="86">
        <f>HLOOKUP(B18,'პრემიები(მიღებული გადაზღვევა)'!$C$4:$AL$19,16,)</f>
        <v>0</v>
      </c>
      <c r="D18" s="87">
        <f t="shared" si="0"/>
        <v>0</v>
      </c>
    </row>
    <row r="19" spans="1:4" ht="27" customHeight="1">
      <c r="A19" s="18">
        <v>13</v>
      </c>
      <c r="B19" s="8" t="s">
        <v>33</v>
      </c>
      <c r="C19" s="86">
        <f>HLOOKUP(B19,'პრემიები(მიღებული გადაზღვევა)'!$C$4:$AL$19,16,)</f>
        <v>8435702.264999999</v>
      </c>
      <c r="D19" s="87">
        <f t="shared" si="0"/>
        <v>0.9989385964382754</v>
      </c>
    </row>
    <row r="20" spans="1:4" ht="27" customHeight="1">
      <c r="A20" s="18">
        <v>14</v>
      </c>
      <c r="B20" s="8" t="s">
        <v>10</v>
      </c>
      <c r="C20" s="86">
        <f>HLOOKUP(B20,'პრემიები(მიღებული გადაზღვევა)'!$C$4:$AL$19,16,)</f>
        <v>0</v>
      </c>
      <c r="D20" s="87">
        <f t="shared" si="0"/>
        <v>0</v>
      </c>
    </row>
    <row r="21" spans="1:4" ht="27" customHeight="1">
      <c r="A21" s="18">
        <v>15</v>
      </c>
      <c r="B21" s="8" t="s">
        <v>11</v>
      </c>
      <c r="C21" s="86">
        <f>HLOOKUP(B21,'პრემიები(მიღებული გადაზღვევა)'!$C$4:$AL$19,16,)</f>
        <v>0</v>
      </c>
      <c r="D21" s="87">
        <f t="shared" si="0"/>
        <v>0</v>
      </c>
    </row>
    <row r="22" spans="1:4" ht="27" customHeight="1">
      <c r="A22" s="18">
        <v>16</v>
      </c>
      <c r="B22" s="8" t="s">
        <v>12</v>
      </c>
      <c r="C22" s="86">
        <f>HLOOKUP(B22,'პრემიები(მიღებული გადაზღვევა)'!$C$4:$AL$19,16,)</f>
        <v>0</v>
      </c>
      <c r="D22" s="87">
        <f>C22/$C$25</f>
        <v>0</v>
      </c>
    </row>
    <row r="23" spans="1:4" ht="27" customHeight="1">
      <c r="A23" s="18">
        <v>17</v>
      </c>
      <c r="B23" s="8" t="s">
        <v>32</v>
      </c>
      <c r="C23" s="86">
        <f>HLOOKUP(B23,'პრემიები(მიღებული გადაზღვევა)'!$C$4:$AL$19,16,)</f>
        <v>4734.352</v>
      </c>
      <c r="D23" s="87">
        <f>C23/$C$25</f>
        <v>0.0005606322737997608</v>
      </c>
    </row>
    <row r="24" spans="1:4" ht="27" customHeight="1">
      <c r="A24" s="18">
        <v>18</v>
      </c>
      <c r="B24" s="8" t="s">
        <v>13</v>
      </c>
      <c r="C24" s="86">
        <f>HLOOKUP(B24,'პრემიები(მიღებული გადაზღვევა)'!$C$4:$AL$19,16,)</f>
        <v>1369.99</v>
      </c>
      <c r="D24" s="87">
        <f>C24/$C$25</f>
        <v>0.0001622314117714387</v>
      </c>
    </row>
    <row r="25" spans="1:4" ht="27" customHeight="1">
      <c r="A25" s="9"/>
      <c r="B25" s="10" t="s">
        <v>14</v>
      </c>
      <c r="C25" s="16">
        <f>SUM(C7:C24)</f>
        <v>8444665.463</v>
      </c>
      <c r="D25" s="17">
        <f>SUM(D7:D24)</f>
        <v>0.9999999999999999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8.8515625" style="61" bestFit="1" customWidth="1"/>
    <col min="2" max="2" width="14.421875" style="61" bestFit="1" customWidth="1"/>
    <col min="3" max="5" width="18.00390625" style="61" bestFit="1" customWidth="1"/>
    <col min="6" max="16384" width="9.140625" style="61" customWidth="1"/>
  </cols>
  <sheetData>
    <row r="2" spans="1:5" ht="29.25" customHeight="1">
      <c r="A2" s="58" t="s">
        <v>61</v>
      </c>
      <c r="B2" s="59"/>
      <c r="C2" s="59"/>
      <c r="D2" s="59"/>
      <c r="E2" s="60"/>
    </row>
    <row r="3" spans="1:5" ht="105">
      <c r="A3" s="62" t="s">
        <v>53</v>
      </c>
      <c r="B3" s="62" t="s">
        <v>54</v>
      </c>
      <c r="C3" s="63" t="s">
        <v>7</v>
      </c>
      <c r="D3" s="63" t="s">
        <v>28</v>
      </c>
      <c r="E3" s="63" t="s">
        <v>55</v>
      </c>
    </row>
    <row r="4" spans="1:6" ht="39.75" customHeight="1">
      <c r="A4" s="64">
        <v>40348</v>
      </c>
      <c r="B4" s="64">
        <v>0</v>
      </c>
      <c r="C4" s="64">
        <v>29595</v>
      </c>
      <c r="D4" s="64">
        <v>36</v>
      </c>
      <c r="E4" s="64">
        <v>16</v>
      </c>
      <c r="F4" s="65"/>
    </row>
    <row r="5" spans="1:5" ht="15">
      <c r="A5" s="66"/>
      <c r="B5" s="66"/>
      <c r="C5" s="66"/>
      <c r="D5" s="66"/>
      <c r="E5" s="66"/>
    </row>
    <row r="6" ht="15">
      <c r="F6" s="65"/>
    </row>
    <row r="8" ht="15">
      <c r="C8" s="6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5.8515625" style="33" customWidth="1"/>
    <col min="2" max="2" width="25.28125" style="33" customWidth="1"/>
    <col min="3" max="40" width="12.7109375" style="33" customWidth="1"/>
    <col min="41" max="41" width="14.421875" style="33" customWidth="1"/>
    <col min="42" max="43" width="13.00390625" style="33" customWidth="1"/>
    <col min="44" max="44" width="10.140625" style="33" bestFit="1" customWidth="1"/>
    <col min="45" max="16384" width="9.140625" style="33" customWidth="1"/>
  </cols>
  <sheetData>
    <row r="1" spans="1:41" s="27" customFormat="1" ht="28.5" customHeight="1">
      <c r="A1" s="20" t="s">
        <v>64</v>
      </c>
      <c r="B1" s="19"/>
      <c r="C1" s="19"/>
      <c r="D1" s="19"/>
      <c r="E1" s="19"/>
      <c r="F1" s="19"/>
      <c r="G1" s="19"/>
      <c r="H1" s="19"/>
      <c r="I1" s="26"/>
      <c r="J1" s="26"/>
      <c r="AO1" s="19"/>
    </row>
    <row r="2" spans="1:41" s="27" customFormat="1" ht="18" customHeight="1">
      <c r="A2" s="28" t="s">
        <v>52</v>
      </c>
      <c r="B2" s="19"/>
      <c r="C2" s="19"/>
      <c r="D2" s="19"/>
      <c r="E2" s="19"/>
      <c r="F2" s="19"/>
      <c r="G2" s="19"/>
      <c r="H2" s="19"/>
      <c r="I2" s="26"/>
      <c r="J2" s="26"/>
      <c r="AO2" s="19"/>
    </row>
    <row r="3" spans="1:38" s="29" customFormat="1" ht="18" customHeight="1">
      <c r="A3" s="2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40" s="29" customFormat="1" ht="89.25" customHeight="1">
      <c r="A4" s="95" t="s">
        <v>0</v>
      </c>
      <c r="B4" s="95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33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0" t="s">
        <v>14</v>
      </c>
      <c r="AN4" s="91"/>
    </row>
    <row r="5" spans="1:40" s="29" customFormat="1" ht="25.5">
      <c r="A5" s="96"/>
      <c r="B5" s="96"/>
      <c r="C5" s="30" t="s">
        <v>4</v>
      </c>
      <c r="D5" s="30" t="s">
        <v>5</v>
      </c>
      <c r="E5" s="30" t="s">
        <v>4</v>
      </c>
      <c r="F5" s="30" t="s">
        <v>5</v>
      </c>
      <c r="G5" s="30" t="s">
        <v>4</v>
      </c>
      <c r="H5" s="30" t="s">
        <v>5</v>
      </c>
      <c r="I5" s="30" t="s">
        <v>4</v>
      </c>
      <c r="J5" s="30" t="s">
        <v>5</v>
      </c>
      <c r="K5" s="30" t="s">
        <v>4</v>
      </c>
      <c r="L5" s="30" t="s">
        <v>5</v>
      </c>
      <c r="M5" s="30" t="s">
        <v>4</v>
      </c>
      <c r="N5" s="30" t="s">
        <v>5</v>
      </c>
      <c r="O5" s="30" t="s">
        <v>4</v>
      </c>
      <c r="P5" s="30" t="s">
        <v>5</v>
      </c>
      <c r="Q5" s="30" t="s">
        <v>4</v>
      </c>
      <c r="R5" s="30" t="s">
        <v>5</v>
      </c>
      <c r="S5" s="30" t="s">
        <v>4</v>
      </c>
      <c r="T5" s="30" t="s">
        <v>5</v>
      </c>
      <c r="U5" s="30" t="s">
        <v>4</v>
      </c>
      <c r="V5" s="30" t="s">
        <v>5</v>
      </c>
      <c r="W5" s="30" t="s">
        <v>4</v>
      </c>
      <c r="X5" s="30" t="s">
        <v>5</v>
      </c>
      <c r="Y5" s="30" t="s">
        <v>4</v>
      </c>
      <c r="Z5" s="30" t="s">
        <v>5</v>
      </c>
      <c r="AA5" s="30" t="s">
        <v>4</v>
      </c>
      <c r="AB5" s="30" t="s">
        <v>5</v>
      </c>
      <c r="AC5" s="30" t="s">
        <v>4</v>
      </c>
      <c r="AD5" s="30" t="s">
        <v>5</v>
      </c>
      <c r="AE5" s="30" t="s">
        <v>4</v>
      </c>
      <c r="AF5" s="30" t="s">
        <v>5</v>
      </c>
      <c r="AG5" s="30" t="s">
        <v>4</v>
      </c>
      <c r="AH5" s="30" t="s">
        <v>5</v>
      </c>
      <c r="AI5" s="30" t="s">
        <v>4</v>
      </c>
      <c r="AJ5" s="30" t="s">
        <v>5</v>
      </c>
      <c r="AK5" s="30" t="s">
        <v>4</v>
      </c>
      <c r="AL5" s="30" t="s">
        <v>5</v>
      </c>
      <c r="AM5" s="30" t="s">
        <v>4</v>
      </c>
      <c r="AN5" s="30" t="s">
        <v>5</v>
      </c>
    </row>
    <row r="6" spans="1:40" s="29" customFormat="1" ht="43.5" customHeight="1">
      <c r="A6" s="31">
        <v>1</v>
      </c>
      <c r="B6" s="15" t="s">
        <v>39</v>
      </c>
      <c r="C6" s="51">
        <v>2900049.4889427796</v>
      </c>
      <c r="D6" s="51">
        <v>537168.8806028025</v>
      </c>
      <c r="E6" s="51">
        <v>1545722.5691678084</v>
      </c>
      <c r="F6" s="51">
        <v>2985.196871999999</v>
      </c>
      <c r="G6" s="51">
        <v>845362.7391260049</v>
      </c>
      <c r="H6" s="51">
        <v>14896.899635999998</v>
      </c>
      <c r="I6" s="51">
        <v>37210648.15282014</v>
      </c>
      <c r="J6" s="51">
        <v>45437.65659999999</v>
      </c>
      <c r="K6" s="51">
        <v>10909758.756950088</v>
      </c>
      <c r="L6" s="51">
        <v>364377.06995531224</v>
      </c>
      <c r="M6" s="51">
        <v>1556306.8572819866</v>
      </c>
      <c r="N6" s="51">
        <v>52719.700400000074</v>
      </c>
      <c r="O6" s="51">
        <v>0</v>
      </c>
      <c r="P6" s="51">
        <v>0</v>
      </c>
      <c r="Q6" s="51">
        <v>566040.6168460001</v>
      </c>
      <c r="R6" s="51">
        <v>504773.838299</v>
      </c>
      <c r="S6" s="51">
        <v>0</v>
      </c>
      <c r="T6" s="51">
        <v>0</v>
      </c>
      <c r="U6" s="51">
        <v>49689</v>
      </c>
      <c r="V6" s="51">
        <v>29168.835</v>
      </c>
      <c r="W6" s="51">
        <v>0</v>
      </c>
      <c r="X6" s="51">
        <v>0</v>
      </c>
      <c r="Y6" s="51">
        <v>1175587.9811290004</v>
      </c>
      <c r="Z6" s="51">
        <v>322688.069256</v>
      </c>
      <c r="AA6" s="51">
        <v>9627354.072177012</v>
      </c>
      <c r="AB6" s="51">
        <v>3640562.9934872943</v>
      </c>
      <c r="AC6" s="51">
        <v>0</v>
      </c>
      <c r="AD6" s="51">
        <v>0</v>
      </c>
      <c r="AE6" s="51">
        <v>785186.137229</v>
      </c>
      <c r="AF6" s="51">
        <v>236383.7026148672</v>
      </c>
      <c r="AG6" s="51">
        <v>84221.4</v>
      </c>
      <c r="AH6" s="51">
        <v>0</v>
      </c>
      <c r="AI6" s="51">
        <v>3083408.418029</v>
      </c>
      <c r="AJ6" s="51">
        <v>2061820.7970900992</v>
      </c>
      <c r="AK6" s="51">
        <v>0</v>
      </c>
      <c r="AL6" s="51">
        <v>0</v>
      </c>
      <c r="AM6" s="52">
        <f aca="true" t="shared" si="0" ref="AM6:AM18">C6+E6+G6+I6+K6+M6+O6+Q6+S6+U6+W6+Y6+AA6+AC6+AE6+AG6+AI6+AK6</f>
        <v>70339336.18969882</v>
      </c>
      <c r="AN6" s="52">
        <f aca="true" t="shared" si="1" ref="AN6:AN18">D6+F6+H6+J6+L6+N6+P6+R6+T6+V6+X6+Z6+AB6+AD6+AF6+AH6+AJ6+AL6</f>
        <v>7812983.639813376</v>
      </c>
    </row>
    <row r="7" spans="1:44" s="32" customFormat="1" ht="43.5" customHeight="1">
      <c r="A7" s="31">
        <v>2</v>
      </c>
      <c r="B7" s="15" t="s">
        <v>40</v>
      </c>
      <c r="C7" s="51">
        <v>3636941.7039289996</v>
      </c>
      <c r="D7" s="51">
        <v>1128536.14420525</v>
      </c>
      <c r="E7" s="51">
        <v>379402.083306</v>
      </c>
      <c r="F7" s="51">
        <v>0</v>
      </c>
      <c r="G7" s="51">
        <v>583527.6639912201</v>
      </c>
      <c r="H7" s="51">
        <v>4728.75435387</v>
      </c>
      <c r="I7" s="51">
        <v>24068357.417076997</v>
      </c>
      <c r="J7" s="51">
        <v>23060.436716</v>
      </c>
      <c r="K7" s="51">
        <v>8135343.45251669</v>
      </c>
      <c r="L7" s="51">
        <v>224820.16675459</v>
      </c>
      <c r="M7" s="51">
        <v>914577.50948874</v>
      </c>
      <c r="N7" s="51">
        <v>31710.91356543</v>
      </c>
      <c r="O7" s="51">
        <v>0</v>
      </c>
      <c r="P7" s="51">
        <v>0</v>
      </c>
      <c r="Q7" s="51">
        <v>81163.981235</v>
      </c>
      <c r="R7" s="51">
        <v>47936.4781</v>
      </c>
      <c r="S7" s="51">
        <v>0</v>
      </c>
      <c r="T7" s="51">
        <v>0</v>
      </c>
      <c r="U7" s="51">
        <v>190852.84</v>
      </c>
      <c r="V7" s="51">
        <v>83611.44492454</v>
      </c>
      <c r="W7" s="51">
        <v>0</v>
      </c>
      <c r="X7" s="51">
        <v>0</v>
      </c>
      <c r="Y7" s="51">
        <v>753420.619753</v>
      </c>
      <c r="Z7" s="51">
        <v>318899.70544166997</v>
      </c>
      <c r="AA7" s="51">
        <v>6134273.33232506</v>
      </c>
      <c r="AB7" s="51">
        <v>5058741.42178612</v>
      </c>
      <c r="AC7" s="51">
        <v>113404.1517</v>
      </c>
      <c r="AD7" s="51">
        <v>100275.8275</v>
      </c>
      <c r="AE7" s="51">
        <v>644549.1699999999</v>
      </c>
      <c r="AF7" s="51">
        <v>510759.336</v>
      </c>
      <c r="AG7" s="51">
        <v>0</v>
      </c>
      <c r="AH7" s="51">
        <v>0</v>
      </c>
      <c r="AI7" s="51">
        <v>1227178.711176</v>
      </c>
      <c r="AJ7" s="51">
        <v>778871.5288071102</v>
      </c>
      <c r="AK7" s="51">
        <v>0</v>
      </c>
      <c r="AL7" s="51">
        <v>0</v>
      </c>
      <c r="AM7" s="52">
        <f t="shared" si="0"/>
        <v>46862992.636497706</v>
      </c>
      <c r="AN7" s="52">
        <f t="shared" si="1"/>
        <v>8311952.15815458</v>
      </c>
      <c r="AO7" s="53"/>
      <c r="AP7" s="53"/>
      <c r="AQ7" s="53"/>
      <c r="AR7" s="53"/>
    </row>
    <row r="8" spans="1:44" ht="45" customHeight="1">
      <c r="A8" s="31">
        <v>3</v>
      </c>
      <c r="B8" s="15" t="s">
        <v>42</v>
      </c>
      <c r="C8" s="51">
        <v>182364.781475</v>
      </c>
      <c r="D8" s="51">
        <v>76525.15539100001</v>
      </c>
      <c r="E8" s="51">
        <v>104518.83</v>
      </c>
      <c r="F8" s="51">
        <v>0</v>
      </c>
      <c r="G8" s="51">
        <v>177659.692125</v>
      </c>
      <c r="H8" s="51">
        <v>4623.546691649999</v>
      </c>
      <c r="I8" s="51">
        <v>10915908.907156002</v>
      </c>
      <c r="J8" s="51">
        <v>0</v>
      </c>
      <c r="K8" s="51">
        <v>1601533.83400275</v>
      </c>
      <c r="L8" s="51">
        <v>52972.799801</v>
      </c>
      <c r="M8" s="51">
        <v>250200.68817872996</v>
      </c>
      <c r="N8" s="51">
        <v>24720.329013609997</v>
      </c>
      <c r="O8" s="51">
        <v>0</v>
      </c>
      <c r="P8" s="51">
        <v>0</v>
      </c>
      <c r="Q8" s="51">
        <v>15783.96</v>
      </c>
      <c r="R8" s="51">
        <v>8161.50308047</v>
      </c>
      <c r="S8" s="51">
        <v>0</v>
      </c>
      <c r="T8" s="51">
        <v>0</v>
      </c>
      <c r="U8" s="51">
        <v>21014.04</v>
      </c>
      <c r="V8" s="51">
        <v>6457.0887</v>
      </c>
      <c r="W8" s="51">
        <v>0</v>
      </c>
      <c r="X8" s="51">
        <v>0</v>
      </c>
      <c r="Y8" s="51">
        <v>305898.36459400004</v>
      </c>
      <c r="Z8" s="51">
        <v>71110.42830654999</v>
      </c>
      <c r="AA8" s="51">
        <v>3204944.8936263993</v>
      </c>
      <c r="AB8" s="51">
        <v>2871619.39851624</v>
      </c>
      <c r="AC8" s="51">
        <v>284093.18190747</v>
      </c>
      <c r="AD8" s="51">
        <v>259221.68190747</v>
      </c>
      <c r="AE8" s="51">
        <v>0</v>
      </c>
      <c r="AF8" s="51">
        <v>0</v>
      </c>
      <c r="AG8" s="51">
        <v>0</v>
      </c>
      <c r="AH8" s="51">
        <v>0</v>
      </c>
      <c r="AI8" s="51">
        <v>294130.59022</v>
      </c>
      <c r="AJ8" s="51">
        <v>215318.93053306</v>
      </c>
      <c r="AK8" s="51">
        <v>0</v>
      </c>
      <c r="AL8" s="51">
        <v>0</v>
      </c>
      <c r="AM8" s="52">
        <f t="shared" si="0"/>
        <v>17358051.763285354</v>
      </c>
      <c r="AN8" s="52">
        <f t="shared" si="1"/>
        <v>3590730.86194105</v>
      </c>
      <c r="AO8" s="53"/>
      <c r="AP8" s="53"/>
      <c r="AQ8" s="53"/>
      <c r="AR8" s="53"/>
    </row>
    <row r="9" spans="1:44" ht="45" customHeight="1">
      <c r="A9" s="31">
        <v>4</v>
      </c>
      <c r="B9" s="15" t="s">
        <v>49</v>
      </c>
      <c r="C9" s="51">
        <v>0</v>
      </c>
      <c r="D9" s="51">
        <v>0</v>
      </c>
      <c r="E9" s="51">
        <v>45585.89</v>
      </c>
      <c r="F9" s="51">
        <v>0</v>
      </c>
      <c r="G9" s="51">
        <v>35980.91</v>
      </c>
      <c r="H9" s="51">
        <v>0</v>
      </c>
      <c r="I9" s="51">
        <v>7559311.91</v>
      </c>
      <c r="J9" s="51">
        <v>0</v>
      </c>
      <c r="K9" s="51">
        <v>2469949.01</v>
      </c>
      <c r="L9" s="51">
        <v>0</v>
      </c>
      <c r="M9" s="51">
        <v>151321.72</v>
      </c>
      <c r="N9" s="51">
        <v>0</v>
      </c>
      <c r="O9" s="51">
        <v>0</v>
      </c>
      <c r="P9" s="51">
        <v>0</v>
      </c>
      <c r="Q9" s="51">
        <v>972864.32</v>
      </c>
      <c r="R9" s="51">
        <v>958398.363024</v>
      </c>
      <c r="S9" s="51">
        <v>1603765.85</v>
      </c>
      <c r="T9" s="51">
        <v>1568685.677376</v>
      </c>
      <c r="U9" s="51">
        <v>342184.88</v>
      </c>
      <c r="V9" s="51">
        <v>323068.41</v>
      </c>
      <c r="W9" s="51">
        <v>0</v>
      </c>
      <c r="X9" s="51">
        <v>0</v>
      </c>
      <c r="Y9" s="51">
        <v>187182.76</v>
      </c>
      <c r="Z9" s="51">
        <v>26530.62336</v>
      </c>
      <c r="AA9" s="51">
        <v>979457.64</v>
      </c>
      <c r="AB9" s="51">
        <v>269307</v>
      </c>
      <c r="AC9" s="51">
        <v>0</v>
      </c>
      <c r="AD9" s="51">
        <v>0</v>
      </c>
      <c r="AE9" s="51">
        <v>1701389.7</v>
      </c>
      <c r="AF9" s="51">
        <v>1042778.8775916495</v>
      </c>
      <c r="AG9" s="51">
        <v>0</v>
      </c>
      <c r="AH9" s="51">
        <v>0</v>
      </c>
      <c r="AI9" s="51">
        <v>549231.46</v>
      </c>
      <c r="AJ9" s="51">
        <v>60419.86266</v>
      </c>
      <c r="AK9" s="51">
        <v>0</v>
      </c>
      <c r="AL9" s="51">
        <v>0</v>
      </c>
      <c r="AM9" s="52">
        <f t="shared" si="0"/>
        <v>16598226.05</v>
      </c>
      <c r="AN9" s="52">
        <f t="shared" si="1"/>
        <v>4249188.814011649</v>
      </c>
      <c r="AO9" s="53"/>
      <c r="AQ9" s="53"/>
      <c r="AR9" s="53"/>
    </row>
    <row r="10" spans="1:44" ht="45" customHeight="1">
      <c r="A10" s="31">
        <v>5</v>
      </c>
      <c r="B10" s="15" t="s">
        <v>43</v>
      </c>
      <c r="C10" s="51">
        <v>103973.09716171035</v>
      </c>
      <c r="D10" s="51">
        <v>9370.960002488266</v>
      </c>
      <c r="E10" s="51">
        <v>190528.44637050765</v>
      </c>
      <c r="F10" s="51">
        <v>0</v>
      </c>
      <c r="G10" s="51">
        <v>175960.45824645556</v>
      </c>
      <c r="H10" s="51">
        <v>97088.59411327327</v>
      </c>
      <c r="I10" s="51">
        <v>4469310.846245877</v>
      </c>
      <c r="J10" s="51">
        <v>0</v>
      </c>
      <c r="K10" s="51">
        <v>1808419.4436668076</v>
      </c>
      <c r="L10" s="51">
        <v>0</v>
      </c>
      <c r="M10" s="51">
        <v>199077.56361375528</v>
      </c>
      <c r="N10" s="51">
        <v>46460.30185753505</v>
      </c>
      <c r="O10" s="51">
        <v>0</v>
      </c>
      <c r="P10" s="51">
        <v>0</v>
      </c>
      <c r="Q10" s="51">
        <v>978340.836075883</v>
      </c>
      <c r="R10" s="51">
        <v>955432.6625327175</v>
      </c>
      <c r="S10" s="51">
        <v>891741.5426284765</v>
      </c>
      <c r="T10" s="51">
        <v>848145.6069069406</v>
      </c>
      <c r="U10" s="51">
        <v>0</v>
      </c>
      <c r="V10" s="51">
        <v>0</v>
      </c>
      <c r="W10" s="51">
        <v>0</v>
      </c>
      <c r="X10" s="51">
        <v>0</v>
      </c>
      <c r="Y10" s="51">
        <v>186974.3178802204</v>
      </c>
      <c r="Z10" s="51">
        <v>112552.09482768647</v>
      </c>
      <c r="AA10" s="51">
        <v>816140.7548267231</v>
      </c>
      <c r="AB10" s="51">
        <v>703410.7194074809</v>
      </c>
      <c r="AC10" s="51">
        <v>158473.32</v>
      </c>
      <c r="AD10" s="51">
        <v>106506.038</v>
      </c>
      <c r="AE10" s="51">
        <v>0</v>
      </c>
      <c r="AF10" s="51">
        <v>0</v>
      </c>
      <c r="AG10" s="51">
        <v>0</v>
      </c>
      <c r="AH10" s="51">
        <v>0</v>
      </c>
      <c r="AI10" s="51">
        <v>173419.4610547945</v>
      </c>
      <c r="AJ10" s="51">
        <v>80210.4395476448</v>
      </c>
      <c r="AK10" s="51">
        <v>0</v>
      </c>
      <c r="AL10" s="51">
        <v>0</v>
      </c>
      <c r="AM10" s="52">
        <f t="shared" si="0"/>
        <v>10152360.087771213</v>
      </c>
      <c r="AN10" s="52">
        <f t="shared" si="1"/>
        <v>2959177.4171957667</v>
      </c>
      <c r="AO10" s="53"/>
      <c r="AP10" s="53"/>
      <c r="AQ10" s="53"/>
      <c r="AR10" s="53"/>
    </row>
    <row r="11" spans="1:44" ht="45" customHeight="1">
      <c r="A11" s="31">
        <v>6</v>
      </c>
      <c r="B11" s="15" t="s">
        <v>47</v>
      </c>
      <c r="C11" s="51">
        <v>2423.39</v>
      </c>
      <c r="D11" s="51">
        <v>0</v>
      </c>
      <c r="E11" s="51">
        <v>2196</v>
      </c>
      <c r="F11" s="51">
        <v>0</v>
      </c>
      <c r="G11" s="51">
        <v>870.14</v>
      </c>
      <c r="H11" s="51">
        <v>417.64</v>
      </c>
      <c r="I11" s="51">
        <v>8490356</v>
      </c>
      <c r="J11" s="51">
        <v>0</v>
      </c>
      <c r="K11" s="51">
        <v>22522.88</v>
      </c>
      <c r="L11" s="51">
        <v>10304.81</v>
      </c>
      <c r="M11" s="51">
        <v>2209.64</v>
      </c>
      <c r="N11" s="51">
        <v>336.54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60973</v>
      </c>
      <c r="Z11" s="51">
        <v>37430.28</v>
      </c>
      <c r="AA11" s="51">
        <v>2297.32</v>
      </c>
      <c r="AB11" s="51">
        <v>1836.62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2">
        <f t="shared" si="0"/>
        <v>8583848.370000001</v>
      </c>
      <c r="AN11" s="52">
        <f t="shared" si="1"/>
        <v>50325.89</v>
      </c>
      <c r="AO11" s="53"/>
      <c r="AP11" s="53"/>
      <c r="AQ11" s="53"/>
      <c r="AR11" s="53"/>
    </row>
    <row r="12" spans="1:44" ht="45" customHeight="1">
      <c r="A12" s="31">
        <v>7</v>
      </c>
      <c r="B12" s="15" t="s">
        <v>45</v>
      </c>
      <c r="C12" s="51">
        <v>696579.920000003</v>
      </c>
      <c r="D12" s="51">
        <v>0</v>
      </c>
      <c r="E12" s="51">
        <v>125346.5600000001</v>
      </c>
      <c r="F12" s="51">
        <v>0</v>
      </c>
      <c r="G12" s="51">
        <v>159847.53814643383</v>
      </c>
      <c r="H12" s="51">
        <v>0</v>
      </c>
      <c r="I12" s="51">
        <v>6398662.800000001</v>
      </c>
      <c r="J12" s="51">
        <v>0</v>
      </c>
      <c r="K12" s="51">
        <v>976481.436744565</v>
      </c>
      <c r="L12" s="51">
        <v>0</v>
      </c>
      <c r="M12" s="51">
        <v>86263.8664529777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2">
        <f t="shared" si="0"/>
        <v>8443182.12134398</v>
      </c>
      <c r="AN12" s="52">
        <f t="shared" si="1"/>
        <v>0</v>
      </c>
      <c r="AO12" s="53"/>
      <c r="AP12" s="53"/>
      <c r="AQ12" s="53"/>
      <c r="AR12" s="53"/>
    </row>
    <row r="13" spans="1:44" ht="45" customHeight="1">
      <c r="A13" s="31">
        <v>8</v>
      </c>
      <c r="B13" s="15" t="s">
        <v>46</v>
      </c>
      <c r="C13" s="51">
        <v>0</v>
      </c>
      <c r="D13" s="51">
        <v>0</v>
      </c>
      <c r="E13" s="51">
        <v>10834.5</v>
      </c>
      <c r="F13" s="51">
        <v>0</v>
      </c>
      <c r="G13" s="51">
        <v>58133.270000000004</v>
      </c>
      <c r="H13" s="51">
        <v>0</v>
      </c>
      <c r="I13" s="51">
        <v>412922.73</v>
      </c>
      <c r="J13" s="51">
        <v>0</v>
      </c>
      <c r="K13" s="51">
        <v>1218899.6</v>
      </c>
      <c r="L13" s="51">
        <v>11637.646027397259</v>
      </c>
      <c r="M13" s="51">
        <v>171940.02</v>
      </c>
      <c r="N13" s="51">
        <v>2704.391912328767</v>
      </c>
      <c r="O13" s="51">
        <v>0</v>
      </c>
      <c r="P13" s="51">
        <v>0</v>
      </c>
      <c r="Q13" s="51">
        <v>39535.57</v>
      </c>
      <c r="R13" s="51">
        <v>39419.31</v>
      </c>
      <c r="S13" s="51">
        <v>33321.21</v>
      </c>
      <c r="T13" s="51">
        <v>31632.6852</v>
      </c>
      <c r="U13" s="51">
        <v>34603.63</v>
      </c>
      <c r="V13" s="51">
        <v>0</v>
      </c>
      <c r="W13" s="51">
        <v>0</v>
      </c>
      <c r="X13" s="51">
        <v>0</v>
      </c>
      <c r="Y13" s="51">
        <v>256831.61</v>
      </c>
      <c r="Z13" s="51">
        <v>67614.67874487971</v>
      </c>
      <c r="AA13" s="51">
        <v>1656787.52</v>
      </c>
      <c r="AB13" s="51">
        <v>999096.5378846992</v>
      </c>
      <c r="AC13" s="51">
        <v>255497.25999999998</v>
      </c>
      <c r="AD13" s="51">
        <v>121841.86917260275</v>
      </c>
      <c r="AE13" s="51">
        <v>528575.52</v>
      </c>
      <c r="AF13" s="51">
        <v>375728.7294917451</v>
      </c>
      <c r="AG13" s="51">
        <v>0</v>
      </c>
      <c r="AH13" s="51">
        <v>0</v>
      </c>
      <c r="AI13" s="51">
        <v>1252258.7799999998</v>
      </c>
      <c r="AJ13" s="51">
        <v>775490.3295240549</v>
      </c>
      <c r="AK13" s="51">
        <v>0</v>
      </c>
      <c r="AL13" s="51">
        <v>0</v>
      </c>
      <c r="AM13" s="52">
        <f t="shared" si="0"/>
        <v>5930141.219999999</v>
      </c>
      <c r="AN13" s="52">
        <f t="shared" si="1"/>
        <v>2425166.1779577076</v>
      </c>
      <c r="AO13" s="53"/>
      <c r="AP13" s="53"/>
      <c r="AQ13" s="53"/>
      <c r="AR13" s="53"/>
    </row>
    <row r="14" spans="1:44" ht="45" customHeight="1">
      <c r="A14" s="31">
        <v>9</v>
      </c>
      <c r="B14" s="15" t="s">
        <v>48</v>
      </c>
      <c r="C14" s="51">
        <v>1252713</v>
      </c>
      <c r="D14" s="51">
        <v>0</v>
      </c>
      <c r="E14" s="51">
        <v>5294.6</v>
      </c>
      <c r="F14" s="51">
        <v>0</v>
      </c>
      <c r="G14" s="51">
        <v>12103.960000000001</v>
      </c>
      <c r="H14" s="51">
        <v>0</v>
      </c>
      <c r="I14" s="51">
        <v>3024589.19</v>
      </c>
      <c r="J14" s="51">
        <v>0</v>
      </c>
      <c r="K14" s="51">
        <v>394618.92</v>
      </c>
      <c r="L14" s="51">
        <v>0</v>
      </c>
      <c r="M14" s="51">
        <v>16348.41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44558.98</v>
      </c>
      <c r="AB14" s="51">
        <v>0</v>
      </c>
      <c r="AC14" s="51">
        <v>0</v>
      </c>
      <c r="AD14" s="51">
        <v>0</v>
      </c>
      <c r="AE14" s="51">
        <v>12459</v>
      </c>
      <c r="AF14" s="51">
        <v>0</v>
      </c>
      <c r="AG14" s="51">
        <v>10478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2">
        <f t="shared" si="0"/>
        <v>4773164.0600000005</v>
      </c>
      <c r="AN14" s="52">
        <f t="shared" si="1"/>
        <v>0</v>
      </c>
      <c r="AO14" s="53"/>
      <c r="AQ14" s="53"/>
      <c r="AR14" s="53"/>
    </row>
    <row r="15" spans="1:44" ht="45" customHeight="1">
      <c r="A15" s="31">
        <v>10</v>
      </c>
      <c r="B15" s="15" t="s">
        <v>44</v>
      </c>
      <c r="C15" s="51">
        <v>221434.03</v>
      </c>
      <c r="D15" s="51">
        <v>0</v>
      </c>
      <c r="E15" s="51">
        <v>14172.4</v>
      </c>
      <c r="F15" s="51">
        <v>0</v>
      </c>
      <c r="G15" s="51">
        <v>88802.19</v>
      </c>
      <c r="H15" s="51">
        <v>1526.97</v>
      </c>
      <c r="I15" s="51">
        <v>3828778.087628221</v>
      </c>
      <c r="J15" s="51">
        <v>0</v>
      </c>
      <c r="K15" s="51">
        <v>138346.95</v>
      </c>
      <c r="L15" s="51">
        <v>67847.01</v>
      </c>
      <c r="M15" s="51">
        <v>8862.99</v>
      </c>
      <c r="N15" s="51">
        <v>4231.37</v>
      </c>
      <c r="O15" s="51">
        <v>0</v>
      </c>
      <c r="P15" s="51">
        <v>0</v>
      </c>
      <c r="Q15" s="51">
        <v>676.87</v>
      </c>
      <c r="R15" s="51">
        <v>0</v>
      </c>
      <c r="S15" s="51">
        <v>165.09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11118.7</v>
      </c>
      <c r="Z15" s="51">
        <v>2031.83</v>
      </c>
      <c r="AA15" s="51">
        <v>7007.82</v>
      </c>
      <c r="AB15" s="51">
        <v>1403.91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841.75</v>
      </c>
      <c r="AJ15" s="51">
        <v>0</v>
      </c>
      <c r="AK15" s="51">
        <v>0</v>
      </c>
      <c r="AL15" s="51">
        <v>0</v>
      </c>
      <c r="AM15" s="52">
        <f t="shared" si="0"/>
        <v>4320206.877628222</v>
      </c>
      <c r="AN15" s="52">
        <f t="shared" si="1"/>
        <v>77041.09</v>
      </c>
      <c r="AO15" s="53"/>
      <c r="AP15" s="53"/>
      <c r="AQ15" s="53"/>
      <c r="AR15" s="53"/>
    </row>
    <row r="16" spans="1:44" ht="45" customHeight="1">
      <c r="A16" s="31">
        <v>11</v>
      </c>
      <c r="B16" s="15" t="s">
        <v>50</v>
      </c>
      <c r="C16" s="51">
        <v>0</v>
      </c>
      <c r="D16" s="51">
        <v>0</v>
      </c>
      <c r="E16" s="51">
        <v>3416.61</v>
      </c>
      <c r="F16" s="51">
        <v>0</v>
      </c>
      <c r="G16" s="51">
        <v>33657.869999999995</v>
      </c>
      <c r="H16" s="51">
        <v>22961.32</v>
      </c>
      <c r="I16" s="51">
        <v>1002237.118</v>
      </c>
      <c r="J16" s="51">
        <v>0</v>
      </c>
      <c r="K16" s="51">
        <v>379491</v>
      </c>
      <c r="L16" s="51">
        <v>171978</v>
      </c>
      <c r="M16" s="51">
        <v>42226</v>
      </c>
      <c r="N16" s="51">
        <v>10930.5</v>
      </c>
      <c r="O16" s="51">
        <v>0</v>
      </c>
      <c r="P16" s="51">
        <v>0</v>
      </c>
      <c r="Q16" s="51">
        <v>155796.31</v>
      </c>
      <c r="R16" s="51">
        <v>151576.19</v>
      </c>
      <c r="S16" s="51">
        <v>1222709.04</v>
      </c>
      <c r="T16" s="51">
        <v>1216382.39</v>
      </c>
      <c r="U16" s="51">
        <v>0</v>
      </c>
      <c r="V16" s="51">
        <v>0</v>
      </c>
      <c r="W16" s="51">
        <v>0</v>
      </c>
      <c r="X16" s="51">
        <v>0</v>
      </c>
      <c r="Y16" s="51">
        <v>18506.55</v>
      </c>
      <c r="Z16" s="51">
        <v>12697.65</v>
      </c>
      <c r="AA16" s="51">
        <v>225728.91</v>
      </c>
      <c r="AB16" s="51">
        <v>206460.32</v>
      </c>
      <c r="AC16" s="51">
        <v>0</v>
      </c>
      <c r="AD16" s="51">
        <v>0</v>
      </c>
      <c r="AE16" s="51">
        <v>35053.49</v>
      </c>
      <c r="AF16" s="51">
        <v>0</v>
      </c>
      <c r="AG16" s="51">
        <v>0</v>
      </c>
      <c r="AH16" s="51">
        <v>0</v>
      </c>
      <c r="AI16" s="51">
        <v>19178.33</v>
      </c>
      <c r="AJ16" s="51">
        <v>8350.91</v>
      </c>
      <c r="AK16" s="51">
        <v>0</v>
      </c>
      <c r="AL16" s="51">
        <v>0</v>
      </c>
      <c r="AM16" s="52">
        <f t="shared" si="0"/>
        <v>3138001.228</v>
      </c>
      <c r="AN16" s="52">
        <f t="shared" si="1"/>
        <v>1801337.2799999998</v>
      </c>
      <c r="AO16" s="53"/>
      <c r="AQ16" s="53"/>
      <c r="AR16" s="53"/>
    </row>
    <row r="17" spans="1:44" ht="45" customHeight="1">
      <c r="A17" s="31">
        <v>12</v>
      </c>
      <c r="B17" s="15" t="s">
        <v>41</v>
      </c>
      <c r="C17" s="51">
        <v>96888.91397260243</v>
      </c>
      <c r="D17" s="51">
        <v>0</v>
      </c>
      <c r="E17" s="51">
        <v>319541.48594714724</v>
      </c>
      <c r="F17" s="51">
        <v>0</v>
      </c>
      <c r="G17" s="51">
        <v>57913.75561643824</v>
      </c>
      <c r="H17" s="51">
        <v>0</v>
      </c>
      <c r="I17" s="51">
        <v>948265.7983561307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2">
        <f t="shared" si="0"/>
        <v>1422609.9538923185</v>
      </c>
      <c r="AN17" s="52">
        <f t="shared" si="1"/>
        <v>0</v>
      </c>
      <c r="AO17" s="53"/>
      <c r="AP17" s="53"/>
      <c r="AQ17" s="53"/>
      <c r="AR17" s="53"/>
    </row>
    <row r="18" spans="1:44" ht="45" customHeight="1">
      <c r="A18" s="31">
        <v>13</v>
      </c>
      <c r="B18" s="15" t="s">
        <v>51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51561.409199999995</v>
      </c>
      <c r="AB18" s="51">
        <v>46753.705449999994</v>
      </c>
      <c r="AC18" s="51">
        <v>5204.052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36908.93</v>
      </c>
      <c r="AJ18" s="51">
        <v>3063.97</v>
      </c>
      <c r="AK18" s="51">
        <v>0</v>
      </c>
      <c r="AL18" s="51">
        <v>0</v>
      </c>
      <c r="AM18" s="52">
        <f t="shared" si="0"/>
        <v>93674.39119999998</v>
      </c>
      <c r="AN18" s="52">
        <f t="shared" si="1"/>
        <v>49817.675449999995</v>
      </c>
      <c r="AO18" s="53"/>
      <c r="AQ18" s="53"/>
      <c r="AR18" s="53"/>
    </row>
    <row r="19" spans="1:42" ht="15">
      <c r="A19" s="34"/>
      <c r="B19" s="14" t="s">
        <v>1</v>
      </c>
      <c r="C19" s="13">
        <f aca="true" t="shared" si="2" ref="C19:AN19">SUM(C6:C18)</f>
        <v>9093368.325481094</v>
      </c>
      <c r="D19" s="13">
        <f t="shared" si="2"/>
        <v>1751601.1402015407</v>
      </c>
      <c r="E19" s="13">
        <f t="shared" si="2"/>
        <v>2746559.9747914635</v>
      </c>
      <c r="F19" s="13">
        <f t="shared" si="2"/>
        <v>2985.196871999999</v>
      </c>
      <c r="G19" s="13">
        <f t="shared" si="2"/>
        <v>2229820.1872515525</v>
      </c>
      <c r="H19" s="13">
        <f t="shared" si="2"/>
        <v>146243.72479479326</v>
      </c>
      <c r="I19" s="13">
        <f t="shared" si="2"/>
        <v>108329348.95728336</v>
      </c>
      <c r="J19" s="13">
        <f t="shared" si="2"/>
        <v>68498.09331599998</v>
      </c>
      <c r="K19" s="13">
        <f t="shared" si="2"/>
        <v>28055365.283880897</v>
      </c>
      <c r="L19" s="13">
        <f t="shared" si="2"/>
        <v>903937.5025382997</v>
      </c>
      <c r="M19" s="13">
        <f t="shared" si="2"/>
        <v>3399335.2650161902</v>
      </c>
      <c r="N19" s="13">
        <f t="shared" si="2"/>
        <v>173814.0467489039</v>
      </c>
      <c r="O19" s="13">
        <f t="shared" si="2"/>
        <v>0</v>
      </c>
      <c r="P19" s="13">
        <f t="shared" si="2"/>
        <v>0</v>
      </c>
      <c r="Q19" s="13">
        <f t="shared" si="2"/>
        <v>2810202.464156883</v>
      </c>
      <c r="R19" s="13">
        <f t="shared" si="2"/>
        <v>2665698.345036187</v>
      </c>
      <c r="S19" s="13">
        <f t="shared" si="2"/>
        <v>3751702.7326284763</v>
      </c>
      <c r="T19" s="13">
        <f t="shared" si="2"/>
        <v>3664846.3594829403</v>
      </c>
      <c r="U19" s="13">
        <f t="shared" si="2"/>
        <v>638344.39</v>
      </c>
      <c r="V19" s="13">
        <f t="shared" si="2"/>
        <v>442305.77862453996</v>
      </c>
      <c r="W19" s="13">
        <f t="shared" si="2"/>
        <v>0</v>
      </c>
      <c r="X19" s="13">
        <f t="shared" si="2"/>
        <v>0</v>
      </c>
      <c r="Y19" s="13">
        <f t="shared" si="2"/>
        <v>2956493.9033562206</v>
      </c>
      <c r="Z19" s="13">
        <f t="shared" si="2"/>
        <v>971555.3599367861</v>
      </c>
      <c r="AA19" s="13">
        <f t="shared" si="2"/>
        <v>22750112.6521552</v>
      </c>
      <c r="AB19" s="13">
        <f t="shared" si="2"/>
        <v>13799192.626531834</v>
      </c>
      <c r="AC19" s="13">
        <f t="shared" si="2"/>
        <v>816671.96560747</v>
      </c>
      <c r="AD19" s="13">
        <f t="shared" si="2"/>
        <v>587845.4165800727</v>
      </c>
      <c r="AE19" s="13">
        <f t="shared" si="2"/>
        <v>3707213.017229</v>
      </c>
      <c r="AF19" s="13">
        <f t="shared" si="2"/>
        <v>2165650.645698262</v>
      </c>
      <c r="AG19" s="13">
        <f t="shared" si="2"/>
        <v>94699.4</v>
      </c>
      <c r="AH19" s="13">
        <f t="shared" si="2"/>
        <v>0</v>
      </c>
      <c r="AI19" s="13">
        <f t="shared" si="2"/>
        <v>6636556.430479793</v>
      </c>
      <c r="AJ19" s="13">
        <f t="shared" si="2"/>
        <v>3983546.7681619697</v>
      </c>
      <c r="AK19" s="13">
        <f t="shared" si="2"/>
        <v>0</v>
      </c>
      <c r="AL19" s="13">
        <f t="shared" si="2"/>
        <v>0</v>
      </c>
      <c r="AM19" s="13">
        <f t="shared" si="2"/>
        <v>198015794.9493176</v>
      </c>
      <c r="AN19" s="13">
        <f t="shared" si="2"/>
        <v>31327721.00452413</v>
      </c>
      <c r="AO19" s="53"/>
      <c r="AP19" s="36"/>
    </row>
    <row r="20" s="35" customFormat="1" ht="12.75" customHeight="1"/>
    <row r="21" spans="2:40" ht="13.5">
      <c r="B21" s="37" t="s">
        <v>15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2:40" ht="12.75" customHeight="1">
      <c r="B22" s="94" t="s">
        <v>65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AM22" s="36"/>
      <c r="AN22" s="36"/>
    </row>
    <row r="23" spans="2:40" ht="17.25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2"/>
      <c r="P23" s="12"/>
      <c r="Q23" s="36"/>
      <c r="R23" s="36"/>
      <c r="AN23" s="36"/>
    </row>
    <row r="24" spans="15:16" ht="12.75" customHeight="1">
      <c r="O24" s="12"/>
      <c r="P24" s="12"/>
    </row>
    <row r="26" spans="3:38" ht="12.7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</sheetData>
  <sheetProtection/>
  <mergeCells count="22">
    <mergeCell ref="B22:N23"/>
    <mergeCell ref="I4:J4"/>
    <mergeCell ref="K4:L4"/>
    <mergeCell ref="M4:N4"/>
    <mergeCell ref="A4:A5"/>
    <mergeCell ref="B4:B5"/>
    <mergeCell ref="C4:D4"/>
    <mergeCell ref="E4:F4"/>
    <mergeCell ref="G4:H4"/>
    <mergeCell ref="O4:P4"/>
    <mergeCell ref="U4:V4"/>
    <mergeCell ref="W4:X4"/>
    <mergeCell ref="Q4:R4"/>
    <mergeCell ref="S4:T4"/>
    <mergeCell ref="AM4:AN4"/>
    <mergeCell ref="Y4:Z4"/>
    <mergeCell ref="AA4:AB4"/>
    <mergeCell ref="AC4:AD4"/>
    <mergeCell ref="AE4:AF4"/>
    <mergeCell ref="AG4:AH4"/>
    <mergeCell ref="AK4:AL4"/>
    <mergeCell ref="AI4:AJ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4"/>
  <sheetViews>
    <sheetView zoomScalePageLayoutView="0" workbookViewId="0" topLeftCell="A1">
      <pane xSplit="2" ySplit="4" topLeftCell="AD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/>
  <cols>
    <col min="1" max="1" width="3.28125" style="39" customWidth="1"/>
    <col min="2" max="2" width="29.8515625" style="39" customWidth="1"/>
    <col min="3" max="3" width="15.57421875" style="39" customWidth="1"/>
    <col min="4" max="4" width="12.7109375" style="39" customWidth="1"/>
    <col min="5" max="5" width="14.7109375" style="39" customWidth="1"/>
    <col min="6" max="6" width="12.7109375" style="39" customWidth="1"/>
    <col min="7" max="8" width="13.421875" style="39" customWidth="1"/>
    <col min="9" max="28" width="12.7109375" style="39" customWidth="1"/>
    <col min="29" max="29" width="14.57421875" style="39" customWidth="1"/>
    <col min="30" max="38" width="12.7109375" style="39" customWidth="1"/>
    <col min="39" max="39" width="15.421875" style="39" customWidth="1"/>
    <col min="40" max="40" width="14.140625" style="39" customWidth="1"/>
    <col min="41" max="16384" width="9.140625" style="39" customWidth="1"/>
  </cols>
  <sheetData>
    <row r="1" s="23" customFormat="1" ht="20.25" customHeight="1">
      <c r="A1" s="21" t="s">
        <v>66</v>
      </c>
    </row>
    <row r="2" spans="1:39" ht="19.5" customHeight="1">
      <c r="A2" s="28" t="s">
        <v>52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4"/>
    </row>
    <row r="3" spans="1:40" ht="82.5" customHeight="1">
      <c r="A3" s="95" t="s">
        <v>0</v>
      </c>
      <c r="B3" s="95" t="s">
        <v>2</v>
      </c>
      <c r="C3" s="92" t="s">
        <v>3</v>
      </c>
      <c r="D3" s="93"/>
      <c r="E3" s="92" t="s">
        <v>27</v>
      </c>
      <c r="F3" s="93"/>
      <c r="G3" s="92" t="s">
        <v>34</v>
      </c>
      <c r="H3" s="93"/>
      <c r="I3" s="92" t="s">
        <v>6</v>
      </c>
      <c r="J3" s="93"/>
      <c r="K3" s="92" t="s">
        <v>35</v>
      </c>
      <c r="L3" s="93"/>
      <c r="M3" s="92" t="s">
        <v>7</v>
      </c>
      <c r="N3" s="93"/>
      <c r="O3" s="92" t="s">
        <v>8</v>
      </c>
      <c r="P3" s="93"/>
      <c r="Q3" s="92" t="s">
        <v>28</v>
      </c>
      <c r="R3" s="93"/>
      <c r="S3" s="92" t="s">
        <v>38</v>
      </c>
      <c r="T3" s="93"/>
      <c r="U3" s="92" t="s">
        <v>29</v>
      </c>
      <c r="V3" s="93"/>
      <c r="W3" s="92" t="s">
        <v>30</v>
      </c>
      <c r="X3" s="93"/>
      <c r="Y3" s="92" t="s">
        <v>9</v>
      </c>
      <c r="Z3" s="93"/>
      <c r="AA3" s="92" t="s">
        <v>31</v>
      </c>
      <c r="AB3" s="93"/>
      <c r="AC3" s="92" t="s">
        <v>10</v>
      </c>
      <c r="AD3" s="93"/>
      <c r="AE3" s="92" t="s">
        <v>11</v>
      </c>
      <c r="AF3" s="93"/>
      <c r="AG3" s="92" t="s">
        <v>12</v>
      </c>
      <c r="AH3" s="93"/>
      <c r="AI3" s="92" t="s">
        <v>32</v>
      </c>
      <c r="AJ3" s="93"/>
      <c r="AK3" s="92" t="s">
        <v>13</v>
      </c>
      <c r="AL3" s="93"/>
      <c r="AM3" s="92" t="s">
        <v>14</v>
      </c>
      <c r="AN3" s="93"/>
    </row>
    <row r="4" spans="1:40" ht="25.5">
      <c r="A4" s="96"/>
      <c r="B4" s="96"/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  <c r="M4" s="30" t="s">
        <v>16</v>
      </c>
      <c r="N4" s="30" t="s">
        <v>17</v>
      </c>
      <c r="O4" s="30" t="s">
        <v>16</v>
      </c>
      <c r="P4" s="30" t="s">
        <v>17</v>
      </c>
      <c r="Q4" s="30" t="s">
        <v>16</v>
      </c>
      <c r="R4" s="30" t="s">
        <v>17</v>
      </c>
      <c r="S4" s="30" t="s">
        <v>16</v>
      </c>
      <c r="T4" s="30" t="s">
        <v>17</v>
      </c>
      <c r="U4" s="30" t="s">
        <v>16</v>
      </c>
      <c r="V4" s="30" t="s">
        <v>17</v>
      </c>
      <c r="W4" s="30" t="s">
        <v>16</v>
      </c>
      <c r="X4" s="30" t="s">
        <v>17</v>
      </c>
      <c r="Y4" s="30" t="s">
        <v>16</v>
      </c>
      <c r="Z4" s="30" t="s">
        <v>17</v>
      </c>
      <c r="AA4" s="30" t="s">
        <v>16</v>
      </c>
      <c r="AB4" s="30" t="s">
        <v>17</v>
      </c>
      <c r="AC4" s="30" t="s">
        <v>16</v>
      </c>
      <c r="AD4" s="30" t="s">
        <v>17</v>
      </c>
      <c r="AE4" s="30" t="s">
        <v>16</v>
      </c>
      <c r="AF4" s="30" t="s">
        <v>17</v>
      </c>
      <c r="AG4" s="30" t="s">
        <v>16</v>
      </c>
      <c r="AH4" s="30" t="s">
        <v>17</v>
      </c>
      <c r="AI4" s="30" t="s">
        <v>16</v>
      </c>
      <c r="AJ4" s="30" t="s">
        <v>17</v>
      </c>
      <c r="AK4" s="30" t="s">
        <v>16</v>
      </c>
      <c r="AL4" s="30" t="s">
        <v>17</v>
      </c>
      <c r="AM4" s="30" t="s">
        <v>16</v>
      </c>
      <c r="AN4" s="30" t="s">
        <v>17</v>
      </c>
    </row>
    <row r="5" spans="1:40" ht="45" customHeight="1">
      <c r="A5" s="31">
        <v>1</v>
      </c>
      <c r="B5" s="15" t="s">
        <v>39</v>
      </c>
      <c r="C5" s="51">
        <v>3904383.552832207</v>
      </c>
      <c r="D5" s="51">
        <v>3396020.28058558</v>
      </c>
      <c r="E5" s="51">
        <v>1486510.137258773</v>
      </c>
      <c r="F5" s="51">
        <v>1483524.940407773</v>
      </c>
      <c r="G5" s="51">
        <v>825531.2621251367</v>
      </c>
      <c r="H5" s="51">
        <v>821749.6902143561</v>
      </c>
      <c r="I5" s="51">
        <v>34433015.76023664</v>
      </c>
      <c r="J5" s="51">
        <v>34389620.83262194</v>
      </c>
      <c r="K5" s="51">
        <v>10283608.559034318</v>
      </c>
      <c r="L5" s="51">
        <v>9837113.600929914</v>
      </c>
      <c r="M5" s="51">
        <v>1472115.7933326003</v>
      </c>
      <c r="N5" s="51">
        <v>1378914.553870629</v>
      </c>
      <c r="O5" s="51">
        <v>0</v>
      </c>
      <c r="P5" s="51">
        <v>0</v>
      </c>
      <c r="Q5" s="51">
        <v>345226.98234199994</v>
      </c>
      <c r="R5" s="51">
        <v>51874.25688442856</v>
      </c>
      <c r="S5" s="51">
        <v>718.390136</v>
      </c>
      <c r="T5" s="51">
        <v>178.88766999999999</v>
      </c>
      <c r="U5" s="51">
        <v>43510.961232</v>
      </c>
      <c r="V5" s="51">
        <v>20161.041303</v>
      </c>
      <c r="W5" s="51">
        <v>0</v>
      </c>
      <c r="X5" s="51">
        <v>0</v>
      </c>
      <c r="Y5" s="51">
        <v>1143263.43194</v>
      </c>
      <c r="Z5" s="51">
        <v>860003.4200377597</v>
      </c>
      <c r="AA5" s="51">
        <v>9218215.353063006</v>
      </c>
      <c r="AB5" s="51">
        <v>6117592.392201616</v>
      </c>
      <c r="AC5" s="51">
        <v>0</v>
      </c>
      <c r="AD5" s="51">
        <v>0</v>
      </c>
      <c r="AE5" s="51">
        <v>722321.8953069999</v>
      </c>
      <c r="AF5" s="51">
        <v>515680.4966515579</v>
      </c>
      <c r="AG5" s="51">
        <v>105183.97606353622</v>
      </c>
      <c r="AH5" s="51">
        <v>105183.97606353622</v>
      </c>
      <c r="AI5" s="51">
        <v>2595476.9273112835</v>
      </c>
      <c r="AJ5" s="51">
        <v>820600.8398045399</v>
      </c>
      <c r="AK5" s="51">
        <v>0</v>
      </c>
      <c r="AL5" s="51">
        <v>0</v>
      </c>
      <c r="AM5" s="4">
        <f aca="true" t="shared" si="0" ref="AM5:AM17">C5+E5+G5+I5+K5+M5+O5+Q5+S5+U5+W5+Y5+AA5+AC5+AE5+AG5+AI5+AK5</f>
        <v>66579082.9822145</v>
      </c>
      <c r="AN5" s="4">
        <f aca="true" t="shared" si="1" ref="AN5:AN17">D5+F5+H5+J5+L5+N5+P5+R5+T5+V5+X5+Z5+AB5+AD5+AF5+AH5+AJ5+AL5</f>
        <v>59798219.209246635</v>
      </c>
    </row>
    <row r="6" spans="1:40" ht="45" customHeight="1">
      <c r="A6" s="31">
        <v>2</v>
      </c>
      <c r="B6" s="15" t="s">
        <v>40</v>
      </c>
      <c r="C6" s="51">
        <v>3029256.932015263</v>
      </c>
      <c r="D6" s="51">
        <v>2631020.272476199</v>
      </c>
      <c r="E6" s="51">
        <v>384039.3019991958</v>
      </c>
      <c r="F6" s="51">
        <v>384039.3019991958</v>
      </c>
      <c r="G6" s="51">
        <v>466853.3725705603</v>
      </c>
      <c r="H6" s="51">
        <v>463850.66816312564</v>
      </c>
      <c r="I6" s="51">
        <v>19384269.44679626</v>
      </c>
      <c r="J6" s="51">
        <v>19368040.504904658</v>
      </c>
      <c r="K6" s="51">
        <v>6955688.190093852</v>
      </c>
      <c r="L6" s="51">
        <v>6754476.287011584</v>
      </c>
      <c r="M6" s="51">
        <v>829770.0049365156</v>
      </c>
      <c r="N6" s="51">
        <v>811074.3350368205</v>
      </c>
      <c r="O6" s="51">
        <v>0</v>
      </c>
      <c r="P6" s="51">
        <v>0</v>
      </c>
      <c r="Q6" s="51">
        <v>63328.83986499999</v>
      </c>
      <c r="R6" s="51">
        <v>24014.030349065935</v>
      </c>
      <c r="S6" s="51">
        <v>0</v>
      </c>
      <c r="T6" s="51">
        <v>0</v>
      </c>
      <c r="U6" s="51">
        <v>153178.22634615382</v>
      </c>
      <c r="V6" s="51">
        <v>122656.88540406093</v>
      </c>
      <c r="W6" s="51">
        <v>0</v>
      </c>
      <c r="X6" s="51">
        <v>0</v>
      </c>
      <c r="Y6" s="51">
        <v>787031.3626531354</v>
      </c>
      <c r="Z6" s="51">
        <v>460695.2724730129</v>
      </c>
      <c r="AA6" s="51">
        <v>5345724.339111922</v>
      </c>
      <c r="AB6" s="51">
        <v>1155777.1821181597</v>
      </c>
      <c r="AC6" s="51">
        <v>332559.8382354957</v>
      </c>
      <c r="AD6" s="51">
        <v>26167.68589325575</v>
      </c>
      <c r="AE6" s="51">
        <v>481384.14068023674</v>
      </c>
      <c r="AF6" s="51">
        <v>137510.27582378697</v>
      </c>
      <c r="AG6" s="51">
        <v>0</v>
      </c>
      <c r="AH6" s="51">
        <v>0</v>
      </c>
      <c r="AI6" s="51">
        <v>1045384.3910918109</v>
      </c>
      <c r="AJ6" s="51">
        <v>288900.95401832846</v>
      </c>
      <c r="AK6" s="51">
        <v>0</v>
      </c>
      <c r="AL6" s="51">
        <v>0</v>
      </c>
      <c r="AM6" s="4">
        <f t="shared" si="0"/>
        <v>39258468.3863954</v>
      </c>
      <c r="AN6" s="4">
        <f t="shared" si="1"/>
        <v>32628223.655671254</v>
      </c>
    </row>
    <row r="7" spans="1:40" ht="45" customHeight="1">
      <c r="A7" s="31">
        <v>3</v>
      </c>
      <c r="B7" s="15" t="s">
        <v>42</v>
      </c>
      <c r="C7" s="51">
        <v>128813.38027808385</v>
      </c>
      <c r="D7" s="51">
        <v>91093.28563729936</v>
      </c>
      <c r="E7" s="51">
        <v>88349.2066142782</v>
      </c>
      <c r="F7" s="51">
        <v>88349.2066142782</v>
      </c>
      <c r="G7" s="51">
        <v>192568.89702276734</v>
      </c>
      <c r="H7" s="51">
        <v>183592.40779903907</v>
      </c>
      <c r="I7" s="51">
        <v>8410093.209663335</v>
      </c>
      <c r="J7" s="51">
        <v>8410093.209663335</v>
      </c>
      <c r="K7" s="51">
        <v>1672587.7638650972</v>
      </c>
      <c r="L7" s="51">
        <v>1586688.8457066084</v>
      </c>
      <c r="M7" s="51">
        <v>385949.53674558597</v>
      </c>
      <c r="N7" s="51">
        <v>233164.6439076632</v>
      </c>
      <c r="O7" s="51">
        <v>0</v>
      </c>
      <c r="P7" s="51">
        <v>0</v>
      </c>
      <c r="Q7" s="51">
        <v>23247.03439560439</v>
      </c>
      <c r="R7" s="51">
        <v>16282.33707337615</v>
      </c>
      <c r="S7" s="51">
        <v>0</v>
      </c>
      <c r="T7" s="51">
        <v>0</v>
      </c>
      <c r="U7" s="51">
        <v>16574.093885292794</v>
      </c>
      <c r="V7" s="51">
        <v>11710.377449029056</v>
      </c>
      <c r="W7" s="51">
        <v>0</v>
      </c>
      <c r="X7" s="51">
        <v>0</v>
      </c>
      <c r="Y7" s="51">
        <v>263369.79679508094</v>
      </c>
      <c r="Z7" s="51">
        <v>215116.06372562863</v>
      </c>
      <c r="AA7" s="51">
        <v>2468149.4337449367</v>
      </c>
      <c r="AB7" s="51">
        <v>252132.12012438243</v>
      </c>
      <c r="AC7" s="51">
        <v>670834.978516871</v>
      </c>
      <c r="AD7" s="51">
        <v>24561.012222529273</v>
      </c>
      <c r="AE7" s="51">
        <v>9683.239000972864</v>
      </c>
      <c r="AF7" s="51">
        <v>2657.84495179849</v>
      </c>
      <c r="AG7" s="51">
        <v>0</v>
      </c>
      <c r="AH7" s="51">
        <v>0</v>
      </c>
      <c r="AI7" s="51">
        <v>231736.85378208823</v>
      </c>
      <c r="AJ7" s="51">
        <v>87015.70396774796</v>
      </c>
      <c r="AK7" s="51">
        <v>0</v>
      </c>
      <c r="AL7" s="51">
        <v>0</v>
      </c>
      <c r="AM7" s="4">
        <f t="shared" si="0"/>
        <v>14561957.424309993</v>
      </c>
      <c r="AN7" s="4">
        <f t="shared" si="1"/>
        <v>11202457.058842713</v>
      </c>
    </row>
    <row r="8" spans="1:40" ht="45" customHeight="1">
      <c r="A8" s="31">
        <v>4</v>
      </c>
      <c r="B8" s="15" t="s">
        <v>43</v>
      </c>
      <c r="C8" s="51">
        <v>105520.28244777193</v>
      </c>
      <c r="D8" s="51">
        <v>101315.15132130626</v>
      </c>
      <c r="E8" s="51">
        <v>184445.09840732807</v>
      </c>
      <c r="F8" s="51">
        <v>184445.09840732807</v>
      </c>
      <c r="G8" s="51">
        <v>162794.51929227385</v>
      </c>
      <c r="H8" s="51">
        <v>121402.61004855824</v>
      </c>
      <c r="I8" s="51">
        <v>4884902.919798166</v>
      </c>
      <c r="J8" s="51">
        <v>4884902.919798166</v>
      </c>
      <c r="K8" s="51">
        <v>2063635.27022665</v>
      </c>
      <c r="L8" s="51">
        <v>2060909.7951855017</v>
      </c>
      <c r="M8" s="51">
        <v>182988.064618315</v>
      </c>
      <c r="N8" s="51">
        <v>141611.82774206088</v>
      </c>
      <c r="O8" s="51">
        <v>0</v>
      </c>
      <c r="P8" s="51">
        <v>0</v>
      </c>
      <c r="Q8" s="51">
        <v>1994620.1763571897</v>
      </c>
      <c r="R8" s="51">
        <v>40542.95999967452</v>
      </c>
      <c r="S8" s="51">
        <v>1517107.3325844184</v>
      </c>
      <c r="T8" s="51">
        <v>35624.24530543931</v>
      </c>
      <c r="U8" s="51">
        <v>0</v>
      </c>
      <c r="V8" s="51">
        <v>0</v>
      </c>
      <c r="W8" s="51">
        <v>0</v>
      </c>
      <c r="X8" s="51">
        <v>0</v>
      </c>
      <c r="Y8" s="51">
        <v>150458.16282767602</v>
      </c>
      <c r="Z8" s="51">
        <v>57038.0426743697</v>
      </c>
      <c r="AA8" s="51">
        <v>805897.153835626</v>
      </c>
      <c r="AB8" s="51">
        <v>118448.13191453845</v>
      </c>
      <c r="AC8" s="51">
        <v>143003.42373351267</v>
      </c>
      <c r="AD8" s="51">
        <v>33391.670312121845</v>
      </c>
      <c r="AE8" s="51">
        <v>35385.90267359157</v>
      </c>
      <c r="AF8" s="51">
        <v>20372.690240979682</v>
      </c>
      <c r="AG8" s="51">
        <v>0</v>
      </c>
      <c r="AH8" s="51">
        <v>0</v>
      </c>
      <c r="AI8" s="51">
        <v>199852.30019495144</v>
      </c>
      <c r="AJ8" s="51">
        <v>107063.86624263652</v>
      </c>
      <c r="AK8" s="51">
        <v>0</v>
      </c>
      <c r="AL8" s="51">
        <v>0</v>
      </c>
      <c r="AM8" s="4">
        <f t="shared" si="0"/>
        <v>12430610.606997468</v>
      </c>
      <c r="AN8" s="4">
        <f t="shared" si="1"/>
        <v>7907069.009192682</v>
      </c>
    </row>
    <row r="9" spans="1:40" ht="45" customHeight="1">
      <c r="A9" s="31">
        <v>5</v>
      </c>
      <c r="B9" s="15" t="s">
        <v>45</v>
      </c>
      <c r="C9" s="51">
        <v>2164226.5900000026</v>
      </c>
      <c r="D9" s="51">
        <v>2164226.5900000026</v>
      </c>
      <c r="E9" s="51">
        <v>175154.60204124846</v>
      </c>
      <c r="F9" s="51">
        <v>175154.60204124846</v>
      </c>
      <c r="G9" s="51">
        <v>219758.08979696129</v>
      </c>
      <c r="H9" s="51">
        <v>219758.08979696129</v>
      </c>
      <c r="I9" s="51">
        <v>7819524.749999995</v>
      </c>
      <c r="J9" s="51">
        <v>7819524.749999995</v>
      </c>
      <c r="K9" s="51">
        <v>668941.5492645781</v>
      </c>
      <c r="L9" s="51">
        <v>668941.5492645781</v>
      </c>
      <c r="M9" s="51">
        <v>62108.027470295005</v>
      </c>
      <c r="N9" s="51">
        <v>62108.027470295005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4">
        <f t="shared" si="0"/>
        <v>11109713.608573081</v>
      </c>
      <c r="AN9" s="4">
        <f t="shared" si="1"/>
        <v>11109713.608573081</v>
      </c>
    </row>
    <row r="10" spans="1:40" ht="45" customHeight="1">
      <c r="A10" s="31">
        <v>6</v>
      </c>
      <c r="B10" s="15" t="s">
        <v>49</v>
      </c>
      <c r="C10" s="51">
        <v>0</v>
      </c>
      <c r="D10" s="51">
        <v>0</v>
      </c>
      <c r="E10" s="51">
        <v>38573.55</v>
      </c>
      <c r="F10" s="51">
        <v>38573.55</v>
      </c>
      <c r="G10" s="51">
        <v>30925.43</v>
      </c>
      <c r="H10" s="51">
        <v>30925.43</v>
      </c>
      <c r="I10" s="51">
        <v>5050362.05</v>
      </c>
      <c r="J10" s="51">
        <v>5050362.05</v>
      </c>
      <c r="K10" s="51">
        <v>1763833.77</v>
      </c>
      <c r="L10" s="51">
        <v>1763833.77</v>
      </c>
      <c r="M10" s="51">
        <v>88135.2</v>
      </c>
      <c r="N10" s="51">
        <v>88135.2</v>
      </c>
      <c r="O10" s="51">
        <v>0</v>
      </c>
      <c r="P10" s="51">
        <v>0</v>
      </c>
      <c r="Q10" s="51">
        <v>94545.9</v>
      </c>
      <c r="R10" s="51">
        <v>958.4716400439793</v>
      </c>
      <c r="S10" s="51">
        <v>163403.95</v>
      </c>
      <c r="T10" s="51">
        <v>4534.658464366861</v>
      </c>
      <c r="U10" s="51">
        <v>342184.88</v>
      </c>
      <c r="V10" s="51">
        <v>19116.47000000003</v>
      </c>
      <c r="W10" s="51">
        <v>0</v>
      </c>
      <c r="X10" s="51">
        <v>0</v>
      </c>
      <c r="Y10" s="51">
        <v>197912.83</v>
      </c>
      <c r="Z10" s="51">
        <v>171382.20664</v>
      </c>
      <c r="AA10" s="51">
        <v>975249.25</v>
      </c>
      <c r="AB10" s="51">
        <v>902070.25</v>
      </c>
      <c r="AC10" s="51">
        <v>0</v>
      </c>
      <c r="AD10" s="51">
        <v>0</v>
      </c>
      <c r="AE10" s="51">
        <v>1606461.69</v>
      </c>
      <c r="AF10" s="51">
        <v>655432.6021561758</v>
      </c>
      <c r="AG10" s="51">
        <v>5.58</v>
      </c>
      <c r="AH10" s="51">
        <v>5.58</v>
      </c>
      <c r="AI10" s="51">
        <v>497373.43</v>
      </c>
      <c r="AJ10" s="51">
        <v>389457.868449694</v>
      </c>
      <c r="AK10" s="51">
        <v>0</v>
      </c>
      <c r="AL10" s="51">
        <v>0</v>
      </c>
      <c r="AM10" s="4">
        <f t="shared" si="0"/>
        <v>10848967.510000002</v>
      </c>
      <c r="AN10" s="4">
        <f t="shared" si="1"/>
        <v>9114788.10735028</v>
      </c>
    </row>
    <row r="11" spans="1:40" ht="45" customHeight="1">
      <c r="A11" s="31">
        <v>7</v>
      </c>
      <c r="B11" s="15" t="s">
        <v>46</v>
      </c>
      <c r="C11" s="51">
        <v>0</v>
      </c>
      <c r="D11" s="51">
        <v>0</v>
      </c>
      <c r="E11" s="51">
        <v>10802.79</v>
      </c>
      <c r="F11" s="51">
        <v>10802.79</v>
      </c>
      <c r="G11" s="51">
        <v>41258.09</v>
      </c>
      <c r="H11" s="51">
        <v>41258.09</v>
      </c>
      <c r="I11" s="51">
        <v>423576.62</v>
      </c>
      <c r="J11" s="51">
        <v>423576.62</v>
      </c>
      <c r="K11" s="51">
        <v>516687.04</v>
      </c>
      <c r="L11" s="51">
        <v>505049.39397260273</v>
      </c>
      <c r="M11" s="51">
        <v>116321.98000000001</v>
      </c>
      <c r="N11" s="51">
        <v>114108.11937534247</v>
      </c>
      <c r="O11" s="51">
        <v>0</v>
      </c>
      <c r="P11" s="51">
        <v>0</v>
      </c>
      <c r="Q11" s="51">
        <v>746504.04</v>
      </c>
      <c r="R11" s="51">
        <v>754.4335504439566</v>
      </c>
      <c r="S11" s="51">
        <v>665852.6599999999</v>
      </c>
      <c r="T11" s="51">
        <v>4151.504990969589</v>
      </c>
      <c r="U11" s="51">
        <v>113080.79999999999</v>
      </c>
      <c r="V11" s="51">
        <v>53924.83747664392</v>
      </c>
      <c r="W11" s="51">
        <v>23308.38</v>
      </c>
      <c r="X11" s="51">
        <v>6469.929876306791</v>
      </c>
      <c r="Y11" s="51">
        <v>229970.72</v>
      </c>
      <c r="Z11" s="51">
        <v>147267.77919678582</v>
      </c>
      <c r="AA11" s="51">
        <v>6037472.619999999</v>
      </c>
      <c r="AB11" s="51">
        <v>442696.09372941265</v>
      </c>
      <c r="AC11" s="51">
        <v>191830.84</v>
      </c>
      <c r="AD11" s="51">
        <v>53768.37561524928</v>
      </c>
      <c r="AE11" s="51">
        <v>283620.6</v>
      </c>
      <c r="AF11" s="51">
        <v>56706.91647261879</v>
      </c>
      <c r="AG11" s="51">
        <v>0</v>
      </c>
      <c r="AH11" s="51">
        <v>0</v>
      </c>
      <c r="AI11" s="51">
        <v>971677.03</v>
      </c>
      <c r="AJ11" s="51">
        <v>262416.52857975365</v>
      </c>
      <c r="AK11" s="51">
        <v>0</v>
      </c>
      <c r="AL11" s="51">
        <v>0</v>
      </c>
      <c r="AM11" s="4">
        <f t="shared" si="0"/>
        <v>10371964.209999997</v>
      </c>
      <c r="AN11" s="4">
        <f t="shared" si="1"/>
        <v>2122951.41283613</v>
      </c>
    </row>
    <row r="12" spans="1:40" ht="45" customHeight="1">
      <c r="A12" s="31">
        <v>8</v>
      </c>
      <c r="B12" s="15" t="s">
        <v>47</v>
      </c>
      <c r="C12" s="51">
        <v>3257.61</v>
      </c>
      <c r="D12" s="51">
        <v>3257.61</v>
      </c>
      <c r="E12" s="51">
        <v>2365.23</v>
      </c>
      <c r="F12" s="51">
        <v>2287.57</v>
      </c>
      <c r="G12" s="51">
        <v>3088.85</v>
      </c>
      <c r="H12" s="51">
        <v>1537.87</v>
      </c>
      <c r="I12" s="51">
        <v>6335204.26</v>
      </c>
      <c r="J12" s="51">
        <v>6335204.26</v>
      </c>
      <c r="K12" s="51">
        <v>63801.06</v>
      </c>
      <c r="L12" s="51">
        <v>37425.66</v>
      </c>
      <c r="M12" s="51">
        <v>6149.49</v>
      </c>
      <c r="N12" s="51">
        <v>3258.86</v>
      </c>
      <c r="O12" s="51">
        <v>0</v>
      </c>
      <c r="P12" s="51">
        <v>0</v>
      </c>
      <c r="Q12" s="51">
        <v>0</v>
      </c>
      <c r="R12" s="51">
        <v>0</v>
      </c>
      <c r="S12" s="51">
        <v>6220.29</v>
      </c>
      <c r="T12" s="51">
        <v>460.3</v>
      </c>
      <c r="U12" s="51">
        <v>0</v>
      </c>
      <c r="V12" s="51">
        <v>0</v>
      </c>
      <c r="W12" s="51">
        <v>0</v>
      </c>
      <c r="X12" s="51">
        <v>0</v>
      </c>
      <c r="Y12" s="51">
        <v>54639.39</v>
      </c>
      <c r="Z12" s="51">
        <v>16919.27</v>
      </c>
      <c r="AA12" s="51">
        <v>1212.05</v>
      </c>
      <c r="AB12" s="51">
        <v>400.47</v>
      </c>
      <c r="AC12" s="51">
        <v>6035.95</v>
      </c>
      <c r="AD12" s="51">
        <v>128.4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4">
        <f t="shared" si="0"/>
        <v>6481974.18</v>
      </c>
      <c r="AN12" s="4">
        <f t="shared" si="1"/>
        <v>6400880.27</v>
      </c>
    </row>
    <row r="13" spans="1:40" ht="45" customHeight="1">
      <c r="A13" s="31">
        <v>9</v>
      </c>
      <c r="B13" s="15" t="s">
        <v>48</v>
      </c>
      <c r="C13" s="51">
        <v>1018872.1499999999</v>
      </c>
      <c r="D13" s="51">
        <v>1018872.1499999999</v>
      </c>
      <c r="E13" s="51">
        <v>3394.5</v>
      </c>
      <c r="F13" s="51">
        <v>3394.5</v>
      </c>
      <c r="G13" s="51">
        <v>11402.910000000002</v>
      </c>
      <c r="H13" s="51">
        <v>11402.910000000002</v>
      </c>
      <c r="I13" s="51">
        <v>3029027.2899999996</v>
      </c>
      <c r="J13" s="51">
        <v>3029027.2899999996</v>
      </c>
      <c r="K13" s="51">
        <v>499811.23</v>
      </c>
      <c r="L13" s="51">
        <v>499811.23</v>
      </c>
      <c r="M13" s="51">
        <v>13933.119999999999</v>
      </c>
      <c r="N13" s="51">
        <v>13933.119999999999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57938.26</v>
      </c>
      <c r="AB13" s="51">
        <v>57938.26</v>
      </c>
      <c r="AC13" s="51">
        <v>0</v>
      </c>
      <c r="AD13" s="51">
        <v>0</v>
      </c>
      <c r="AE13" s="51">
        <v>29021.23</v>
      </c>
      <c r="AF13" s="51">
        <v>29021.23</v>
      </c>
      <c r="AG13" s="51">
        <v>190512.40999999997</v>
      </c>
      <c r="AH13" s="51">
        <v>190512.40999999997</v>
      </c>
      <c r="AI13" s="51">
        <v>0</v>
      </c>
      <c r="AJ13" s="51">
        <v>0</v>
      </c>
      <c r="AK13" s="51">
        <v>0</v>
      </c>
      <c r="AL13" s="51">
        <v>0</v>
      </c>
      <c r="AM13" s="4">
        <f t="shared" si="0"/>
        <v>4853913.100000001</v>
      </c>
      <c r="AN13" s="4">
        <f t="shared" si="1"/>
        <v>4853913.100000001</v>
      </c>
    </row>
    <row r="14" spans="1:40" ht="45" customHeight="1">
      <c r="A14" s="31">
        <v>10</v>
      </c>
      <c r="B14" s="15" t="s">
        <v>44</v>
      </c>
      <c r="C14" s="51">
        <v>282563.58999999997</v>
      </c>
      <c r="D14" s="51">
        <v>282563.58999999997</v>
      </c>
      <c r="E14" s="51">
        <v>11654.4</v>
      </c>
      <c r="F14" s="51">
        <v>11654.4</v>
      </c>
      <c r="G14" s="51">
        <v>58900.99</v>
      </c>
      <c r="H14" s="51">
        <v>58201.31</v>
      </c>
      <c r="I14" s="51">
        <v>2884795.8588400036</v>
      </c>
      <c r="J14" s="51">
        <v>2884795.8588400036</v>
      </c>
      <c r="K14" s="51">
        <v>55150.95</v>
      </c>
      <c r="L14" s="51">
        <v>28351.299999999996</v>
      </c>
      <c r="M14" s="51">
        <v>3377.61</v>
      </c>
      <c r="N14" s="51">
        <v>1794.69</v>
      </c>
      <c r="O14" s="51">
        <v>0</v>
      </c>
      <c r="P14" s="51">
        <v>0</v>
      </c>
      <c r="Q14" s="51">
        <v>170.61</v>
      </c>
      <c r="R14" s="51">
        <v>170.61</v>
      </c>
      <c r="S14" s="51">
        <v>41.62</v>
      </c>
      <c r="T14" s="51">
        <v>41.62</v>
      </c>
      <c r="U14" s="51">
        <v>0</v>
      </c>
      <c r="V14" s="51">
        <v>0</v>
      </c>
      <c r="W14" s="51">
        <v>0</v>
      </c>
      <c r="X14" s="51">
        <v>0</v>
      </c>
      <c r="Y14" s="51">
        <v>8183.86</v>
      </c>
      <c r="Z14" s="51">
        <v>7019.61</v>
      </c>
      <c r="AA14" s="51">
        <v>3867.95</v>
      </c>
      <c r="AB14" s="51">
        <v>3417.3199999999997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841.75</v>
      </c>
      <c r="AJ14" s="51">
        <v>841.75</v>
      </c>
      <c r="AK14" s="51">
        <v>0</v>
      </c>
      <c r="AL14" s="51">
        <v>0</v>
      </c>
      <c r="AM14" s="4">
        <f t="shared" si="0"/>
        <v>3309549.1888400037</v>
      </c>
      <c r="AN14" s="4">
        <f t="shared" si="1"/>
        <v>3278852.058840003</v>
      </c>
    </row>
    <row r="15" spans="1:40" ht="45" customHeight="1">
      <c r="A15" s="31">
        <v>11</v>
      </c>
      <c r="B15" s="15" t="s">
        <v>41</v>
      </c>
      <c r="C15" s="51">
        <v>148023.71178082214</v>
      </c>
      <c r="D15" s="51">
        <v>148023.71178082214</v>
      </c>
      <c r="E15" s="51">
        <v>346867.8873276679</v>
      </c>
      <c r="F15" s="51">
        <v>346867.8873276679</v>
      </c>
      <c r="G15" s="51">
        <v>83844.54904109622</v>
      </c>
      <c r="H15" s="51">
        <v>83844.54904109622</v>
      </c>
      <c r="I15" s="51">
        <v>1513493.076164417</v>
      </c>
      <c r="J15" s="51">
        <v>1513493.076164417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4">
        <f t="shared" si="0"/>
        <v>2092229.2243140033</v>
      </c>
      <c r="AN15" s="4">
        <f t="shared" si="1"/>
        <v>2092229.2243140033</v>
      </c>
    </row>
    <row r="16" spans="1:40" ht="45" customHeight="1">
      <c r="A16" s="31">
        <v>12</v>
      </c>
      <c r="B16" s="15" t="s">
        <v>50</v>
      </c>
      <c r="C16" s="51">
        <v>0</v>
      </c>
      <c r="D16" s="51">
        <v>0</v>
      </c>
      <c r="E16" s="51">
        <v>1675.39</v>
      </c>
      <c r="F16" s="51">
        <v>1675.39</v>
      </c>
      <c r="G16" s="51">
        <v>27669.53</v>
      </c>
      <c r="H16" s="51">
        <v>7602.870000000001</v>
      </c>
      <c r="I16" s="51">
        <v>584677.2179999999</v>
      </c>
      <c r="J16" s="51">
        <v>584677.2179999999</v>
      </c>
      <c r="K16" s="51">
        <v>240179</v>
      </c>
      <c r="L16" s="51">
        <v>121113</v>
      </c>
      <c r="M16" s="51">
        <v>30433</v>
      </c>
      <c r="N16" s="51">
        <v>18367.5</v>
      </c>
      <c r="O16" s="51">
        <v>0</v>
      </c>
      <c r="P16" s="51">
        <v>0</v>
      </c>
      <c r="Q16" s="51">
        <v>30488.84999999999</v>
      </c>
      <c r="R16" s="51">
        <v>1458.4999999999854</v>
      </c>
      <c r="S16" s="51">
        <v>570603.8300000001</v>
      </c>
      <c r="T16" s="51">
        <v>2775.0300000001444</v>
      </c>
      <c r="U16" s="51">
        <v>0</v>
      </c>
      <c r="V16" s="51">
        <v>0</v>
      </c>
      <c r="W16" s="51">
        <v>0</v>
      </c>
      <c r="X16" s="51">
        <v>0</v>
      </c>
      <c r="Y16" s="51">
        <v>15157.98</v>
      </c>
      <c r="Z16" s="51">
        <v>5183.41</v>
      </c>
      <c r="AA16" s="51">
        <v>434685.92</v>
      </c>
      <c r="AB16" s="51">
        <v>52630.61</v>
      </c>
      <c r="AC16" s="51">
        <v>0</v>
      </c>
      <c r="AD16" s="51">
        <v>0</v>
      </c>
      <c r="AE16" s="51">
        <v>33646.770000000004</v>
      </c>
      <c r="AF16" s="51">
        <v>33646.770000000004</v>
      </c>
      <c r="AG16" s="51">
        <v>0</v>
      </c>
      <c r="AH16" s="51">
        <v>0</v>
      </c>
      <c r="AI16" s="51">
        <v>52286.17557377049</v>
      </c>
      <c r="AJ16" s="51">
        <v>4283.735573770492</v>
      </c>
      <c r="AK16" s="51">
        <v>0</v>
      </c>
      <c r="AL16" s="51">
        <v>0</v>
      </c>
      <c r="AM16" s="4">
        <f t="shared" si="0"/>
        <v>2021503.6635737703</v>
      </c>
      <c r="AN16" s="4">
        <f t="shared" si="1"/>
        <v>833414.0335737705</v>
      </c>
    </row>
    <row r="17" spans="1:40" ht="45" customHeight="1">
      <c r="A17" s="31">
        <v>13</v>
      </c>
      <c r="B17" s="15" t="s">
        <v>51</v>
      </c>
      <c r="C17" s="51">
        <v>0</v>
      </c>
      <c r="D17" s="51">
        <v>0</v>
      </c>
      <c r="E17" s="51">
        <v>1517.2355904831072</v>
      </c>
      <c r="F17" s="51">
        <v>1517.2355904831072</v>
      </c>
      <c r="G17" s="51">
        <v>8511.213915369863</v>
      </c>
      <c r="H17" s="51">
        <v>8511.213915369863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185675.29548251443</v>
      </c>
      <c r="AB17" s="51">
        <v>34635.130663447584</v>
      </c>
      <c r="AC17" s="51">
        <v>77844.51521673029</v>
      </c>
      <c r="AD17" s="51">
        <v>45284.10452303166</v>
      </c>
      <c r="AE17" s="51">
        <v>0</v>
      </c>
      <c r="AF17" s="51">
        <v>0</v>
      </c>
      <c r="AG17" s="51">
        <v>0</v>
      </c>
      <c r="AH17" s="51">
        <v>0</v>
      </c>
      <c r="AI17" s="51">
        <v>120705.11611844767</v>
      </c>
      <c r="AJ17" s="51">
        <v>81906.80250856697</v>
      </c>
      <c r="AK17" s="51">
        <v>0</v>
      </c>
      <c r="AL17" s="51">
        <v>0</v>
      </c>
      <c r="AM17" s="4">
        <f t="shared" si="0"/>
        <v>394253.37632354535</v>
      </c>
      <c r="AN17" s="4">
        <f t="shared" si="1"/>
        <v>171854.48720089917</v>
      </c>
    </row>
    <row r="18" spans="1:40" ht="15">
      <c r="A18" s="34"/>
      <c r="B18" s="14" t="s">
        <v>1</v>
      </c>
      <c r="C18" s="13">
        <f aca="true" t="shared" si="2" ref="C18:AN18">SUM(C5:C17)</f>
        <v>10784917.79935415</v>
      </c>
      <c r="D18" s="13">
        <f t="shared" si="2"/>
        <v>9836392.64180121</v>
      </c>
      <c r="E18" s="13">
        <f t="shared" si="2"/>
        <v>2735349.3292389745</v>
      </c>
      <c r="F18" s="13">
        <f t="shared" si="2"/>
        <v>2732286.472387974</v>
      </c>
      <c r="G18" s="13">
        <f t="shared" si="2"/>
        <v>2133107.7037641658</v>
      </c>
      <c r="H18" s="13">
        <f t="shared" si="2"/>
        <v>2053637.7089785067</v>
      </c>
      <c r="I18" s="13">
        <f t="shared" si="2"/>
        <v>94752942.45949882</v>
      </c>
      <c r="J18" s="13">
        <f t="shared" si="2"/>
        <v>94693318.58999252</v>
      </c>
      <c r="K18" s="13">
        <f t="shared" si="2"/>
        <v>24783924.382484496</v>
      </c>
      <c r="L18" s="13">
        <f t="shared" si="2"/>
        <v>23863714.432070788</v>
      </c>
      <c r="M18" s="13">
        <f t="shared" si="2"/>
        <v>3191281.827103312</v>
      </c>
      <c r="N18" s="13">
        <f t="shared" si="2"/>
        <v>2866470.877402811</v>
      </c>
      <c r="O18" s="13">
        <f t="shared" si="2"/>
        <v>0</v>
      </c>
      <c r="P18" s="13">
        <f t="shared" si="2"/>
        <v>0</v>
      </c>
      <c r="Q18" s="13">
        <f t="shared" si="2"/>
        <v>3298132.432959794</v>
      </c>
      <c r="R18" s="13">
        <f t="shared" si="2"/>
        <v>136055.5994970331</v>
      </c>
      <c r="S18" s="13">
        <f t="shared" si="2"/>
        <v>2923948.0727204187</v>
      </c>
      <c r="T18" s="13">
        <f t="shared" si="2"/>
        <v>47766.24643077591</v>
      </c>
      <c r="U18" s="13">
        <f t="shared" si="2"/>
        <v>668528.9614634467</v>
      </c>
      <c r="V18" s="13">
        <f t="shared" si="2"/>
        <v>227569.61163273396</v>
      </c>
      <c r="W18" s="13">
        <f t="shared" si="2"/>
        <v>23308.38</v>
      </c>
      <c r="X18" s="13">
        <f t="shared" si="2"/>
        <v>6469.929876306791</v>
      </c>
      <c r="Y18" s="13">
        <f t="shared" si="2"/>
        <v>2849987.5342158927</v>
      </c>
      <c r="Z18" s="13">
        <f t="shared" si="2"/>
        <v>1940625.0747475566</v>
      </c>
      <c r="AA18" s="13">
        <f t="shared" si="2"/>
        <v>25534087.625238</v>
      </c>
      <c r="AB18" s="13">
        <f t="shared" si="2"/>
        <v>9137737.960751558</v>
      </c>
      <c r="AC18" s="13">
        <f t="shared" si="2"/>
        <v>1422109.5457026097</v>
      </c>
      <c r="AD18" s="13">
        <f t="shared" si="2"/>
        <v>183301.2485661878</v>
      </c>
      <c r="AE18" s="13">
        <f t="shared" si="2"/>
        <v>3201525.4676618013</v>
      </c>
      <c r="AF18" s="13">
        <f t="shared" si="2"/>
        <v>1451028.8262969174</v>
      </c>
      <c r="AG18" s="13">
        <f t="shared" si="2"/>
        <v>295701.9660635362</v>
      </c>
      <c r="AH18" s="13">
        <f t="shared" si="2"/>
        <v>295701.9660635362</v>
      </c>
      <c r="AI18" s="13">
        <f t="shared" si="2"/>
        <v>5715333.974072353</v>
      </c>
      <c r="AJ18" s="13">
        <f t="shared" si="2"/>
        <v>2042488.0491450378</v>
      </c>
      <c r="AK18" s="13">
        <f t="shared" si="2"/>
        <v>0</v>
      </c>
      <c r="AL18" s="13">
        <f t="shared" si="2"/>
        <v>0</v>
      </c>
      <c r="AM18" s="13">
        <f t="shared" si="2"/>
        <v>184314187.46154177</v>
      </c>
      <c r="AN18" s="13">
        <f t="shared" si="2"/>
        <v>151514565.23564145</v>
      </c>
    </row>
    <row r="20" spans="2:40" ht="18">
      <c r="B20" s="22" t="s">
        <v>15</v>
      </c>
      <c r="AM20" s="40"/>
      <c r="AN20" s="41"/>
    </row>
    <row r="21" spans="2:40" ht="12.75">
      <c r="B21" s="94" t="s">
        <v>67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AN21" s="40"/>
    </row>
    <row r="22" spans="2:14" ht="12.75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3" spans="2:3" ht="13.5">
      <c r="B23" s="22" t="s">
        <v>18</v>
      </c>
      <c r="C23" s="23"/>
    </row>
    <row r="24" ht="13.5">
      <c r="B24" s="22" t="s">
        <v>19</v>
      </c>
    </row>
  </sheetData>
  <sheetProtection/>
  <mergeCells count="22"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  <mergeCell ref="B21:N22"/>
    <mergeCell ref="G3:H3"/>
    <mergeCell ref="I3:J3"/>
    <mergeCell ref="S3:T3"/>
    <mergeCell ref="O3:P3"/>
    <mergeCell ref="Q3:R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R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H7" sqref="AH7"/>
    </sheetView>
  </sheetViews>
  <sheetFormatPr defaultColWidth="9.140625" defaultRowHeight="12.75"/>
  <cols>
    <col min="1" max="1" width="3.7109375" style="23" customWidth="1"/>
    <col min="2" max="2" width="28.00390625" style="23" customWidth="1"/>
    <col min="3" max="6" width="11.7109375" style="23" customWidth="1"/>
    <col min="7" max="8" width="12.8515625" style="23" customWidth="1"/>
    <col min="9" max="9" width="12.421875" style="23" bestFit="1" customWidth="1"/>
    <col min="10" max="10" width="12.421875" style="23" customWidth="1"/>
    <col min="11" max="38" width="11.7109375" style="23" customWidth="1"/>
    <col min="39" max="39" width="14.28125" style="23" customWidth="1"/>
    <col min="40" max="40" width="13.8515625" style="23" customWidth="1"/>
    <col min="41" max="42" width="9.140625" style="23" customWidth="1"/>
    <col min="43" max="43" width="10.7109375" style="23" bestFit="1" customWidth="1"/>
    <col min="44" max="16384" width="9.140625" style="23" customWidth="1"/>
  </cols>
  <sheetData>
    <row r="1" spans="1:12" ht="20.25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50"/>
    </row>
    <row r="2" spans="1:33" s="42" customFormat="1" ht="13.5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50"/>
      <c r="AG2" s="23"/>
    </row>
    <row r="3" spans="1:40" ht="15" customHeight="1">
      <c r="A3" s="28" t="s">
        <v>52</v>
      </c>
      <c r="B3" s="5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6"/>
      <c r="AN3" s="56"/>
    </row>
    <row r="4" spans="1:40" ht="90" customHeight="1">
      <c r="A4" s="95" t="s">
        <v>0</v>
      </c>
      <c r="B4" s="95" t="s">
        <v>2</v>
      </c>
      <c r="C4" s="92" t="s">
        <v>3</v>
      </c>
      <c r="D4" s="97"/>
      <c r="E4" s="92" t="s">
        <v>27</v>
      </c>
      <c r="F4" s="97"/>
      <c r="G4" s="92" t="s">
        <v>34</v>
      </c>
      <c r="H4" s="97"/>
      <c r="I4" s="92" t="s">
        <v>6</v>
      </c>
      <c r="J4" s="97"/>
      <c r="K4" s="92" t="s">
        <v>36</v>
      </c>
      <c r="L4" s="97"/>
      <c r="M4" s="92" t="s">
        <v>37</v>
      </c>
      <c r="N4" s="97"/>
      <c r="O4" s="92" t="s">
        <v>8</v>
      </c>
      <c r="P4" s="97"/>
      <c r="Q4" s="92" t="s">
        <v>28</v>
      </c>
      <c r="R4" s="97"/>
      <c r="S4" s="92" t="s">
        <v>38</v>
      </c>
      <c r="T4" s="97"/>
      <c r="U4" s="92" t="s">
        <v>29</v>
      </c>
      <c r="V4" s="97"/>
      <c r="W4" s="92" t="s">
        <v>30</v>
      </c>
      <c r="X4" s="97"/>
      <c r="Y4" s="92" t="s">
        <v>9</v>
      </c>
      <c r="Z4" s="97"/>
      <c r="AA4" s="92" t="s">
        <v>31</v>
      </c>
      <c r="AB4" s="97"/>
      <c r="AC4" s="92" t="s">
        <v>10</v>
      </c>
      <c r="AD4" s="97"/>
      <c r="AE4" s="92" t="s">
        <v>11</v>
      </c>
      <c r="AF4" s="97"/>
      <c r="AG4" s="92" t="s">
        <v>12</v>
      </c>
      <c r="AH4" s="97"/>
      <c r="AI4" s="92" t="s">
        <v>32</v>
      </c>
      <c r="AJ4" s="97"/>
      <c r="AK4" s="92" t="s">
        <v>13</v>
      </c>
      <c r="AL4" s="97"/>
      <c r="AM4" s="92" t="s">
        <v>14</v>
      </c>
      <c r="AN4" s="93"/>
    </row>
    <row r="5" spans="1:42" ht="45" customHeight="1">
      <c r="A5" s="96"/>
      <c r="B5" s="96"/>
      <c r="C5" s="30" t="s">
        <v>20</v>
      </c>
      <c r="D5" s="30" t="s">
        <v>21</v>
      </c>
      <c r="E5" s="30" t="s">
        <v>20</v>
      </c>
      <c r="F5" s="30" t="s">
        <v>21</v>
      </c>
      <c r="G5" s="30" t="s">
        <v>20</v>
      </c>
      <c r="H5" s="30" t="s">
        <v>21</v>
      </c>
      <c r="I5" s="30" t="s">
        <v>20</v>
      </c>
      <c r="J5" s="30" t="s">
        <v>21</v>
      </c>
      <c r="K5" s="30" t="s">
        <v>20</v>
      </c>
      <c r="L5" s="30" t="s">
        <v>21</v>
      </c>
      <c r="M5" s="30" t="s">
        <v>20</v>
      </c>
      <c r="N5" s="30" t="s">
        <v>21</v>
      </c>
      <c r="O5" s="30" t="s">
        <v>20</v>
      </c>
      <c r="P5" s="30" t="s">
        <v>21</v>
      </c>
      <c r="Q5" s="30" t="s">
        <v>20</v>
      </c>
      <c r="R5" s="30" t="s">
        <v>21</v>
      </c>
      <c r="S5" s="30" t="s">
        <v>20</v>
      </c>
      <c r="T5" s="30" t="s">
        <v>21</v>
      </c>
      <c r="U5" s="30" t="s">
        <v>20</v>
      </c>
      <c r="V5" s="30" t="s">
        <v>21</v>
      </c>
      <c r="W5" s="30" t="s">
        <v>20</v>
      </c>
      <c r="X5" s="30" t="s">
        <v>21</v>
      </c>
      <c r="Y5" s="30" t="s">
        <v>20</v>
      </c>
      <c r="Z5" s="30" t="s">
        <v>21</v>
      </c>
      <c r="AA5" s="30" t="s">
        <v>20</v>
      </c>
      <c r="AB5" s="30" t="s">
        <v>21</v>
      </c>
      <c r="AC5" s="30" t="s">
        <v>20</v>
      </c>
      <c r="AD5" s="30" t="s">
        <v>21</v>
      </c>
      <c r="AE5" s="30" t="s">
        <v>20</v>
      </c>
      <c r="AF5" s="30" t="s">
        <v>21</v>
      </c>
      <c r="AG5" s="30" t="s">
        <v>20</v>
      </c>
      <c r="AH5" s="30" t="s">
        <v>21</v>
      </c>
      <c r="AI5" s="30" t="s">
        <v>20</v>
      </c>
      <c r="AJ5" s="30" t="s">
        <v>21</v>
      </c>
      <c r="AK5" s="30" t="s">
        <v>20</v>
      </c>
      <c r="AL5" s="30" t="s">
        <v>21</v>
      </c>
      <c r="AM5" s="30" t="s">
        <v>20</v>
      </c>
      <c r="AN5" s="30" t="s">
        <v>21</v>
      </c>
      <c r="AP5" s="43"/>
    </row>
    <row r="6" spans="1:42" ht="45" customHeight="1">
      <c r="A6" s="31">
        <v>1</v>
      </c>
      <c r="B6" s="15" t="s">
        <v>39</v>
      </c>
      <c r="C6" s="51">
        <v>1222763.8299999998</v>
      </c>
      <c r="D6" s="51">
        <v>853338.7499999998</v>
      </c>
      <c r="E6" s="51">
        <v>90227.2345</v>
      </c>
      <c r="F6" s="51">
        <v>90227.2345</v>
      </c>
      <c r="G6" s="51">
        <v>18007.37</v>
      </c>
      <c r="H6" s="51">
        <v>18007.37</v>
      </c>
      <c r="I6" s="51">
        <v>32575227.655</v>
      </c>
      <c r="J6" s="51">
        <v>32575227.655</v>
      </c>
      <c r="K6" s="51">
        <v>5682015.033000002</v>
      </c>
      <c r="L6" s="51">
        <v>5169164.353000002</v>
      </c>
      <c r="M6" s="51">
        <v>1131048.75</v>
      </c>
      <c r="N6" s="51">
        <v>704418.15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10608.94</v>
      </c>
      <c r="V6" s="51">
        <v>106.07999999999993</v>
      </c>
      <c r="W6" s="51">
        <v>0</v>
      </c>
      <c r="X6" s="51">
        <v>0</v>
      </c>
      <c r="Y6" s="51">
        <v>176155.13999999998</v>
      </c>
      <c r="Z6" s="51">
        <v>176155.13999999998</v>
      </c>
      <c r="AA6" s="51">
        <v>665362.3688</v>
      </c>
      <c r="AB6" s="51">
        <v>466691.35880000005</v>
      </c>
      <c r="AC6" s="51">
        <v>0</v>
      </c>
      <c r="AD6" s="51">
        <v>0</v>
      </c>
      <c r="AE6" s="51">
        <v>165541.28</v>
      </c>
      <c r="AF6" s="51">
        <v>102296.33</v>
      </c>
      <c r="AG6" s="51">
        <v>0</v>
      </c>
      <c r="AH6" s="51">
        <v>0</v>
      </c>
      <c r="AI6" s="51">
        <v>1444.5900000000001</v>
      </c>
      <c r="AJ6" s="51">
        <v>1444.5900000000001</v>
      </c>
      <c r="AK6" s="51">
        <v>0</v>
      </c>
      <c r="AL6" s="51">
        <v>0</v>
      </c>
      <c r="AM6" s="4">
        <f aca="true" t="shared" si="0" ref="AM6:AM18">C6+E6+G6+I6+K6+M6+O6+Q6+S6+U6+W6+Y6+AA6+AC6+AE6+AG6+AI6+AK6</f>
        <v>41738402.191300005</v>
      </c>
      <c r="AN6" s="4">
        <f aca="true" t="shared" si="1" ref="AN6:AN18">D6+F6+H6+J6+L6+N6+P6+R6+T6+V6+X6+Z6+AB6+AD6+AF6+AH6+AJ6+AL6</f>
        <v>40157077.011300005</v>
      </c>
      <c r="AP6" s="44"/>
    </row>
    <row r="7" spans="1:44" ht="45" customHeight="1">
      <c r="A7" s="31">
        <v>2</v>
      </c>
      <c r="B7" s="15" t="s">
        <v>40</v>
      </c>
      <c r="C7" s="51">
        <v>519741.38</v>
      </c>
      <c r="D7" s="51">
        <v>437921.88</v>
      </c>
      <c r="E7" s="51">
        <v>126236.61000000003</v>
      </c>
      <c r="F7" s="51">
        <v>126236.61000000003</v>
      </c>
      <c r="G7" s="51">
        <v>27739.939999999995</v>
      </c>
      <c r="H7" s="51">
        <v>27739.939999999995</v>
      </c>
      <c r="I7" s="51">
        <v>20135735.333</v>
      </c>
      <c r="J7" s="51">
        <v>20135735.333</v>
      </c>
      <c r="K7" s="51">
        <v>3621238.4299999997</v>
      </c>
      <c r="L7" s="51">
        <v>3621238.4299999997</v>
      </c>
      <c r="M7" s="51">
        <v>456261.91000000003</v>
      </c>
      <c r="N7" s="51">
        <v>456261.91000000003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51">
        <v>44252.67000000001</v>
      </c>
      <c r="Z7" s="51">
        <v>22797.32000000002</v>
      </c>
      <c r="AA7" s="51">
        <v>423721.21</v>
      </c>
      <c r="AB7" s="51">
        <v>178539.06000000006</v>
      </c>
      <c r="AC7" s="51">
        <v>54372.560000000056</v>
      </c>
      <c r="AD7" s="51">
        <v>0</v>
      </c>
      <c r="AE7" s="51">
        <v>390871.98</v>
      </c>
      <c r="AF7" s="51">
        <v>124573.38</v>
      </c>
      <c r="AG7" s="51">
        <v>0</v>
      </c>
      <c r="AH7" s="51">
        <v>0</v>
      </c>
      <c r="AI7" s="51">
        <v>154806.97</v>
      </c>
      <c r="AJ7" s="51">
        <v>92080.68000000002</v>
      </c>
      <c r="AK7" s="51">
        <v>0</v>
      </c>
      <c r="AL7" s="51">
        <v>0</v>
      </c>
      <c r="AM7" s="4">
        <f t="shared" si="0"/>
        <v>25954978.993</v>
      </c>
      <c r="AN7" s="4">
        <f t="shared" si="1"/>
        <v>25223124.542999998</v>
      </c>
      <c r="AP7" s="57"/>
      <c r="AQ7" s="43"/>
      <c r="AR7" s="43"/>
    </row>
    <row r="8" spans="1:44" ht="45" customHeight="1">
      <c r="A8" s="31">
        <v>3</v>
      </c>
      <c r="B8" s="15" t="s">
        <v>45</v>
      </c>
      <c r="C8" s="51">
        <v>136094.76</v>
      </c>
      <c r="D8" s="51">
        <v>136094.76</v>
      </c>
      <c r="E8" s="51">
        <v>0</v>
      </c>
      <c r="F8" s="51">
        <v>0</v>
      </c>
      <c r="G8" s="51">
        <v>0</v>
      </c>
      <c r="H8" s="51">
        <v>0</v>
      </c>
      <c r="I8" s="51">
        <v>9843059.389999991</v>
      </c>
      <c r="J8" s="51">
        <v>9843059.389999991</v>
      </c>
      <c r="K8" s="51">
        <v>293098.27</v>
      </c>
      <c r="L8" s="51">
        <v>293098.27</v>
      </c>
      <c r="M8" s="51">
        <v>30174.439999999995</v>
      </c>
      <c r="N8" s="51">
        <v>30174.439999999995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4">
        <f t="shared" si="0"/>
        <v>10302426.85999999</v>
      </c>
      <c r="AN8" s="4">
        <f t="shared" si="1"/>
        <v>10302426.85999999</v>
      </c>
      <c r="AP8" s="45"/>
      <c r="AQ8" s="43"/>
      <c r="AR8" s="43"/>
    </row>
    <row r="9" spans="1:44" ht="45" customHeight="1">
      <c r="A9" s="31">
        <v>4</v>
      </c>
      <c r="B9" s="15" t="s">
        <v>42</v>
      </c>
      <c r="C9" s="51">
        <v>59999.92000000001</v>
      </c>
      <c r="D9" s="51">
        <v>59999.92000000001</v>
      </c>
      <c r="E9" s="51">
        <v>10562.580000000002</v>
      </c>
      <c r="F9" s="51">
        <v>10562.580000000002</v>
      </c>
      <c r="G9" s="51">
        <v>17621.26</v>
      </c>
      <c r="H9" s="51">
        <v>17621.26</v>
      </c>
      <c r="I9" s="51">
        <v>7613027.870000001</v>
      </c>
      <c r="J9" s="51">
        <v>7613027.870000001</v>
      </c>
      <c r="K9" s="51">
        <v>664197.86</v>
      </c>
      <c r="L9" s="51">
        <v>596999.86</v>
      </c>
      <c r="M9" s="51">
        <v>209887.85000000003</v>
      </c>
      <c r="N9" s="51">
        <v>205743.03000000003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14929.279999999999</v>
      </c>
      <c r="Z9" s="51">
        <v>14929.279999999999</v>
      </c>
      <c r="AA9" s="51">
        <v>141282.83999999997</v>
      </c>
      <c r="AB9" s="51">
        <v>18067.28999999992</v>
      </c>
      <c r="AC9" s="51">
        <v>0</v>
      </c>
      <c r="AD9" s="51">
        <v>0</v>
      </c>
      <c r="AE9" s="51">
        <v>7625.000000000233</v>
      </c>
      <c r="AF9" s="51">
        <v>3771.150000000256</v>
      </c>
      <c r="AG9" s="51">
        <v>0</v>
      </c>
      <c r="AH9" s="51">
        <v>0</v>
      </c>
      <c r="AI9" s="51">
        <v>118706.92</v>
      </c>
      <c r="AJ9" s="51">
        <v>76.71999999998661</v>
      </c>
      <c r="AK9" s="51">
        <v>0</v>
      </c>
      <c r="AL9" s="51">
        <v>0</v>
      </c>
      <c r="AM9" s="4">
        <f t="shared" si="0"/>
        <v>8857841.38</v>
      </c>
      <c r="AN9" s="4">
        <f t="shared" si="1"/>
        <v>8540798.96</v>
      </c>
      <c r="AP9" s="45"/>
      <c r="AQ9" s="43"/>
      <c r="AR9" s="43"/>
    </row>
    <row r="10" spans="1:44" ht="45" customHeight="1">
      <c r="A10" s="31">
        <v>5</v>
      </c>
      <c r="B10" s="15" t="s">
        <v>49</v>
      </c>
      <c r="C10" s="51">
        <v>0</v>
      </c>
      <c r="D10" s="51">
        <v>0</v>
      </c>
      <c r="E10" s="51">
        <v>1441</v>
      </c>
      <c r="F10" s="51">
        <v>1441</v>
      </c>
      <c r="G10" s="51">
        <v>4000</v>
      </c>
      <c r="H10" s="51">
        <v>4000</v>
      </c>
      <c r="I10" s="51">
        <v>3362862</v>
      </c>
      <c r="J10" s="51">
        <v>3362862</v>
      </c>
      <c r="K10" s="51">
        <v>723629</v>
      </c>
      <c r="L10" s="51">
        <v>723629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43108</v>
      </c>
      <c r="Z10" s="51">
        <v>43108</v>
      </c>
      <c r="AA10" s="51">
        <v>38194</v>
      </c>
      <c r="AB10" s="51">
        <v>38194</v>
      </c>
      <c r="AC10" s="51">
        <v>0</v>
      </c>
      <c r="AD10" s="51">
        <v>0</v>
      </c>
      <c r="AE10" s="51">
        <v>970259</v>
      </c>
      <c r="AF10" s="51">
        <v>582155.3999999999</v>
      </c>
      <c r="AG10" s="51">
        <v>0</v>
      </c>
      <c r="AH10" s="51">
        <v>0</v>
      </c>
      <c r="AI10" s="51">
        <v>11800</v>
      </c>
      <c r="AJ10" s="51">
        <v>11800</v>
      </c>
      <c r="AK10" s="51">
        <v>0</v>
      </c>
      <c r="AL10" s="51">
        <v>0</v>
      </c>
      <c r="AM10" s="4">
        <f t="shared" si="0"/>
        <v>5155293</v>
      </c>
      <c r="AN10" s="4">
        <f t="shared" si="1"/>
        <v>4767189.4</v>
      </c>
      <c r="AP10" s="45"/>
      <c r="AQ10" s="43"/>
      <c r="AR10" s="43"/>
    </row>
    <row r="11" spans="1:44" ht="45" customHeight="1">
      <c r="A11" s="31">
        <v>6</v>
      </c>
      <c r="B11" s="15" t="s">
        <v>43</v>
      </c>
      <c r="C11" s="51">
        <v>24775.805035999998</v>
      </c>
      <c r="D11" s="51">
        <v>24775.805035999998</v>
      </c>
      <c r="E11" s="51">
        <v>19874.84</v>
      </c>
      <c r="F11" s="51">
        <v>19874.84</v>
      </c>
      <c r="G11" s="51">
        <v>16046.529999999999</v>
      </c>
      <c r="H11" s="51">
        <v>16046.529999999999</v>
      </c>
      <c r="I11" s="51">
        <v>3685584.891999986</v>
      </c>
      <c r="J11" s="51">
        <v>3685584.891999986</v>
      </c>
      <c r="K11" s="51">
        <v>1059523.5348810002</v>
      </c>
      <c r="L11" s="51">
        <v>1005787.4148810002</v>
      </c>
      <c r="M11" s="51">
        <v>211772.28000000003</v>
      </c>
      <c r="N11" s="51">
        <v>155351.44926566115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22337.230000000003</v>
      </c>
      <c r="Z11" s="51">
        <v>13504.897958748224</v>
      </c>
      <c r="AA11" s="51">
        <v>77868.53000000001</v>
      </c>
      <c r="AB11" s="51">
        <v>16710.03425210307</v>
      </c>
      <c r="AC11" s="51">
        <v>4176.96</v>
      </c>
      <c r="AD11" s="51">
        <v>4176.96</v>
      </c>
      <c r="AE11" s="51">
        <v>5819.84</v>
      </c>
      <c r="AF11" s="51">
        <v>5819.84</v>
      </c>
      <c r="AG11" s="51">
        <v>0</v>
      </c>
      <c r="AH11" s="51">
        <v>0</v>
      </c>
      <c r="AI11" s="51">
        <v>5115.46</v>
      </c>
      <c r="AJ11" s="51">
        <v>3157.73</v>
      </c>
      <c r="AK11" s="51">
        <v>0</v>
      </c>
      <c r="AL11" s="51">
        <v>0</v>
      </c>
      <c r="AM11" s="4">
        <f t="shared" si="0"/>
        <v>5132895.901916987</v>
      </c>
      <c r="AN11" s="4">
        <f t="shared" si="1"/>
        <v>4950790.393393499</v>
      </c>
      <c r="AP11" s="45"/>
      <c r="AQ11" s="43"/>
      <c r="AR11" s="43"/>
    </row>
    <row r="12" spans="1:44" ht="45" customHeight="1">
      <c r="A12" s="31">
        <v>7</v>
      </c>
      <c r="B12" s="15" t="s">
        <v>44</v>
      </c>
      <c r="C12" s="51">
        <v>29000</v>
      </c>
      <c r="D12" s="51">
        <v>29000</v>
      </c>
      <c r="E12" s="51">
        <v>0</v>
      </c>
      <c r="F12" s="51">
        <v>0</v>
      </c>
      <c r="G12" s="51">
        <v>2012.5</v>
      </c>
      <c r="H12" s="51">
        <v>2012.5</v>
      </c>
      <c r="I12" s="51">
        <v>4252944.740728591</v>
      </c>
      <c r="J12" s="51">
        <v>4252944.740728591</v>
      </c>
      <c r="K12" s="51">
        <v>6621.38</v>
      </c>
      <c r="L12" s="51">
        <v>3310.69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4">
        <f t="shared" si="0"/>
        <v>4290578.6207285905</v>
      </c>
      <c r="AN12" s="4">
        <f t="shared" si="1"/>
        <v>4287267.930728591</v>
      </c>
      <c r="AP12" s="45"/>
      <c r="AQ12" s="43"/>
      <c r="AR12" s="43"/>
    </row>
    <row r="13" spans="1:44" ht="45" customHeight="1">
      <c r="A13" s="31">
        <v>8</v>
      </c>
      <c r="B13" s="15" t="s">
        <v>47</v>
      </c>
      <c r="C13" s="51">
        <v>0</v>
      </c>
      <c r="D13" s="51">
        <v>0</v>
      </c>
      <c r="E13" s="51">
        <v>143.97</v>
      </c>
      <c r="F13" s="51">
        <v>143.97</v>
      </c>
      <c r="G13" s="51">
        <v>0</v>
      </c>
      <c r="H13" s="51">
        <v>0</v>
      </c>
      <c r="I13" s="51">
        <v>4246784.76069</v>
      </c>
      <c r="J13" s="51">
        <v>4246784.76069</v>
      </c>
      <c r="K13" s="51">
        <v>8232</v>
      </c>
      <c r="L13" s="51">
        <v>4118.1</v>
      </c>
      <c r="M13" s="51">
        <v>682</v>
      </c>
      <c r="N13" s="51">
        <v>682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4">
        <f t="shared" si="0"/>
        <v>4255842.73069</v>
      </c>
      <c r="AN13" s="4">
        <f t="shared" si="1"/>
        <v>4251728.830689999</v>
      </c>
      <c r="AP13" s="45"/>
      <c r="AQ13" s="43"/>
      <c r="AR13" s="43"/>
    </row>
    <row r="14" spans="1:44" ht="45" customHeight="1">
      <c r="A14" s="31">
        <v>9</v>
      </c>
      <c r="B14" s="15" t="s">
        <v>48</v>
      </c>
      <c r="C14" s="51">
        <v>13521.72</v>
      </c>
      <c r="D14" s="51">
        <v>13521.72</v>
      </c>
      <c r="E14" s="51">
        <v>0</v>
      </c>
      <c r="F14" s="51">
        <v>0</v>
      </c>
      <c r="G14" s="51">
        <v>0</v>
      </c>
      <c r="H14" s="51">
        <v>0</v>
      </c>
      <c r="I14" s="51">
        <v>3611287.18</v>
      </c>
      <c r="J14" s="51">
        <v>3611287.18</v>
      </c>
      <c r="K14" s="51">
        <v>117230.45000000001</v>
      </c>
      <c r="L14" s="51">
        <v>117230.45000000001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1328</v>
      </c>
      <c r="AB14" s="51">
        <v>1328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4">
        <f t="shared" si="0"/>
        <v>3743367.3500000006</v>
      </c>
      <c r="AN14" s="4">
        <f t="shared" si="1"/>
        <v>3743367.3500000006</v>
      </c>
      <c r="AP14" s="45"/>
      <c r="AQ14" s="43"/>
      <c r="AR14" s="43"/>
    </row>
    <row r="15" spans="1:44" ht="45" customHeight="1">
      <c r="A15" s="31">
        <v>10</v>
      </c>
      <c r="B15" s="15" t="s">
        <v>41</v>
      </c>
      <c r="C15" s="51">
        <v>44000</v>
      </c>
      <c r="D15" s="51">
        <v>44000</v>
      </c>
      <c r="E15" s="51">
        <v>9732.649999999998</v>
      </c>
      <c r="F15" s="51">
        <v>9732.649999999998</v>
      </c>
      <c r="G15" s="51">
        <v>0</v>
      </c>
      <c r="H15" s="51">
        <v>0</v>
      </c>
      <c r="I15" s="51">
        <v>2049756.1730377376</v>
      </c>
      <c r="J15" s="51">
        <v>2049756.1730377376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4">
        <f t="shared" si="0"/>
        <v>2103488.8230377375</v>
      </c>
      <c r="AN15" s="4">
        <f t="shared" si="1"/>
        <v>2103488.8230377375</v>
      </c>
      <c r="AP15" s="45"/>
      <c r="AQ15" s="43"/>
      <c r="AR15" s="43"/>
    </row>
    <row r="16" spans="1:44" ht="45" customHeight="1">
      <c r="A16" s="31">
        <v>11</v>
      </c>
      <c r="B16" s="15" t="s">
        <v>46</v>
      </c>
      <c r="C16" s="51">
        <v>0</v>
      </c>
      <c r="D16" s="51">
        <v>0</v>
      </c>
      <c r="E16" s="51">
        <v>0</v>
      </c>
      <c r="F16" s="51">
        <v>0</v>
      </c>
      <c r="G16" s="51">
        <v>2105.86</v>
      </c>
      <c r="H16" s="51">
        <v>2105.86</v>
      </c>
      <c r="I16" s="51">
        <v>344913.85</v>
      </c>
      <c r="J16" s="51">
        <v>344913.85</v>
      </c>
      <c r="K16" s="51">
        <v>145529.65</v>
      </c>
      <c r="L16" s="51">
        <v>145529.65</v>
      </c>
      <c r="M16" s="51">
        <v>36886.64</v>
      </c>
      <c r="N16" s="51">
        <v>36886.64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518.66</v>
      </c>
      <c r="Z16" s="51">
        <v>518.66</v>
      </c>
      <c r="AA16" s="51">
        <v>267127.04000000004</v>
      </c>
      <c r="AB16" s="51">
        <v>78504.12620000006</v>
      </c>
      <c r="AC16" s="51">
        <v>0</v>
      </c>
      <c r="AD16" s="51">
        <v>0</v>
      </c>
      <c r="AE16" s="51">
        <v>5960.54</v>
      </c>
      <c r="AF16" s="51">
        <v>3975.1400000000003</v>
      </c>
      <c r="AG16" s="51">
        <v>0</v>
      </c>
      <c r="AH16" s="51">
        <v>0</v>
      </c>
      <c r="AI16" s="51">
        <v>20456.88</v>
      </c>
      <c r="AJ16" s="51">
        <v>15937.725000000002</v>
      </c>
      <c r="AK16" s="51">
        <v>0</v>
      </c>
      <c r="AL16" s="51">
        <v>0</v>
      </c>
      <c r="AM16" s="4">
        <f t="shared" si="0"/>
        <v>823499.1200000001</v>
      </c>
      <c r="AN16" s="4">
        <f t="shared" si="1"/>
        <v>628371.6512000001</v>
      </c>
      <c r="AP16" s="45"/>
      <c r="AQ16" s="43"/>
      <c r="AR16" s="43"/>
    </row>
    <row r="17" spans="1:44" ht="45" customHeight="1">
      <c r="A17" s="31">
        <v>12</v>
      </c>
      <c r="B17" s="15" t="s">
        <v>50</v>
      </c>
      <c r="C17" s="51">
        <v>0</v>
      </c>
      <c r="D17" s="51">
        <v>0</v>
      </c>
      <c r="E17" s="51">
        <v>169.37</v>
      </c>
      <c r="F17" s="51">
        <v>169.37</v>
      </c>
      <c r="G17" s="51">
        <v>0</v>
      </c>
      <c r="H17" s="51">
        <v>0</v>
      </c>
      <c r="I17" s="51">
        <v>319125.15</v>
      </c>
      <c r="J17" s="51">
        <v>319125.15</v>
      </c>
      <c r="K17" s="51">
        <v>211286.23</v>
      </c>
      <c r="L17" s="51">
        <v>108800.80000000002</v>
      </c>
      <c r="M17" s="51">
        <v>21424.04</v>
      </c>
      <c r="N17" s="51">
        <v>11112.650000000001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998.3</v>
      </c>
      <c r="Z17" s="51">
        <v>998.3</v>
      </c>
      <c r="AA17" s="51">
        <v>249.84</v>
      </c>
      <c r="AB17" s="51">
        <v>17.80000000000001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4">
        <f t="shared" si="0"/>
        <v>553252.93</v>
      </c>
      <c r="AN17" s="4">
        <f t="shared" si="1"/>
        <v>440224.07000000007</v>
      </c>
      <c r="AP17" s="45"/>
      <c r="AQ17" s="43"/>
      <c r="AR17" s="43"/>
    </row>
    <row r="18" spans="1:44" ht="45" customHeight="1">
      <c r="A18" s="31">
        <v>13</v>
      </c>
      <c r="B18" s="15" t="s">
        <v>51</v>
      </c>
      <c r="C18" s="51">
        <v>0</v>
      </c>
      <c r="D18" s="51">
        <v>0</v>
      </c>
      <c r="E18" s="51">
        <v>0</v>
      </c>
      <c r="F18" s="51">
        <v>0</v>
      </c>
      <c r="G18" s="51">
        <v>120</v>
      </c>
      <c r="H18" s="51">
        <v>120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460363.07224</v>
      </c>
      <c r="AB18" s="51">
        <v>458484.373195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183.31</v>
      </c>
      <c r="AJ18" s="51">
        <v>183.31</v>
      </c>
      <c r="AK18" s="51">
        <v>0</v>
      </c>
      <c r="AL18" s="51">
        <v>0</v>
      </c>
      <c r="AM18" s="4">
        <f t="shared" si="0"/>
        <v>460666.38224</v>
      </c>
      <c r="AN18" s="4">
        <f t="shared" si="1"/>
        <v>458787.683195</v>
      </c>
      <c r="AP18" s="45"/>
      <c r="AQ18" s="43"/>
      <c r="AR18" s="43"/>
    </row>
    <row r="19" spans="1:44" ht="15">
      <c r="A19" s="34"/>
      <c r="B19" s="14" t="s">
        <v>1</v>
      </c>
      <c r="C19" s="13">
        <f aca="true" t="shared" si="2" ref="C19:AN19">SUM(C6:C18)</f>
        <v>2049897.4150359998</v>
      </c>
      <c r="D19" s="13">
        <f t="shared" si="2"/>
        <v>1598652.8350359998</v>
      </c>
      <c r="E19" s="13">
        <f t="shared" si="2"/>
        <v>258388.2545</v>
      </c>
      <c r="F19" s="13">
        <f t="shared" si="2"/>
        <v>258388.2545</v>
      </c>
      <c r="G19" s="13">
        <f t="shared" si="2"/>
        <v>87653.45999999999</v>
      </c>
      <c r="H19" s="13">
        <f t="shared" si="2"/>
        <v>87653.45999999999</v>
      </c>
      <c r="I19" s="13">
        <f t="shared" si="2"/>
        <v>92040308.99445632</v>
      </c>
      <c r="J19" s="13">
        <f t="shared" si="2"/>
        <v>92040308.99445632</v>
      </c>
      <c r="K19" s="13">
        <f t="shared" si="2"/>
        <v>12532601.837881</v>
      </c>
      <c r="L19" s="13">
        <f t="shared" si="2"/>
        <v>11788907.017881</v>
      </c>
      <c r="M19" s="13">
        <f t="shared" si="2"/>
        <v>2098137.91</v>
      </c>
      <c r="N19" s="13">
        <f t="shared" si="2"/>
        <v>1600630.269265661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0</v>
      </c>
      <c r="S19" s="13">
        <f t="shared" si="2"/>
        <v>0</v>
      </c>
      <c r="T19" s="13">
        <f t="shared" si="2"/>
        <v>0</v>
      </c>
      <c r="U19" s="13">
        <f t="shared" si="2"/>
        <v>10608.94</v>
      </c>
      <c r="V19" s="13">
        <f t="shared" si="2"/>
        <v>106.07999999999993</v>
      </c>
      <c r="W19" s="13">
        <f t="shared" si="2"/>
        <v>0</v>
      </c>
      <c r="X19" s="13">
        <f t="shared" si="2"/>
        <v>0</v>
      </c>
      <c r="Y19" s="13">
        <f t="shared" si="2"/>
        <v>302299.2799999999</v>
      </c>
      <c r="Z19" s="13">
        <f t="shared" si="2"/>
        <v>272011.5979587482</v>
      </c>
      <c r="AA19" s="13">
        <f t="shared" si="2"/>
        <v>2075496.9010400004</v>
      </c>
      <c r="AB19" s="13">
        <f t="shared" si="2"/>
        <v>1256536.0424471032</v>
      </c>
      <c r="AC19" s="13">
        <f t="shared" si="2"/>
        <v>58549.520000000055</v>
      </c>
      <c r="AD19" s="13">
        <f t="shared" si="2"/>
        <v>4176.96</v>
      </c>
      <c r="AE19" s="13">
        <f t="shared" si="2"/>
        <v>1546077.6400000004</v>
      </c>
      <c r="AF19" s="13">
        <f t="shared" si="2"/>
        <v>822591.2400000002</v>
      </c>
      <c r="AG19" s="13">
        <f t="shared" si="2"/>
        <v>0</v>
      </c>
      <c r="AH19" s="13">
        <f t="shared" si="2"/>
        <v>0</v>
      </c>
      <c r="AI19" s="13">
        <f t="shared" si="2"/>
        <v>312514.13</v>
      </c>
      <c r="AJ19" s="13">
        <f t="shared" si="2"/>
        <v>124680.755</v>
      </c>
      <c r="AK19" s="13">
        <f t="shared" si="2"/>
        <v>0</v>
      </c>
      <c r="AL19" s="13">
        <f t="shared" si="2"/>
        <v>0</v>
      </c>
      <c r="AM19" s="13">
        <f t="shared" si="2"/>
        <v>113372534.28291331</v>
      </c>
      <c r="AN19" s="13">
        <f t="shared" si="2"/>
        <v>109854643.50654481</v>
      </c>
      <c r="AQ19" s="43"/>
      <c r="AR19" s="43"/>
    </row>
    <row r="21" spans="1:40" ht="15">
      <c r="A21" s="46"/>
      <c r="B21" s="22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8"/>
      <c r="AN21" s="43"/>
    </row>
    <row r="22" spans="1:41" ht="13.5">
      <c r="A22" s="46"/>
      <c r="B22" s="94" t="s">
        <v>69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3"/>
      <c r="AN22" s="43"/>
      <c r="AO22" s="43"/>
    </row>
    <row r="23" spans="1:40" ht="15">
      <c r="A23" s="46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N23" s="38"/>
    </row>
    <row r="24" spans="2:40" ht="13.5">
      <c r="B24" s="22" t="s">
        <v>22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AN24" s="43"/>
    </row>
    <row r="25" spans="2:40" ht="13.5">
      <c r="B25" s="22" t="s">
        <v>23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AN25" s="43"/>
    </row>
    <row r="26" ht="13.5">
      <c r="AN26" s="43"/>
    </row>
  </sheetData>
  <sheetProtection/>
  <mergeCells count="24">
    <mergeCell ref="A1:K1"/>
    <mergeCell ref="A2:K2"/>
    <mergeCell ref="A4:A5"/>
    <mergeCell ref="B4:B5"/>
    <mergeCell ref="C4:D4"/>
    <mergeCell ref="E4:F4"/>
    <mergeCell ref="I4:J4"/>
    <mergeCell ref="K4:L4"/>
    <mergeCell ref="AM4:AN4"/>
    <mergeCell ref="Y4:Z4"/>
    <mergeCell ref="AA4:AB4"/>
    <mergeCell ref="AC4:AD4"/>
    <mergeCell ref="AE4:AF4"/>
    <mergeCell ref="AG4:AH4"/>
    <mergeCell ref="AI4:AJ4"/>
    <mergeCell ref="AK4:AL4"/>
    <mergeCell ref="B22:N23"/>
    <mergeCell ref="W4:X4"/>
    <mergeCell ref="U4:V4"/>
    <mergeCell ref="G4:H4"/>
    <mergeCell ref="M4:N4"/>
    <mergeCell ref="O4:P4"/>
    <mergeCell ref="Q4:R4"/>
    <mergeCell ref="S4:T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9" t="s">
        <v>70</v>
      </c>
      <c r="B2" s="99"/>
      <c r="C2" s="99"/>
      <c r="D2" s="99"/>
    </row>
    <row r="3" spans="1:5" ht="12.75" customHeight="1">
      <c r="A3" s="99"/>
      <c r="B3" s="99"/>
      <c r="C3" s="99"/>
      <c r="D3" s="99"/>
      <c r="E3" s="5"/>
    </row>
    <row r="4" spans="1:5" ht="12.75">
      <c r="A4" s="99"/>
      <c r="B4" s="99"/>
      <c r="C4" s="99"/>
      <c r="D4" s="99"/>
      <c r="E4" s="5"/>
    </row>
    <row r="6" spans="1:4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4" ht="27" customHeight="1">
      <c r="A7" s="18">
        <v>1</v>
      </c>
      <c r="B7" s="8" t="s">
        <v>3</v>
      </c>
      <c r="C7" s="24">
        <f>HLOOKUP(B7,'პრემიები(დაზღვევა)'!$C$4:$AL$19,16,)</f>
        <v>9093368.325481094</v>
      </c>
      <c r="D7" s="25">
        <f>C7/$C$25</f>
        <v>0.0459224393074732</v>
      </c>
    </row>
    <row r="8" spans="1:4" ht="27" customHeight="1">
      <c r="A8" s="18">
        <v>2</v>
      </c>
      <c r="B8" s="8" t="s">
        <v>27</v>
      </c>
      <c r="C8" s="24">
        <f>HLOOKUP(B8,'პრემიები(დაზღვევა)'!$C$4:$AL$19,16,)</f>
        <v>2746559.9747914635</v>
      </c>
      <c r="D8" s="25">
        <f aca="true" t="shared" si="0" ref="D8:D21">C8/$C$25</f>
        <v>0.01387040854743153</v>
      </c>
    </row>
    <row r="9" spans="1:4" ht="27" customHeight="1">
      <c r="A9" s="18">
        <v>3</v>
      </c>
      <c r="B9" s="8" t="s">
        <v>34</v>
      </c>
      <c r="C9" s="24">
        <f>HLOOKUP(B9,'პრემიები(დაზღვევა)'!$C$4:$AL$19,16,)</f>
        <v>2229820.1872515525</v>
      </c>
      <c r="D9" s="25">
        <f t="shared" si="0"/>
        <v>0.011260819814006645</v>
      </c>
    </row>
    <row r="10" spans="1:4" ht="27" customHeight="1">
      <c r="A10" s="18">
        <v>4</v>
      </c>
      <c r="B10" s="8" t="s">
        <v>6</v>
      </c>
      <c r="C10" s="24">
        <f>HLOOKUP(B10,'პრემიები(დაზღვევა)'!$C$4:$AL$19,16,)</f>
        <v>108329348.95728336</v>
      </c>
      <c r="D10" s="25">
        <f t="shared" si="0"/>
        <v>0.5470742825591788</v>
      </c>
    </row>
    <row r="11" spans="1:4" ht="38.25" customHeight="1">
      <c r="A11" s="18">
        <v>5</v>
      </c>
      <c r="B11" s="8" t="s">
        <v>35</v>
      </c>
      <c r="C11" s="24">
        <f>HLOOKUP(B11,'პრემიები(დაზღვევა)'!$C$4:$AL$19,16,)</f>
        <v>28055365.283880897</v>
      </c>
      <c r="D11" s="25">
        <f t="shared" si="0"/>
        <v>0.14168246169989474</v>
      </c>
    </row>
    <row r="12" spans="1:4" ht="27" customHeight="1">
      <c r="A12" s="18">
        <v>6</v>
      </c>
      <c r="B12" s="8" t="s">
        <v>7</v>
      </c>
      <c r="C12" s="24">
        <f>HLOOKUP(B12,'პრემიები(დაზღვევა)'!$C$4:$AL$19,16,)</f>
        <v>3399335.2650161902</v>
      </c>
      <c r="D12" s="25">
        <f t="shared" si="0"/>
        <v>0.017166990471069517</v>
      </c>
    </row>
    <row r="13" spans="1:4" ht="27" customHeight="1">
      <c r="A13" s="18">
        <v>7</v>
      </c>
      <c r="B13" s="8" t="s">
        <v>8</v>
      </c>
      <c r="C13" s="24">
        <f>HLOOKUP(B13,'პრემიები(დაზღვევა)'!$C$4:$AL$19,16,)</f>
        <v>0</v>
      </c>
      <c r="D13" s="25">
        <f t="shared" si="0"/>
        <v>0</v>
      </c>
    </row>
    <row r="14" spans="1:4" ht="27" customHeight="1">
      <c r="A14" s="18">
        <v>8</v>
      </c>
      <c r="B14" s="8" t="s">
        <v>28</v>
      </c>
      <c r="C14" s="24">
        <f>HLOOKUP(B14,'პრემიები(დაზღვევა)'!$C$4:$AL$19,16,)</f>
        <v>2810202.464156883</v>
      </c>
      <c r="D14" s="25">
        <f t="shared" si="0"/>
        <v>0.01419180962244026</v>
      </c>
    </row>
    <row r="15" spans="1:4" ht="27" customHeight="1">
      <c r="A15" s="18">
        <v>9</v>
      </c>
      <c r="B15" s="8" t="s">
        <v>38</v>
      </c>
      <c r="C15" s="24">
        <f>HLOOKUP(B15,'პრემიები(დაზღვევა)'!$C$4:$AL$19,16,)</f>
        <v>3751702.7326284763</v>
      </c>
      <c r="D15" s="25">
        <f t="shared" si="0"/>
        <v>0.01894648219142685</v>
      </c>
    </row>
    <row r="16" spans="1:4" ht="27" customHeight="1">
      <c r="A16" s="18">
        <v>10</v>
      </c>
      <c r="B16" s="8" t="s">
        <v>29</v>
      </c>
      <c r="C16" s="24">
        <f>HLOOKUP(B16,'პრემიები(დაზღვევა)'!$C$4:$AL$19,16,)</f>
        <v>638344.39</v>
      </c>
      <c r="D16" s="25">
        <f t="shared" si="0"/>
        <v>0.0032237044027896115</v>
      </c>
    </row>
    <row r="17" spans="1:4" ht="27" customHeight="1">
      <c r="A17" s="18">
        <v>11</v>
      </c>
      <c r="B17" s="8" t="s">
        <v>30</v>
      </c>
      <c r="C17" s="24">
        <f>HLOOKUP(B17,'პრემიები(დაზღვევა)'!$C$4:$AL$19,16,)</f>
        <v>0</v>
      </c>
      <c r="D17" s="25">
        <f t="shared" si="0"/>
        <v>0</v>
      </c>
    </row>
    <row r="18" spans="1:4" ht="27" customHeight="1">
      <c r="A18" s="18">
        <v>12</v>
      </c>
      <c r="B18" s="8" t="s">
        <v>9</v>
      </c>
      <c r="C18" s="24">
        <f>HLOOKUP(B18,'პრემიები(დაზღვევა)'!$C$4:$AL$19,16,)</f>
        <v>2956493.9033562206</v>
      </c>
      <c r="D18" s="25">
        <f t="shared" si="0"/>
        <v>0.014930596340119935</v>
      </c>
    </row>
    <row r="19" spans="1:4" ht="27" customHeight="1">
      <c r="A19" s="18">
        <v>13</v>
      </c>
      <c r="B19" s="8" t="s">
        <v>33</v>
      </c>
      <c r="C19" s="24">
        <f>HLOOKUP(B19,'პრემიები(დაზღვევა)'!$C$4:$AL$19,16,)</f>
        <v>22750112.6521552</v>
      </c>
      <c r="D19" s="25">
        <f t="shared" si="0"/>
        <v>0.11489039375862982</v>
      </c>
    </row>
    <row r="20" spans="1:4" ht="27" customHeight="1">
      <c r="A20" s="18">
        <v>14</v>
      </c>
      <c r="B20" s="8" t="s">
        <v>10</v>
      </c>
      <c r="C20" s="24">
        <f>HLOOKUP(B20,'პრემიები(დაზღვევა)'!$C$4:$AL$19,16,)</f>
        <v>816671.96560747</v>
      </c>
      <c r="D20" s="25">
        <f t="shared" si="0"/>
        <v>0.004124276883147117</v>
      </c>
    </row>
    <row r="21" spans="1:4" ht="27" customHeight="1">
      <c r="A21" s="18">
        <v>15</v>
      </c>
      <c r="B21" s="8" t="s">
        <v>11</v>
      </c>
      <c r="C21" s="24">
        <f>HLOOKUP(B21,'პრემიები(დაზღვევა)'!$C$4:$AL$19,16,)</f>
        <v>3707213.017229</v>
      </c>
      <c r="D21" s="25">
        <f t="shared" si="0"/>
        <v>0.0187218045821944</v>
      </c>
    </row>
    <row r="22" spans="1:4" ht="27" customHeight="1">
      <c r="A22" s="18">
        <v>16</v>
      </c>
      <c r="B22" s="8" t="s">
        <v>12</v>
      </c>
      <c r="C22" s="24">
        <f>HLOOKUP(B22,'პრემიები(დაზღვევა)'!$C$4:$AL$19,16,)</f>
        <v>94699.4</v>
      </c>
      <c r="D22" s="25">
        <f>C22/$C$25</f>
        <v>0.0004782416474617009</v>
      </c>
    </row>
    <row r="23" spans="1:4" ht="27" customHeight="1">
      <c r="A23" s="18">
        <v>17</v>
      </c>
      <c r="B23" s="8" t="s">
        <v>32</v>
      </c>
      <c r="C23" s="24">
        <f>HLOOKUP(B23,'პრემიები(დაზღვევა)'!$C$4:$AL$19,16,)</f>
        <v>6636556.430479793</v>
      </c>
      <c r="D23" s="25">
        <f>C23/$C$25</f>
        <v>0.033515288172736066</v>
      </c>
    </row>
    <row r="24" spans="1:4" ht="27" customHeight="1">
      <c r="A24" s="18">
        <v>18</v>
      </c>
      <c r="B24" s="8" t="s">
        <v>13</v>
      </c>
      <c r="C24" s="24">
        <f>HLOOKUP(B24,'პრემიები(დაზღვევა)'!$C$4:$AL$19,16,)</f>
        <v>0</v>
      </c>
      <c r="D24" s="25">
        <f>C24/$C$25</f>
        <v>0</v>
      </c>
    </row>
    <row r="25" spans="1:4" ht="27" customHeight="1">
      <c r="A25" s="9"/>
      <c r="B25" s="10" t="s">
        <v>14</v>
      </c>
      <c r="C25" s="16">
        <f>SUM(C7:C24)</f>
        <v>198015794.94931757</v>
      </c>
      <c r="D25" s="17">
        <f>SUM(D7:D24)</f>
        <v>1.0000000000000002</v>
      </c>
    </row>
    <row r="27" ht="12.75">
      <c r="C27" s="3"/>
    </row>
    <row r="28" ht="12.75">
      <c r="C28" s="3"/>
    </row>
    <row r="34" ht="12.75">
      <c r="C34" s="11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5" topLeftCell="A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2" sqref="B22:N23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23" customFormat="1" ht="27.7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</row>
    <row r="2" spans="1:37" s="75" customFormat="1" ht="17.25" customHeight="1">
      <c r="A2" s="28" t="s">
        <v>52</v>
      </c>
      <c r="C2" s="76"/>
      <c r="E2" s="76"/>
      <c r="G2" s="76"/>
      <c r="I2" s="76"/>
      <c r="K2" s="76"/>
      <c r="M2" s="76"/>
      <c r="O2" s="76"/>
      <c r="Q2" s="76"/>
      <c r="S2" s="76"/>
      <c r="U2" s="76"/>
      <c r="W2" s="76"/>
      <c r="Y2" s="76"/>
      <c r="AA2" s="76"/>
      <c r="AC2" s="76"/>
      <c r="AE2" s="76"/>
      <c r="AG2" s="76"/>
      <c r="AI2" s="76"/>
      <c r="AK2" s="76"/>
    </row>
    <row r="3" spans="1:37" s="75" customFormat="1" ht="21.75" customHeight="1">
      <c r="A3" s="28"/>
      <c r="C3" s="76"/>
      <c r="E3" s="76"/>
      <c r="G3" s="76"/>
      <c r="I3" s="76"/>
      <c r="K3" s="76"/>
      <c r="M3" s="76"/>
      <c r="O3" s="76"/>
      <c r="Q3" s="76"/>
      <c r="S3" s="76"/>
      <c r="U3" s="76"/>
      <c r="W3" s="76"/>
      <c r="Y3" s="76"/>
      <c r="AA3" s="76"/>
      <c r="AC3" s="76"/>
      <c r="AE3" s="76"/>
      <c r="AG3" s="76"/>
      <c r="AI3" s="76"/>
      <c r="AK3" s="76"/>
    </row>
    <row r="4" spans="1:40" ht="96" customHeight="1">
      <c r="A4" s="95" t="s">
        <v>0</v>
      </c>
      <c r="B4" s="95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33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0" t="s">
        <v>14</v>
      </c>
      <c r="AN4" s="91"/>
    </row>
    <row r="5" spans="1:40" ht="31.5" customHeight="1">
      <c r="A5" s="96"/>
      <c r="B5" s="96"/>
      <c r="C5" s="77" t="s">
        <v>4</v>
      </c>
      <c r="D5" s="77" t="s">
        <v>5</v>
      </c>
      <c r="E5" s="77" t="s">
        <v>4</v>
      </c>
      <c r="F5" s="77" t="s">
        <v>5</v>
      </c>
      <c r="G5" s="77" t="s">
        <v>4</v>
      </c>
      <c r="H5" s="77" t="s">
        <v>5</v>
      </c>
      <c r="I5" s="77" t="s">
        <v>4</v>
      </c>
      <c r="J5" s="77" t="s">
        <v>5</v>
      </c>
      <c r="K5" s="77" t="s">
        <v>4</v>
      </c>
      <c r="L5" s="77" t="s">
        <v>5</v>
      </c>
      <c r="M5" s="77" t="s">
        <v>4</v>
      </c>
      <c r="N5" s="77" t="s">
        <v>5</v>
      </c>
      <c r="O5" s="77" t="s">
        <v>4</v>
      </c>
      <c r="P5" s="77" t="s">
        <v>5</v>
      </c>
      <c r="Q5" s="77" t="s">
        <v>4</v>
      </c>
      <c r="R5" s="77" t="s">
        <v>5</v>
      </c>
      <c r="S5" s="77" t="s">
        <v>4</v>
      </c>
      <c r="T5" s="77" t="s">
        <v>5</v>
      </c>
      <c r="U5" s="77" t="s">
        <v>4</v>
      </c>
      <c r="V5" s="77" t="s">
        <v>5</v>
      </c>
      <c r="W5" s="77" t="s">
        <v>4</v>
      </c>
      <c r="X5" s="77" t="s">
        <v>5</v>
      </c>
      <c r="Y5" s="77" t="s">
        <v>4</v>
      </c>
      <c r="Z5" s="77" t="s">
        <v>5</v>
      </c>
      <c r="AA5" s="77" t="s">
        <v>4</v>
      </c>
      <c r="AB5" s="77" t="s">
        <v>5</v>
      </c>
      <c r="AC5" s="77" t="s">
        <v>4</v>
      </c>
      <c r="AD5" s="77" t="s">
        <v>5</v>
      </c>
      <c r="AE5" s="77" t="s">
        <v>4</v>
      </c>
      <c r="AF5" s="77" t="s">
        <v>5</v>
      </c>
      <c r="AG5" s="77" t="s">
        <v>4</v>
      </c>
      <c r="AH5" s="77" t="s">
        <v>5</v>
      </c>
      <c r="AI5" s="77" t="s">
        <v>4</v>
      </c>
      <c r="AJ5" s="77" t="s">
        <v>5</v>
      </c>
      <c r="AK5" s="77" t="s">
        <v>4</v>
      </c>
      <c r="AL5" s="77" t="s">
        <v>5</v>
      </c>
      <c r="AM5" s="77" t="s">
        <v>4</v>
      </c>
      <c r="AN5" s="77" t="s">
        <v>5</v>
      </c>
    </row>
    <row r="6" spans="1:40" ht="43.5" customHeight="1">
      <c r="A6" s="78">
        <v>1</v>
      </c>
      <c r="B6" s="15" t="s">
        <v>46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8416414.04</v>
      </c>
      <c r="AB6" s="79">
        <v>8416414.04</v>
      </c>
      <c r="AC6" s="79">
        <v>0</v>
      </c>
      <c r="AD6" s="79">
        <v>0</v>
      </c>
      <c r="AE6" s="79">
        <v>0</v>
      </c>
      <c r="AF6" s="79">
        <v>0</v>
      </c>
      <c r="AG6" s="79">
        <v>0</v>
      </c>
      <c r="AH6" s="79">
        <v>0</v>
      </c>
      <c r="AI6" s="79">
        <v>0</v>
      </c>
      <c r="AJ6" s="79">
        <v>0</v>
      </c>
      <c r="AK6" s="79">
        <v>1369.99</v>
      </c>
      <c r="AL6" s="79">
        <v>1369.99</v>
      </c>
      <c r="AM6" s="4">
        <f aca="true" t="shared" si="0" ref="AM6:AM18">C6+E6+G6+I6+K6+M6+O6+Q6+S6+U6+W6+Y6+AA6+AC6+AE6+AG6+AI6+AK6</f>
        <v>8417784.03</v>
      </c>
      <c r="AN6" s="4">
        <f aca="true" t="shared" si="1" ref="AN6:AN18">D6+F6+H6+J6+L6+N6+P6+R6+T6+V6+X6+Z6+AB6+AD6+AF6+AH6+AJ6+AL6</f>
        <v>8417784.03</v>
      </c>
    </row>
    <row r="7" spans="1:40" ht="43.5" customHeight="1">
      <c r="A7" s="78">
        <v>2</v>
      </c>
      <c r="B7" s="15" t="s">
        <v>51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19288.225</v>
      </c>
      <c r="AB7" s="79">
        <v>18729.41125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4">
        <f t="shared" si="0"/>
        <v>19288.225</v>
      </c>
      <c r="AN7" s="4">
        <f t="shared" si="1"/>
        <v>18729.41125</v>
      </c>
    </row>
    <row r="8" spans="1:40" ht="43.5" customHeight="1">
      <c r="A8" s="78">
        <v>3</v>
      </c>
      <c r="B8" s="15" t="s">
        <v>40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2858.8559999999998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4734.352</v>
      </c>
      <c r="AJ8" s="79">
        <v>2154.13016</v>
      </c>
      <c r="AK8" s="79">
        <v>0</v>
      </c>
      <c r="AL8" s="79">
        <v>0</v>
      </c>
      <c r="AM8" s="4">
        <f t="shared" si="0"/>
        <v>7593.208</v>
      </c>
      <c r="AN8" s="4">
        <f t="shared" si="1"/>
        <v>2154.13016</v>
      </c>
    </row>
    <row r="9" spans="1:40" ht="43.5" customHeight="1">
      <c r="A9" s="78">
        <v>4</v>
      </c>
      <c r="B9" s="15" t="s">
        <v>42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3960.96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4">
        <f t="shared" si="0"/>
        <v>0</v>
      </c>
      <c r="AN9" s="4">
        <f t="shared" si="1"/>
        <v>3960.96</v>
      </c>
    </row>
    <row r="10" spans="1:40" ht="43.5" customHeight="1">
      <c r="A10" s="78">
        <v>5</v>
      </c>
      <c r="B10" s="15" t="s">
        <v>41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4">
        <f t="shared" si="0"/>
        <v>0</v>
      </c>
      <c r="AN10" s="4">
        <f t="shared" si="1"/>
        <v>0</v>
      </c>
    </row>
    <row r="11" spans="1:40" ht="43.5" customHeight="1">
      <c r="A11" s="78">
        <v>6</v>
      </c>
      <c r="B11" s="15" t="s">
        <v>47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4">
        <f t="shared" si="0"/>
        <v>0</v>
      </c>
      <c r="AN11" s="4">
        <f t="shared" si="1"/>
        <v>0</v>
      </c>
    </row>
    <row r="12" spans="1:40" ht="43.5" customHeight="1">
      <c r="A12" s="78">
        <v>7</v>
      </c>
      <c r="B12" s="15" t="s">
        <v>44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4">
        <f t="shared" si="0"/>
        <v>0</v>
      </c>
      <c r="AN12" s="4">
        <f t="shared" si="1"/>
        <v>0</v>
      </c>
    </row>
    <row r="13" spans="1:40" ht="43.5" customHeight="1">
      <c r="A13" s="78">
        <v>8</v>
      </c>
      <c r="B13" s="15" t="s">
        <v>43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4">
        <f t="shared" si="0"/>
        <v>0</v>
      </c>
      <c r="AN13" s="4">
        <f t="shared" si="1"/>
        <v>0</v>
      </c>
    </row>
    <row r="14" spans="1:40" ht="43.5" customHeight="1">
      <c r="A14" s="78">
        <v>9</v>
      </c>
      <c r="B14" s="15" t="s">
        <v>39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4">
        <f t="shared" si="0"/>
        <v>0</v>
      </c>
      <c r="AN14" s="4">
        <f t="shared" si="1"/>
        <v>0</v>
      </c>
    </row>
    <row r="15" spans="1:40" ht="43.5" customHeight="1">
      <c r="A15" s="78">
        <v>10</v>
      </c>
      <c r="B15" s="15" t="s">
        <v>48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4">
        <f t="shared" si="0"/>
        <v>0</v>
      </c>
      <c r="AN15" s="4">
        <f t="shared" si="1"/>
        <v>0</v>
      </c>
    </row>
    <row r="16" spans="1:40" ht="43.5" customHeight="1">
      <c r="A16" s="78">
        <v>11</v>
      </c>
      <c r="B16" s="15" t="s">
        <v>50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4">
        <f t="shared" si="0"/>
        <v>0</v>
      </c>
      <c r="AN16" s="4">
        <f t="shared" si="1"/>
        <v>0</v>
      </c>
    </row>
    <row r="17" spans="1:40" ht="43.5" customHeight="1">
      <c r="A17" s="78">
        <v>12</v>
      </c>
      <c r="B17" s="15" t="s">
        <v>49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4">
        <f t="shared" si="0"/>
        <v>0</v>
      </c>
      <c r="AN17" s="4">
        <f t="shared" si="1"/>
        <v>0</v>
      </c>
    </row>
    <row r="18" spans="1:40" ht="43.5" customHeight="1">
      <c r="A18" s="78">
        <v>13</v>
      </c>
      <c r="B18" s="15" t="s">
        <v>45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4">
        <f t="shared" si="0"/>
        <v>0</v>
      </c>
      <c r="AN18" s="4">
        <f t="shared" si="1"/>
        <v>0</v>
      </c>
    </row>
    <row r="19" spans="1:40" ht="16.5" customHeight="1">
      <c r="A19" s="80"/>
      <c r="B19" s="14" t="s">
        <v>1</v>
      </c>
      <c r="C19" s="13">
        <f aca="true" t="shared" si="2" ref="C19:AN19">SUM(C6:C18)</f>
        <v>0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3">
        <f t="shared" si="2"/>
        <v>0</v>
      </c>
      <c r="K19" s="13">
        <f t="shared" si="2"/>
        <v>2858.8559999999998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3960.96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0</v>
      </c>
      <c r="W19" s="13">
        <f t="shared" si="2"/>
        <v>0</v>
      </c>
      <c r="X19" s="13">
        <f t="shared" si="2"/>
        <v>0</v>
      </c>
      <c r="Y19" s="13">
        <f t="shared" si="2"/>
        <v>0</v>
      </c>
      <c r="Z19" s="13">
        <f t="shared" si="2"/>
        <v>0</v>
      </c>
      <c r="AA19" s="13">
        <f t="shared" si="2"/>
        <v>8435702.264999999</v>
      </c>
      <c r="AB19" s="13">
        <f t="shared" si="2"/>
        <v>8435143.45125</v>
      </c>
      <c r="AC19" s="13">
        <f t="shared" si="2"/>
        <v>0</v>
      </c>
      <c r="AD19" s="13">
        <f t="shared" si="2"/>
        <v>0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4734.352</v>
      </c>
      <c r="AJ19" s="13">
        <f t="shared" si="2"/>
        <v>2154.13016</v>
      </c>
      <c r="AK19" s="13">
        <f t="shared" si="2"/>
        <v>1369.99</v>
      </c>
      <c r="AL19" s="13">
        <f t="shared" si="2"/>
        <v>1369.99</v>
      </c>
      <c r="AM19" s="13">
        <f t="shared" si="2"/>
        <v>8444665.463</v>
      </c>
      <c r="AN19" s="13">
        <f t="shared" si="2"/>
        <v>8442628.531410001</v>
      </c>
    </row>
    <row r="20" ht="14.25" customHeight="1"/>
    <row r="21" spans="2:40" ht="13.5">
      <c r="B21" s="72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ht="12.75">
      <c r="B22" s="94" t="s">
        <v>72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AM22" s="3"/>
      <c r="AN22" s="3"/>
    </row>
    <row r="23" spans="2:40" ht="12.7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AM23" s="3"/>
      <c r="AN23" s="3"/>
    </row>
    <row r="24" spans="39:40" ht="12.75">
      <c r="AM24" s="3"/>
      <c r="AN24" s="3"/>
    </row>
    <row r="25" spans="39:40" ht="12.75">
      <c r="AM25" s="3"/>
      <c r="AN25" s="3"/>
    </row>
    <row r="26" spans="3:40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3"/>
      <c r="AN26" s="3"/>
    </row>
    <row r="27" spans="3:40" ht="12.75"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3"/>
      <c r="AN27" s="3"/>
    </row>
    <row r="28" spans="39:40" ht="12.75">
      <c r="AM28" s="3"/>
      <c r="AN28" s="3"/>
    </row>
  </sheetData>
  <sheetProtection/>
  <mergeCells count="22">
    <mergeCell ref="AI4:AJ4"/>
    <mergeCell ref="AK4:AL4"/>
    <mergeCell ref="AM4:AN4"/>
    <mergeCell ref="B22:N23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5"/>
  <sheetViews>
    <sheetView zoomScalePageLayoutView="0" workbookViewId="0" topLeftCell="A1">
      <pane xSplit="2" ySplit="5" topLeftCell="Z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10" sqref="AM10"/>
    </sheetView>
  </sheetViews>
  <sheetFormatPr defaultColWidth="9.140625" defaultRowHeight="12.75"/>
  <cols>
    <col min="1" max="1" width="4.00390625" style="33" customWidth="1"/>
    <col min="2" max="2" width="23.7109375" style="33" customWidth="1"/>
    <col min="3" max="6" width="9.7109375" style="33" customWidth="1"/>
    <col min="7" max="7" width="12.00390625" style="33" customWidth="1"/>
    <col min="8" max="8" width="11.8515625" style="33" customWidth="1"/>
    <col min="9" max="10" width="10.140625" style="33" bestFit="1" customWidth="1"/>
    <col min="11" max="20" width="9.7109375" style="33" customWidth="1"/>
    <col min="21" max="21" width="11.00390625" style="33" customWidth="1"/>
    <col min="22" max="26" width="9.7109375" style="33" customWidth="1"/>
    <col min="27" max="27" width="11.00390625" style="33" customWidth="1"/>
    <col min="28" max="28" width="10.421875" style="33" customWidth="1"/>
    <col min="29" max="38" width="9.7109375" style="33" customWidth="1"/>
    <col min="39" max="39" width="12.7109375" style="33" customWidth="1"/>
    <col min="40" max="40" width="11.8515625" style="33" customWidth="1"/>
    <col min="41" max="16384" width="9.140625" style="33" customWidth="1"/>
  </cols>
  <sheetData>
    <row r="1" spans="1:23" s="23" customFormat="1" ht="16.5" customHeight="1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W1" s="43"/>
    </row>
    <row r="2" spans="1:38" ht="18.75" customHeight="1">
      <c r="A2" s="28" t="s">
        <v>52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</row>
    <row r="3" spans="1:38" ht="18.75" customHeight="1">
      <c r="A3" s="28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0" ht="94.5" customHeight="1">
      <c r="A4" s="95" t="s">
        <v>0</v>
      </c>
      <c r="B4" s="95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31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2" t="s">
        <v>14</v>
      </c>
      <c r="AN4" s="93"/>
    </row>
    <row r="5" spans="1:40" ht="39.75" customHeight="1">
      <c r="A5" s="96"/>
      <c r="B5" s="96"/>
      <c r="C5" s="30" t="s">
        <v>16</v>
      </c>
      <c r="D5" s="30" t="s">
        <v>17</v>
      </c>
      <c r="E5" s="30" t="s">
        <v>16</v>
      </c>
      <c r="F5" s="30" t="s">
        <v>17</v>
      </c>
      <c r="G5" s="30" t="s">
        <v>16</v>
      </c>
      <c r="H5" s="30" t="s">
        <v>17</v>
      </c>
      <c r="I5" s="30" t="s">
        <v>16</v>
      </c>
      <c r="J5" s="30" t="s">
        <v>17</v>
      </c>
      <c r="K5" s="30" t="s">
        <v>16</v>
      </c>
      <c r="L5" s="30" t="s">
        <v>17</v>
      </c>
      <c r="M5" s="30" t="s">
        <v>16</v>
      </c>
      <c r="N5" s="30" t="s">
        <v>17</v>
      </c>
      <c r="O5" s="30" t="s">
        <v>16</v>
      </c>
      <c r="P5" s="30" t="s">
        <v>17</v>
      </c>
      <c r="Q5" s="30" t="s">
        <v>16</v>
      </c>
      <c r="R5" s="30" t="s">
        <v>17</v>
      </c>
      <c r="S5" s="30" t="s">
        <v>16</v>
      </c>
      <c r="T5" s="30" t="s">
        <v>17</v>
      </c>
      <c r="U5" s="30" t="s">
        <v>16</v>
      </c>
      <c r="V5" s="30" t="s">
        <v>17</v>
      </c>
      <c r="W5" s="30" t="s">
        <v>16</v>
      </c>
      <c r="X5" s="30" t="s">
        <v>17</v>
      </c>
      <c r="Y5" s="30" t="s">
        <v>16</v>
      </c>
      <c r="Z5" s="30" t="s">
        <v>17</v>
      </c>
      <c r="AA5" s="30" t="s">
        <v>16</v>
      </c>
      <c r="AB5" s="30" t="s">
        <v>17</v>
      </c>
      <c r="AC5" s="30" t="s">
        <v>16</v>
      </c>
      <c r="AD5" s="30" t="s">
        <v>17</v>
      </c>
      <c r="AE5" s="30" t="s">
        <v>16</v>
      </c>
      <c r="AF5" s="30" t="s">
        <v>17</v>
      </c>
      <c r="AG5" s="30" t="s">
        <v>16</v>
      </c>
      <c r="AH5" s="30" t="s">
        <v>17</v>
      </c>
      <c r="AI5" s="30" t="s">
        <v>16</v>
      </c>
      <c r="AJ5" s="30" t="s">
        <v>17</v>
      </c>
      <c r="AK5" s="30" t="s">
        <v>16</v>
      </c>
      <c r="AL5" s="30" t="s">
        <v>17</v>
      </c>
      <c r="AM5" s="30" t="s">
        <v>16</v>
      </c>
      <c r="AN5" s="30" t="s">
        <v>17</v>
      </c>
    </row>
    <row r="6" spans="1:40" ht="43.5" customHeight="1">
      <c r="A6" s="78">
        <v>1</v>
      </c>
      <c r="B6" s="15" t="s">
        <v>46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3484483.55</v>
      </c>
      <c r="V6" s="79">
        <v>0</v>
      </c>
      <c r="W6" s="79">
        <v>872221.37</v>
      </c>
      <c r="X6" s="79">
        <v>106747.22</v>
      </c>
      <c r="Y6" s="79">
        <v>0</v>
      </c>
      <c r="Z6" s="79">
        <v>0</v>
      </c>
      <c r="AA6" s="79">
        <v>9565228.42</v>
      </c>
      <c r="AB6" s="79">
        <v>0</v>
      </c>
      <c r="AC6" s="79">
        <v>0</v>
      </c>
      <c r="AD6" s="79">
        <v>0</v>
      </c>
      <c r="AE6" s="79">
        <v>0</v>
      </c>
      <c r="AF6" s="79">
        <v>0</v>
      </c>
      <c r="AG6" s="79">
        <v>0</v>
      </c>
      <c r="AH6" s="79">
        <v>0</v>
      </c>
      <c r="AI6" s="79">
        <v>0</v>
      </c>
      <c r="AJ6" s="79">
        <v>0</v>
      </c>
      <c r="AK6" s="79">
        <v>67624.44</v>
      </c>
      <c r="AL6" s="79">
        <v>0</v>
      </c>
      <c r="AM6" s="4">
        <f aca="true" t="shared" si="0" ref="AM6:AM18">C6+E6+G6+I6+K6+M6+O6+Q6+S6+U6+W6+Y6+AA6+AC6+AE6+AG6+AI6+AK6</f>
        <v>13989557.78</v>
      </c>
      <c r="AN6" s="4">
        <f aca="true" t="shared" si="1" ref="AN6:AN18">D6+F6+H6+J6+L6+N6+P6+R6+T6+V6+X6+Z6+AB6+AD6+AF6+AH6+AJ6+AL6</f>
        <v>106747.22</v>
      </c>
    </row>
    <row r="7" spans="1:40" ht="43.5" customHeight="1">
      <c r="A7" s="78">
        <v>2</v>
      </c>
      <c r="B7" s="15" t="s">
        <v>51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155978.45184492055</v>
      </c>
      <c r="AB7" s="79">
        <v>15455.706116980948</v>
      </c>
      <c r="AC7" s="79">
        <v>119448.85298461645</v>
      </c>
      <c r="AD7" s="79">
        <v>22934.07016799589</v>
      </c>
      <c r="AE7" s="79">
        <v>0</v>
      </c>
      <c r="AF7" s="79">
        <v>0</v>
      </c>
      <c r="AG7" s="79">
        <v>0</v>
      </c>
      <c r="AH7" s="79">
        <v>0</v>
      </c>
      <c r="AI7" s="79">
        <v>24928.179739726027</v>
      </c>
      <c r="AJ7" s="79">
        <v>2300.171313041096</v>
      </c>
      <c r="AK7" s="79">
        <v>0</v>
      </c>
      <c r="AL7" s="79">
        <v>0</v>
      </c>
      <c r="AM7" s="4">
        <f t="shared" si="0"/>
        <v>300355.484569263</v>
      </c>
      <c r="AN7" s="4">
        <f t="shared" si="1"/>
        <v>40689.947598017934</v>
      </c>
    </row>
    <row r="8" spans="1:40" ht="43.5" customHeight="1">
      <c r="A8" s="78">
        <v>3</v>
      </c>
      <c r="B8" s="15" t="s">
        <v>42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13239.472527472526</v>
      </c>
      <c r="R8" s="79">
        <v>9278.512527472525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3729.496083471074</v>
      </c>
      <c r="AB8" s="79">
        <v>108.5</v>
      </c>
      <c r="AC8" s="79">
        <v>2796.5204454545456</v>
      </c>
      <c r="AD8" s="79">
        <v>108.5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4">
        <f t="shared" si="0"/>
        <v>19765.489056398146</v>
      </c>
      <c r="AN8" s="4">
        <f t="shared" si="1"/>
        <v>9495.512527472525</v>
      </c>
    </row>
    <row r="9" spans="1:40" ht="43.5" customHeight="1">
      <c r="A9" s="78">
        <v>4</v>
      </c>
      <c r="B9" s="15" t="s">
        <v>40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11251.422153947391</v>
      </c>
      <c r="L9" s="79">
        <v>7888.834728947391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4702.7389727373065</v>
      </c>
      <c r="AJ9" s="79">
        <v>1797.4604384878585</v>
      </c>
      <c r="AK9" s="79">
        <v>0</v>
      </c>
      <c r="AL9" s="79">
        <v>0</v>
      </c>
      <c r="AM9" s="4">
        <f t="shared" si="0"/>
        <v>15954.161126684698</v>
      </c>
      <c r="AN9" s="4">
        <f t="shared" si="1"/>
        <v>9686.29516743525</v>
      </c>
    </row>
    <row r="10" spans="1:40" ht="43.5" customHeight="1">
      <c r="A10" s="78">
        <v>5</v>
      </c>
      <c r="B10" s="15" t="s">
        <v>39</v>
      </c>
      <c r="C10" s="79">
        <v>0</v>
      </c>
      <c r="D10" s="79">
        <v>0</v>
      </c>
      <c r="E10" s="79">
        <v>79.124886</v>
      </c>
      <c r="F10" s="79">
        <v>79.124886</v>
      </c>
      <c r="G10" s="79">
        <v>60.694024999999996</v>
      </c>
      <c r="H10" s="79">
        <v>60.694024999999996</v>
      </c>
      <c r="I10" s="79">
        <v>0</v>
      </c>
      <c r="J10" s="79">
        <v>0</v>
      </c>
      <c r="K10" s="79">
        <v>1099.865386</v>
      </c>
      <c r="L10" s="79">
        <v>1099.865386</v>
      </c>
      <c r="M10" s="79">
        <v>179.592171</v>
      </c>
      <c r="N10" s="79">
        <v>179.592171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6100.221369999999</v>
      </c>
      <c r="AB10" s="79">
        <v>1528.4351579999998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4">
        <f t="shared" si="0"/>
        <v>7519.497837999999</v>
      </c>
      <c r="AN10" s="4">
        <f t="shared" si="1"/>
        <v>2947.711626</v>
      </c>
    </row>
    <row r="11" spans="1:40" ht="43.5" customHeight="1">
      <c r="A11" s="78">
        <v>6</v>
      </c>
      <c r="B11" s="15" t="s">
        <v>41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4">
        <f t="shared" si="0"/>
        <v>0</v>
      </c>
      <c r="AN11" s="4">
        <f t="shared" si="1"/>
        <v>0</v>
      </c>
    </row>
    <row r="12" spans="1:40" ht="43.5" customHeight="1">
      <c r="A12" s="78">
        <v>7</v>
      </c>
      <c r="B12" s="15" t="s">
        <v>47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4">
        <f t="shared" si="0"/>
        <v>0</v>
      </c>
      <c r="AN12" s="4">
        <f t="shared" si="1"/>
        <v>0</v>
      </c>
    </row>
    <row r="13" spans="1:40" ht="43.5" customHeight="1">
      <c r="A13" s="78">
        <v>8</v>
      </c>
      <c r="B13" s="15" t="s">
        <v>44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4">
        <f t="shared" si="0"/>
        <v>0</v>
      </c>
      <c r="AN13" s="4">
        <f t="shared" si="1"/>
        <v>0</v>
      </c>
    </row>
    <row r="14" spans="1:40" ht="43.5" customHeight="1">
      <c r="A14" s="78">
        <v>9</v>
      </c>
      <c r="B14" s="15" t="s">
        <v>43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4">
        <f t="shared" si="0"/>
        <v>0</v>
      </c>
      <c r="AN14" s="4">
        <f t="shared" si="1"/>
        <v>0</v>
      </c>
    </row>
    <row r="15" spans="1:40" ht="43.5" customHeight="1">
      <c r="A15" s="78">
        <v>10</v>
      </c>
      <c r="B15" s="15" t="s">
        <v>48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4">
        <f t="shared" si="0"/>
        <v>0</v>
      </c>
      <c r="AN15" s="4">
        <f t="shared" si="1"/>
        <v>0</v>
      </c>
    </row>
    <row r="16" spans="1:40" ht="43.5" customHeight="1">
      <c r="A16" s="78">
        <v>11</v>
      </c>
      <c r="B16" s="15" t="s">
        <v>50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4">
        <f t="shared" si="0"/>
        <v>0</v>
      </c>
      <c r="AN16" s="4">
        <f t="shared" si="1"/>
        <v>0</v>
      </c>
    </row>
    <row r="17" spans="1:40" ht="43.5" customHeight="1">
      <c r="A17" s="78">
        <v>12</v>
      </c>
      <c r="B17" s="15" t="s">
        <v>49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4">
        <f t="shared" si="0"/>
        <v>0</v>
      </c>
      <c r="AN17" s="4">
        <f t="shared" si="1"/>
        <v>0</v>
      </c>
    </row>
    <row r="18" spans="1:40" ht="43.5" customHeight="1">
      <c r="A18" s="78">
        <v>13</v>
      </c>
      <c r="B18" s="15" t="s">
        <v>45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4">
        <f t="shared" si="0"/>
        <v>0</v>
      </c>
      <c r="AN18" s="4">
        <f t="shared" si="1"/>
        <v>0</v>
      </c>
    </row>
    <row r="19" spans="1:40" ht="15">
      <c r="A19" s="34"/>
      <c r="B19" s="14" t="s">
        <v>1</v>
      </c>
      <c r="C19" s="13">
        <f aca="true" t="shared" si="2" ref="C19:AN19">SUM(C6:C18)</f>
        <v>0</v>
      </c>
      <c r="D19" s="13">
        <f t="shared" si="2"/>
        <v>0</v>
      </c>
      <c r="E19" s="13">
        <f t="shared" si="2"/>
        <v>79.124886</v>
      </c>
      <c r="F19" s="13">
        <f t="shared" si="2"/>
        <v>79.124886</v>
      </c>
      <c r="G19" s="13">
        <f t="shared" si="2"/>
        <v>60.694024999999996</v>
      </c>
      <c r="H19" s="13">
        <f t="shared" si="2"/>
        <v>60.694024999999996</v>
      </c>
      <c r="I19" s="13">
        <f t="shared" si="2"/>
        <v>0</v>
      </c>
      <c r="J19" s="13">
        <f t="shared" si="2"/>
        <v>0</v>
      </c>
      <c r="K19" s="13">
        <f t="shared" si="2"/>
        <v>12351.28753994739</v>
      </c>
      <c r="L19" s="13">
        <f t="shared" si="2"/>
        <v>8988.70011494739</v>
      </c>
      <c r="M19" s="13">
        <f t="shared" si="2"/>
        <v>179.592171</v>
      </c>
      <c r="N19" s="13">
        <f t="shared" si="2"/>
        <v>179.592171</v>
      </c>
      <c r="O19" s="13">
        <f t="shared" si="2"/>
        <v>0</v>
      </c>
      <c r="P19" s="13">
        <f t="shared" si="2"/>
        <v>0</v>
      </c>
      <c r="Q19" s="13">
        <f t="shared" si="2"/>
        <v>13239.472527472526</v>
      </c>
      <c r="R19" s="13">
        <f t="shared" si="2"/>
        <v>9278.512527472525</v>
      </c>
      <c r="S19" s="13">
        <f t="shared" si="2"/>
        <v>0</v>
      </c>
      <c r="T19" s="13">
        <f t="shared" si="2"/>
        <v>0</v>
      </c>
      <c r="U19" s="13">
        <f t="shared" si="2"/>
        <v>3484483.55</v>
      </c>
      <c r="V19" s="13">
        <f t="shared" si="2"/>
        <v>0</v>
      </c>
      <c r="W19" s="13">
        <f t="shared" si="2"/>
        <v>872221.37</v>
      </c>
      <c r="X19" s="13">
        <f t="shared" si="2"/>
        <v>106747.22</v>
      </c>
      <c r="Y19" s="13">
        <f t="shared" si="2"/>
        <v>0</v>
      </c>
      <c r="Z19" s="13">
        <f t="shared" si="2"/>
        <v>0</v>
      </c>
      <c r="AA19" s="13">
        <f t="shared" si="2"/>
        <v>9731036.589298394</v>
      </c>
      <c r="AB19" s="13">
        <f t="shared" si="2"/>
        <v>17092.641274980946</v>
      </c>
      <c r="AC19" s="13">
        <f t="shared" si="2"/>
        <v>122245.37343007099</v>
      </c>
      <c r="AD19" s="13">
        <f t="shared" si="2"/>
        <v>23042.57016799589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29630.91871246333</v>
      </c>
      <c r="AJ19" s="13">
        <f t="shared" si="2"/>
        <v>4097.631751528954</v>
      </c>
      <c r="AK19" s="13">
        <f t="shared" si="2"/>
        <v>67624.44</v>
      </c>
      <c r="AL19" s="13">
        <f t="shared" si="2"/>
        <v>0</v>
      </c>
      <c r="AM19" s="13">
        <f t="shared" si="2"/>
        <v>14333152.412590344</v>
      </c>
      <c r="AN19" s="13">
        <f t="shared" si="2"/>
        <v>169566.6869189257</v>
      </c>
    </row>
    <row r="21" spans="2:40" ht="13.5">
      <c r="B21" s="22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AM21" s="36"/>
      <c r="AN21" s="36"/>
    </row>
    <row r="22" spans="2:14" ht="12.75">
      <c r="B22" s="94" t="s">
        <v>74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3" spans="2:40" ht="12.7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AM23" s="36"/>
      <c r="AN23" s="36"/>
    </row>
    <row r="24" spans="2:14" ht="13.5">
      <c r="B24" s="22" t="s">
        <v>18</v>
      </c>
      <c r="C24" s="23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ht="13.5">
      <c r="B25" s="22" t="s">
        <v>19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</sheetData>
  <sheetProtection/>
  <autoFilter ref="A5:AR5">
    <sortState ref="A6:AR25">
      <sortCondition descending="1" sortBy="value" ref="AM6:AM25"/>
    </sortState>
  </autoFilter>
  <mergeCells count="23">
    <mergeCell ref="AM4:AN4"/>
    <mergeCell ref="B22:N23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1:N1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6"/>
  <sheetViews>
    <sheetView zoomScalePageLayoutView="0" workbookViewId="0" topLeftCell="A1">
      <pane xSplit="2" ySplit="6" topLeftCell="Z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A6:IV6"/>
    </sheetView>
  </sheetViews>
  <sheetFormatPr defaultColWidth="9.140625" defaultRowHeight="12.75"/>
  <cols>
    <col min="1" max="1" width="4.421875" style="33" customWidth="1"/>
    <col min="2" max="2" width="29.28125" style="33" customWidth="1"/>
    <col min="3" max="6" width="9.7109375" style="33" customWidth="1"/>
    <col min="7" max="7" width="11.28125" style="33" customWidth="1"/>
    <col min="8" max="8" width="10.421875" style="33" customWidth="1"/>
    <col min="9" max="38" width="9.7109375" style="33" customWidth="1"/>
    <col min="39" max="39" width="12.00390625" style="33" customWidth="1"/>
    <col min="40" max="40" width="10.140625" style="33" customWidth="1"/>
    <col min="41" max="16384" width="9.140625" style="33" customWidth="1"/>
  </cols>
  <sheetData>
    <row r="1" spans="1:19" s="23" customFormat="1" ht="13.5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21"/>
      <c r="N1" s="21"/>
      <c r="O1" s="21"/>
      <c r="P1" s="21"/>
      <c r="Q1" s="21"/>
      <c r="R1" s="21"/>
      <c r="S1" s="21"/>
    </row>
    <row r="2" spans="1:12" ht="12.75">
      <c r="A2" s="98" t="s">
        <v>60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39" ht="19.5" customHeight="1">
      <c r="A3" s="28" t="s">
        <v>52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1"/>
    </row>
    <row r="4" spans="1:38" ht="19.5" customHeight="1">
      <c r="A4" s="2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</row>
    <row r="5" spans="1:40" ht="102.75" customHeight="1">
      <c r="A5" s="95" t="s">
        <v>0</v>
      </c>
      <c r="B5" s="95" t="s">
        <v>2</v>
      </c>
      <c r="C5" s="92" t="s">
        <v>3</v>
      </c>
      <c r="D5" s="93"/>
      <c r="E5" s="92" t="s">
        <v>27</v>
      </c>
      <c r="F5" s="93"/>
      <c r="G5" s="92" t="s">
        <v>34</v>
      </c>
      <c r="H5" s="93"/>
      <c r="I5" s="92" t="s">
        <v>6</v>
      </c>
      <c r="J5" s="93"/>
      <c r="K5" s="92" t="s">
        <v>35</v>
      </c>
      <c r="L5" s="93"/>
      <c r="M5" s="92" t="s">
        <v>7</v>
      </c>
      <c r="N5" s="93"/>
      <c r="O5" s="92" t="s">
        <v>8</v>
      </c>
      <c r="P5" s="93"/>
      <c r="Q5" s="92" t="s">
        <v>28</v>
      </c>
      <c r="R5" s="93"/>
      <c r="S5" s="92" t="s">
        <v>38</v>
      </c>
      <c r="T5" s="93"/>
      <c r="U5" s="92" t="s">
        <v>29</v>
      </c>
      <c r="V5" s="93"/>
      <c r="W5" s="92" t="s">
        <v>30</v>
      </c>
      <c r="X5" s="93"/>
      <c r="Y5" s="92" t="s">
        <v>9</v>
      </c>
      <c r="Z5" s="93"/>
      <c r="AA5" s="92" t="s">
        <v>31</v>
      </c>
      <c r="AB5" s="93"/>
      <c r="AC5" s="92" t="s">
        <v>10</v>
      </c>
      <c r="AD5" s="93"/>
      <c r="AE5" s="92" t="s">
        <v>11</v>
      </c>
      <c r="AF5" s="93"/>
      <c r="AG5" s="92" t="s">
        <v>12</v>
      </c>
      <c r="AH5" s="93"/>
      <c r="AI5" s="92" t="s">
        <v>32</v>
      </c>
      <c r="AJ5" s="93"/>
      <c r="AK5" s="92" t="s">
        <v>13</v>
      </c>
      <c r="AL5" s="93"/>
      <c r="AM5" s="92" t="s">
        <v>14</v>
      </c>
      <c r="AN5" s="93"/>
    </row>
    <row r="6" spans="1:40" ht="45" customHeight="1">
      <c r="A6" s="96"/>
      <c r="B6" s="96"/>
      <c r="C6" s="30" t="s">
        <v>20</v>
      </c>
      <c r="D6" s="30" t="s">
        <v>21</v>
      </c>
      <c r="E6" s="30" t="s">
        <v>20</v>
      </c>
      <c r="F6" s="30" t="s">
        <v>21</v>
      </c>
      <c r="G6" s="30" t="s">
        <v>20</v>
      </c>
      <c r="H6" s="30" t="s">
        <v>21</v>
      </c>
      <c r="I6" s="30" t="s">
        <v>20</v>
      </c>
      <c r="J6" s="30" t="s">
        <v>21</v>
      </c>
      <c r="K6" s="30" t="s">
        <v>20</v>
      </c>
      <c r="L6" s="30" t="s">
        <v>21</v>
      </c>
      <c r="M6" s="30" t="s">
        <v>20</v>
      </c>
      <c r="N6" s="30" t="s">
        <v>21</v>
      </c>
      <c r="O6" s="30" t="s">
        <v>20</v>
      </c>
      <c r="P6" s="30" t="s">
        <v>21</v>
      </c>
      <c r="Q6" s="30" t="s">
        <v>20</v>
      </c>
      <c r="R6" s="30" t="s">
        <v>21</v>
      </c>
      <c r="S6" s="30" t="s">
        <v>20</v>
      </c>
      <c r="T6" s="30" t="s">
        <v>21</v>
      </c>
      <c r="U6" s="30" t="s">
        <v>20</v>
      </c>
      <c r="V6" s="30" t="s">
        <v>21</v>
      </c>
      <c r="W6" s="30" t="s">
        <v>20</v>
      </c>
      <c r="X6" s="30" t="s">
        <v>21</v>
      </c>
      <c r="Y6" s="30" t="s">
        <v>20</v>
      </c>
      <c r="Z6" s="30" t="s">
        <v>21</v>
      </c>
      <c r="AA6" s="30" t="s">
        <v>20</v>
      </c>
      <c r="AB6" s="30" t="s">
        <v>21</v>
      </c>
      <c r="AC6" s="30" t="s">
        <v>20</v>
      </c>
      <c r="AD6" s="30" t="s">
        <v>21</v>
      </c>
      <c r="AE6" s="30" t="s">
        <v>20</v>
      </c>
      <c r="AF6" s="30" t="s">
        <v>21</v>
      </c>
      <c r="AG6" s="30" t="s">
        <v>20</v>
      </c>
      <c r="AH6" s="30" t="s">
        <v>21</v>
      </c>
      <c r="AI6" s="30" t="s">
        <v>20</v>
      </c>
      <c r="AJ6" s="30" t="s">
        <v>21</v>
      </c>
      <c r="AK6" s="30" t="s">
        <v>20</v>
      </c>
      <c r="AL6" s="30" t="s">
        <v>21</v>
      </c>
      <c r="AM6" s="30" t="s">
        <v>20</v>
      </c>
      <c r="AN6" s="30" t="s">
        <v>21</v>
      </c>
    </row>
    <row r="7" spans="1:43" ht="42" customHeight="1">
      <c r="A7" s="78">
        <v>1</v>
      </c>
      <c r="B7" s="15" t="s">
        <v>40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59485.28</v>
      </c>
      <c r="L7" s="79">
        <f>K7</f>
        <v>59485.28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4">
        <f aca="true" t="shared" si="0" ref="AM7:AM19">C7+E7+G7+I7+K7+M7+O7+Q7+S7+U7+W7+Y7+AA7+AC7+AE7+AG7+AI7+AK7</f>
        <v>59485.28</v>
      </c>
      <c r="AN7" s="4">
        <f aca="true" t="shared" si="1" ref="AN7:AN19">D7+F7+H7+J7+L7+N7+P7+R7+T7+V7+X7+Z7+AB7+AD7+AF7+AH7+AJ7+AL7</f>
        <v>59485.28</v>
      </c>
      <c r="AQ7" s="36"/>
    </row>
    <row r="8" spans="1:40" ht="42" customHeight="1">
      <c r="A8" s="78">
        <v>2</v>
      </c>
      <c r="B8" s="15" t="s">
        <v>46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4">
        <f t="shared" si="0"/>
        <v>0</v>
      </c>
      <c r="AN8" s="4">
        <f t="shared" si="1"/>
        <v>0</v>
      </c>
    </row>
    <row r="9" spans="1:40" ht="42" customHeight="1">
      <c r="A9" s="78">
        <v>3</v>
      </c>
      <c r="B9" s="15" t="s">
        <v>51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4">
        <f t="shared" si="0"/>
        <v>0</v>
      </c>
      <c r="AN9" s="4">
        <f t="shared" si="1"/>
        <v>0</v>
      </c>
    </row>
    <row r="10" spans="1:40" ht="42" customHeight="1">
      <c r="A10" s="78">
        <v>4</v>
      </c>
      <c r="B10" s="15" t="s">
        <v>42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4">
        <f t="shared" si="0"/>
        <v>0</v>
      </c>
      <c r="AN10" s="4">
        <f t="shared" si="1"/>
        <v>0</v>
      </c>
    </row>
    <row r="11" spans="1:40" ht="42" customHeight="1">
      <c r="A11" s="78">
        <v>5</v>
      </c>
      <c r="B11" s="15" t="s">
        <v>41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4">
        <f t="shared" si="0"/>
        <v>0</v>
      </c>
      <c r="AN11" s="4">
        <f t="shared" si="1"/>
        <v>0</v>
      </c>
    </row>
    <row r="12" spans="1:40" ht="42" customHeight="1">
      <c r="A12" s="78">
        <v>6</v>
      </c>
      <c r="B12" s="15" t="s">
        <v>47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4">
        <f t="shared" si="0"/>
        <v>0</v>
      </c>
      <c r="AN12" s="4">
        <f t="shared" si="1"/>
        <v>0</v>
      </c>
    </row>
    <row r="13" spans="1:40" ht="42" customHeight="1">
      <c r="A13" s="78">
        <v>7</v>
      </c>
      <c r="B13" s="15" t="s">
        <v>44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4">
        <f t="shared" si="0"/>
        <v>0</v>
      </c>
      <c r="AN13" s="4">
        <f t="shared" si="1"/>
        <v>0</v>
      </c>
    </row>
    <row r="14" spans="1:40" ht="42" customHeight="1">
      <c r="A14" s="78">
        <v>8</v>
      </c>
      <c r="B14" s="15" t="s">
        <v>43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4">
        <f t="shared" si="0"/>
        <v>0</v>
      </c>
      <c r="AN14" s="4">
        <f t="shared" si="1"/>
        <v>0</v>
      </c>
    </row>
    <row r="15" spans="1:40" ht="42" customHeight="1">
      <c r="A15" s="78">
        <v>9</v>
      </c>
      <c r="B15" s="15" t="s">
        <v>39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4">
        <f t="shared" si="0"/>
        <v>0</v>
      </c>
      <c r="AN15" s="4">
        <f t="shared" si="1"/>
        <v>0</v>
      </c>
    </row>
    <row r="16" spans="1:40" ht="42" customHeight="1">
      <c r="A16" s="78">
        <v>10</v>
      </c>
      <c r="B16" s="15" t="s">
        <v>48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4">
        <f t="shared" si="0"/>
        <v>0</v>
      </c>
      <c r="AN16" s="4">
        <f t="shared" si="1"/>
        <v>0</v>
      </c>
    </row>
    <row r="17" spans="1:40" ht="42" customHeight="1">
      <c r="A17" s="78">
        <v>11</v>
      </c>
      <c r="B17" s="15" t="s">
        <v>50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4">
        <f t="shared" si="0"/>
        <v>0</v>
      </c>
      <c r="AN17" s="4">
        <f t="shared" si="1"/>
        <v>0</v>
      </c>
    </row>
    <row r="18" spans="1:40" ht="42" customHeight="1">
      <c r="A18" s="78">
        <v>12</v>
      </c>
      <c r="B18" s="15" t="s">
        <v>49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4">
        <f t="shared" si="0"/>
        <v>0</v>
      </c>
      <c r="AN18" s="4">
        <f t="shared" si="1"/>
        <v>0</v>
      </c>
    </row>
    <row r="19" spans="1:40" ht="42" customHeight="1">
      <c r="A19" s="78">
        <v>13</v>
      </c>
      <c r="B19" s="15" t="s">
        <v>45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4">
        <f t="shared" si="0"/>
        <v>0</v>
      </c>
      <c r="AN19" s="4">
        <f t="shared" si="1"/>
        <v>0</v>
      </c>
    </row>
    <row r="20" spans="1:40" ht="15">
      <c r="A20" s="34"/>
      <c r="B20" s="14" t="s">
        <v>1</v>
      </c>
      <c r="C20" s="13">
        <f aca="true" t="shared" si="2" ref="C20:AN20">SUM(C7:C19)</f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59485.28</v>
      </c>
      <c r="L20" s="13">
        <f t="shared" si="2"/>
        <v>59485.28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</v>
      </c>
      <c r="R20" s="13">
        <f t="shared" si="2"/>
        <v>0</v>
      </c>
      <c r="S20" s="13">
        <f t="shared" si="2"/>
        <v>0</v>
      </c>
      <c r="T20" s="13">
        <f t="shared" si="2"/>
        <v>0</v>
      </c>
      <c r="U20" s="13">
        <f t="shared" si="2"/>
        <v>0</v>
      </c>
      <c r="V20" s="13">
        <f t="shared" si="2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13">
        <f t="shared" si="2"/>
        <v>0</v>
      </c>
      <c r="AA20" s="13">
        <f t="shared" si="2"/>
        <v>0</v>
      </c>
      <c r="AB20" s="13">
        <f t="shared" si="2"/>
        <v>0</v>
      </c>
      <c r="AC20" s="13">
        <f t="shared" si="2"/>
        <v>0</v>
      </c>
      <c r="AD20" s="13">
        <f t="shared" si="2"/>
        <v>0</v>
      </c>
      <c r="AE20" s="13">
        <f t="shared" si="2"/>
        <v>0</v>
      </c>
      <c r="AF20" s="13">
        <f t="shared" si="2"/>
        <v>0</v>
      </c>
      <c r="AG20" s="13">
        <f t="shared" si="2"/>
        <v>0</v>
      </c>
      <c r="AH20" s="13">
        <f t="shared" si="2"/>
        <v>0</v>
      </c>
      <c r="AI20" s="13">
        <f t="shared" si="2"/>
        <v>0</v>
      </c>
      <c r="AJ20" s="13">
        <f t="shared" si="2"/>
        <v>0</v>
      </c>
      <c r="AK20" s="13">
        <f t="shared" si="2"/>
        <v>0</v>
      </c>
      <c r="AL20" s="13">
        <f t="shared" si="2"/>
        <v>0</v>
      </c>
      <c r="AM20" s="13">
        <f t="shared" si="2"/>
        <v>59485.28</v>
      </c>
      <c r="AN20" s="13">
        <f t="shared" si="2"/>
        <v>59485.28</v>
      </c>
    </row>
    <row r="22" spans="2:40" ht="17.25" customHeight="1">
      <c r="B22" s="22" t="s">
        <v>15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AM22" s="84"/>
      <c r="AN22" s="84"/>
    </row>
    <row r="23" spans="2:14" ht="17.25" customHeight="1">
      <c r="B23" s="94" t="s">
        <v>75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2:40" ht="17.25" customHeight="1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AM24" s="85"/>
      <c r="AN24" s="85"/>
    </row>
    <row r="25" spans="2:39" ht="17.25" customHeight="1">
      <c r="B25" s="22" t="s">
        <v>22</v>
      </c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AM25" s="36"/>
    </row>
    <row r="26" spans="2:14" ht="17.25" customHeight="1">
      <c r="B26" s="22" t="s">
        <v>23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4">
    <mergeCell ref="AK5:AL5"/>
    <mergeCell ref="AM5:AN5"/>
    <mergeCell ref="B23:N24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L1"/>
    <mergeCell ref="A2:L2"/>
    <mergeCell ref="A5:A6"/>
    <mergeCell ref="B5:B6"/>
    <mergeCell ref="C5:D5"/>
    <mergeCell ref="E5:F5"/>
    <mergeCell ref="G5:H5"/>
    <mergeCell ref="I5:J5"/>
    <mergeCell ref="K5:L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2013-12-09T09:00:52Z</dcterms:modified>
  <cp:category/>
  <cp:version/>
  <cp:contentType/>
  <cp:contentStatus/>
</cp:coreProperties>
</file>