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29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<sst xmlns="http://schemas.openxmlformats.org/spreadsheetml/2006/main" count="583" uniqueCount="77">
  <si>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</si>
  <si>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</si>
  <si>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</si>
  <si>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</si>
  <si>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</si>
  <si>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</si>
  <si>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</si>
  <si>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</si>
  <si>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</si>
  <si>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</si>
  <si>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</si>
  <si>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</si>
  <si>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</si>
  <si>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</si>
  <si>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</si>
  <si>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</si>
  <si>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</si>
  <si>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</si>
  <si>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</si>
  <si>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</si>
  <si>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</si>
  <si>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</si>
  <si>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</si>
  <si>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</si>
  <si>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</si>
  <si>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</si>
  <si>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</si>
  <si>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</si>
  <si>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</si>
  <si>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</si>
  <si>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</si>
  <si>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</si>
  <si>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</si>
  <si>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</si>
  <si>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</si>
  <si>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</si>
  <si>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</si>
  <si>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</si>
  <si>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</si>
  <si>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</si>
  <si>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</si>
  <si>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</si>
  <si>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</si>
  <si>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</si>
  <si>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</si>
  <si>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</si>
  <si>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</si>
  <si>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</si>
  <si>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</si>
  <si>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</si>
  <si>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</si>
  <si>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</si>
  <si>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</si>
  <si>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</si>
  <si>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</si>
  <si>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</si>
  <si>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</si>
  <si>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</si>
  <si>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</si>
  <si>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</si>
  <si>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</si>
  <si>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თარიღი: 2013 წლის 30 ivnisi</t>
  </si>
  <si>
    <t>საანგარიშო პერიოდი: 2013 წლის 1 იანვარი - 2013 წლის 30 ivnisi</t>
  </si>
  <si>
    <t>2013 წლის II კვარტლის  განმავლობაში დაზღვეულ სატრანსპორტო საშუალებათა რაოდენობა</t>
  </si>
  <si>
    <t>2013 წლის  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</si>
  <si>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(01.01.2013 - 30.06.2013)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</si>
  <si>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</si>
  <si>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(01.01.2013 - 30.06.2013)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</si>
  <si>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</si>
  <si>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(01.01.2013 - 30.06.2013)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</si>
  <si>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 კვარტლის მონაცემებით (პირდაპირი დაზღვევის საქმიანობა)</t>
  </si>
  <si>
    <t xml:space="preserve">2013 წლის 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</si>
  <si>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(01.01.2013 - 30.06.2013)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</si>
  <si>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</si>
  <si>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(01.01.2013 - 30.06.2013)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</si>
  <si>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(01.01.2013- 30.06.2013)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</si>
  <si>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 kvartlis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</si>
</sst>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3" fillId="33" borderId="10" xfId="44" applyNumberFormat="1" applyFont="1" applyFill="1" applyBorder="1" applyAlignment="1">
      <alignment horizontal="center" vertical="center" wrapText="1"/>
    </xf>
    <xf numFmtId="9" fontId="13" fillId="33" borderId="10" xfId="63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0" fontId="14" fillId="0" borderId="10" xfId="63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0" fillId="0" borderId="0" xfId="0" applyNumberFormat="1" applyFont="1" applyAlignment="1" applyProtection="1">
      <alignment vertical="center"/>
      <protection locked="0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/>
    </xf>
    <xf numFmtId="3" fontId="5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textRotation="90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14" fillId="0" borderId="10" xfId="0" applyNumberFormat="1" applyFont="1" applyBorder="1" applyAlignment="1">
      <alignment horizontal="center"/>
    </xf>
    <xf numFmtId="10" fontId="14" fillId="0" borderId="10" xfId="63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3" fontId="12" fillId="34" borderId="0" xfId="0" applyNumberFormat="1" applyFont="1" applyFill="1" applyAlignment="1">
      <alignment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33" width="11.57421875" style="11" customWidth="1"/>
    <col min="34" max="34" width="11.140625" style="11" customWidth="1"/>
    <col min="35" max="16384" width="9.140625" style="11" customWidth="1"/>
  </cols>
  <sheetData>
    <row r="2" spans="1:36" s="69" customFormat="1" ht="15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2"/>
      <c r="AH2" s="62"/>
      <c r="AI2" s="62"/>
      <c r="AJ2" s="62"/>
    </row>
    <row r="3" spans="1:36" ht="110.25" customHeight="1">
      <c r="A3" s="91" t="s">
        <v>3</v>
      </c>
      <c r="B3" s="92"/>
      <c r="C3" s="91" t="s">
        <v>27</v>
      </c>
      <c r="D3" s="92"/>
      <c r="E3" s="91" t="s">
        <v>34</v>
      </c>
      <c r="F3" s="92"/>
      <c r="G3" s="91" t="s">
        <v>6</v>
      </c>
      <c r="H3" s="92"/>
      <c r="I3" s="91" t="s">
        <v>35</v>
      </c>
      <c r="J3" s="92"/>
      <c r="K3" s="91" t="s">
        <v>7</v>
      </c>
      <c r="L3" s="92"/>
      <c r="M3" s="91" t="s">
        <v>8</v>
      </c>
      <c r="N3" s="92"/>
      <c r="O3" s="91" t="s">
        <v>28</v>
      </c>
      <c r="P3" s="92"/>
      <c r="Q3" s="91" t="s">
        <v>38</v>
      </c>
      <c r="R3" s="92"/>
      <c r="S3" s="91" t="s">
        <v>29</v>
      </c>
      <c r="T3" s="92"/>
      <c r="U3" s="91" t="s">
        <v>30</v>
      </c>
      <c r="V3" s="92"/>
      <c r="W3" s="91" t="s">
        <v>9</v>
      </c>
      <c r="X3" s="92"/>
      <c r="Y3" s="91" t="s">
        <v>33</v>
      </c>
      <c r="Z3" s="92"/>
      <c r="AA3" s="91" t="s">
        <v>10</v>
      </c>
      <c r="AB3" s="92"/>
      <c r="AC3" s="91" t="s">
        <v>11</v>
      </c>
      <c r="AD3" s="92"/>
      <c r="AE3" s="91" t="s">
        <v>12</v>
      </c>
      <c r="AF3" s="92"/>
      <c r="AG3" s="91" t="s">
        <v>57</v>
      </c>
      <c r="AH3" s="92"/>
      <c r="AI3" s="91" t="s">
        <v>13</v>
      </c>
      <c r="AJ3" s="92"/>
    </row>
    <row r="4" spans="1:36" ht="75.75" customHeight="1">
      <c r="A4" s="70" t="s">
        <v>58</v>
      </c>
      <c r="B4" s="70" t="s">
        <v>59</v>
      </c>
      <c r="C4" s="70" t="s">
        <v>58</v>
      </c>
      <c r="D4" s="70" t="s">
        <v>59</v>
      </c>
      <c r="E4" s="70" t="s">
        <v>58</v>
      </c>
      <c r="F4" s="70" t="s">
        <v>59</v>
      </c>
      <c r="G4" s="70" t="s">
        <v>58</v>
      </c>
      <c r="H4" s="70" t="s">
        <v>59</v>
      </c>
      <c r="I4" s="70" t="s">
        <v>58</v>
      </c>
      <c r="J4" s="70" t="s">
        <v>59</v>
      </c>
      <c r="K4" s="70" t="s">
        <v>58</v>
      </c>
      <c r="L4" s="70" t="s">
        <v>59</v>
      </c>
      <c r="M4" s="70" t="s">
        <v>58</v>
      </c>
      <c r="N4" s="70" t="s">
        <v>59</v>
      </c>
      <c r="O4" s="70" t="s">
        <v>58</v>
      </c>
      <c r="P4" s="70" t="s">
        <v>59</v>
      </c>
      <c r="Q4" s="70" t="s">
        <v>58</v>
      </c>
      <c r="R4" s="70" t="s">
        <v>59</v>
      </c>
      <c r="S4" s="70" t="s">
        <v>58</v>
      </c>
      <c r="T4" s="70" t="s">
        <v>59</v>
      </c>
      <c r="U4" s="70" t="s">
        <v>58</v>
      </c>
      <c r="V4" s="70" t="s">
        <v>59</v>
      </c>
      <c r="W4" s="70" t="s">
        <v>58</v>
      </c>
      <c r="X4" s="70" t="s">
        <v>59</v>
      </c>
      <c r="Y4" s="70" t="s">
        <v>58</v>
      </c>
      <c r="Z4" s="70" t="s">
        <v>59</v>
      </c>
      <c r="AA4" s="70" t="s">
        <v>58</v>
      </c>
      <c r="AB4" s="70" t="s">
        <v>59</v>
      </c>
      <c r="AC4" s="70" t="s">
        <v>58</v>
      </c>
      <c r="AD4" s="70" t="s">
        <v>59</v>
      </c>
      <c r="AE4" s="70" t="s">
        <v>58</v>
      </c>
      <c r="AF4" s="70" t="s">
        <v>59</v>
      </c>
      <c r="AG4" s="70" t="s">
        <v>58</v>
      </c>
      <c r="AH4" s="70" t="s">
        <v>59</v>
      </c>
      <c r="AI4" s="70" t="s">
        <v>58</v>
      </c>
      <c r="AJ4" s="70" t="s">
        <v>59</v>
      </c>
    </row>
    <row r="5" spans="1:37" ht="45" customHeight="1">
      <c r="A5" s="71">
        <v>297274</v>
      </c>
      <c r="B5" s="71">
        <v>347278</v>
      </c>
      <c r="C5" s="71">
        <v>91829</v>
      </c>
      <c r="D5" s="71">
        <v>66373</v>
      </c>
      <c r="E5" s="71">
        <v>82845</v>
      </c>
      <c r="F5" s="71">
        <v>117898</v>
      </c>
      <c r="G5" s="71">
        <v>406215</v>
      </c>
      <c r="H5" s="71">
        <v>517675</v>
      </c>
      <c r="I5" s="71">
        <v>26738</v>
      </c>
      <c r="J5" s="71">
        <v>36426</v>
      </c>
      <c r="K5" s="71">
        <v>21321</v>
      </c>
      <c r="L5" s="71">
        <v>29770</v>
      </c>
      <c r="M5" s="71">
        <v>0</v>
      </c>
      <c r="N5" s="71">
        <v>0</v>
      </c>
      <c r="O5" s="71">
        <v>16</v>
      </c>
      <c r="P5" s="71">
        <v>35</v>
      </c>
      <c r="Q5" s="71">
        <v>14</v>
      </c>
      <c r="R5" s="71">
        <v>35</v>
      </c>
      <c r="S5" s="71">
        <v>12</v>
      </c>
      <c r="T5" s="71">
        <v>27</v>
      </c>
      <c r="U5" s="71">
        <v>0</v>
      </c>
      <c r="V5" s="71">
        <v>2</v>
      </c>
      <c r="W5" s="71">
        <v>11092</v>
      </c>
      <c r="X5" s="71">
        <v>5093</v>
      </c>
      <c r="Y5" s="71">
        <v>33121</v>
      </c>
      <c r="Z5" s="71">
        <v>41350</v>
      </c>
      <c r="AA5" s="71">
        <v>20</v>
      </c>
      <c r="AB5" s="71">
        <v>35</v>
      </c>
      <c r="AC5" s="71">
        <v>4142</v>
      </c>
      <c r="AD5" s="71">
        <v>3134</v>
      </c>
      <c r="AE5" s="71">
        <v>1</v>
      </c>
      <c r="AF5" s="71">
        <v>1</v>
      </c>
      <c r="AG5" s="71">
        <v>2221</v>
      </c>
      <c r="AH5" s="71">
        <v>2735</v>
      </c>
      <c r="AI5" s="71">
        <v>0</v>
      </c>
      <c r="AJ5" s="71">
        <v>0</v>
      </c>
      <c r="AK5" s="72"/>
    </row>
    <row r="6" spans="1:36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7" ht="13.5">
      <c r="A7" s="73" t="s">
        <v>61</v>
      </c>
      <c r="B7" s="73"/>
      <c r="C7" s="73"/>
      <c r="D7" s="73"/>
      <c r="E7" s="73"/>
      <c r="F7" s="73"/>
      <c r="G7" s="74"/>
    </row>
    <row r="8" spans="1:7" ht="15" customHeight="1">
      <c r="A8" s="73" t="s">
        <v>62</v>
      </c>
      <c r="B8" s="73"/>
      <c r="C8" s="73"/>
      <c r="D8" s="73"/>
      <c r="E8" s="73"/>
      <c r="F8" s="73"/>
      <c r="G8" s="74"/>
    </row>
    <row r="9" ht="15" customHeight="1"/>
    <row r="10" ht="15" customHeight="1"/>
    <row r="11" ht="15" customHeight="1"/>
    <row r="12" spans="1:32" ht="15" customHeight="1">
      <c r="A12" s="75"/>
      <c r="B12" s="90"/>
      <c r="C12" s="90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D12" s="75"/>
      <c r="AE12" s="75"/>
      <c r="AF12" s="75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2" t="s">
        <v>76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5"/>
    </row>
    <row r="4" spans="1:5" ht="12.75">
      <c r="A4" s="102"/>
      <c r="B4" s="102"/>
      <c r="C4" s="102"/>
      <c r="D4" s="102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87">
        <f>HLOOKUP(B7,'პრემიები(მიღებული გადაზღვევა)'!$C$4:$AL$19,16,)</f>
        <v>0</v>
      </c>
      <c r="D7" s="88">
        <f>C7/$C$25</f>
        <v>0</v>
      </c>
    </row>
    <row r="8" spans="1:4" ht="27" customHeight="1">
      <c r="A8" s="18">
        <v>2</v>
      </c>
      <c r="B8" s="8" t="s">
        <v>27</v>
      </c>
      <c r="C8" s="87">
        <f>HLOOKUP(B8,'პრემიები(მიღებული გადაზღვევა)'!$C$4:$AL$19,16,)</f>
        <v>0</v>
      </c>
      <c r="D8" s="88">
        <f aca="true" t="shared" si="0" ref="D8:D21">C8/$C$25</f>
        <v>0</v>
      </c>
    </row>
    <row r="9" spans="1:4" ht="27" customHeight="1">
      <c r="A9" s="18">
        <v>3</v>
      </c>
      <c r="B9" s="8" t="s">
        <v>34</v>
      </c>
      <c r="C9" s="87">
        <f>HLOOKUP(B9,'პრემიები(მიღებული გადაზღვევა)'!$C$4:$AL$19,16,)</f>
        <v>0</v>
      </c>
      <c r="D9" s="88">
        <f t="shared" si="0"/>
        <v>0</v>
      </c>
    </row>
    <row r="10" spans="1:4" ht="27" customHeight="1">
      <c r="A10" s="18">
        <v>4</v>
      </c>
      <c r="B10" s="8" t="s">
        <v>6</v>
      </c>
      <c r="C10" s="87">
        <f>HLOOKUP(B10,'პრემიები(მიღებული გადაზღვევა)'!$C$4:$AL$19,16,)</f>
        <v>0</v>
      </c>
      <c r="D10" s="88">
        <f t="shared" si="0"/>
        <v>0</v>
      </c>
    </row>
    <row r="11" spans="1:4" ht="27" customHeight="1">
      <c r="A11" s="18">
        <v>5</v>
      </c>
      <c r="B11" s="8" t="s">
        <v>35</v>
      </c>
      <c r="C11" s="87">
        <f>HLOOKUP(B11,'პრემიები(მიღებული გადაზღვევა)'!$C$4:$AL$19,16,)</f>
        <v>993.428</v>
      </c>
      <c r="D11" s="88">
        <f t="shared" si="0"/>
        <v>0.00010818518917933493</v>
      </c>
    </row>
    <row r="12" spans="1:4" ht="27" customHeight="1">
      <c r="A12" s="18">
        <v>6</v>
      </c>
      <c r="B12" s="8" t="s">
        <v>7</v>
      </c>
      <c r="C12" s="87">
        <f>HLOOKUP(B12,'პრემიები(მიღებული გადაზღვევა)'!$C$4:$AL$19,16,)</f>
        <v>0</v>
      </c>
      <c r="D12" s="88">
        <f t="shared" si="0"/>
        <v>0</v>
      </c>
    </row>
    <row r="13" spans="1:4" ht="27" customHeight="1">
      <c r="A13" s="18">
        <v>7</v>
      </c>
      <c r="B13" s="8" t="s">
        <v>8</v>
      </c>
      <c r="C13" s="87">
        <f>HLOOKUP(B13,'პრემიები(მიღებული გადაზღვევა)'!$C$4:$AL$19,16,)</f>
        <v>0</v>
      </c>
      <c r="D13" s="88">
        <f t="shared" si="0"/>
        <v>0</v>
      </c>
    </row>
    <row r="14" spans="1:4" ht="27" customHeight="1">
      <c r="A14" s="18">
        <v>8</v>
      </c>
      <c r="B14" s="8" t="s">
        <v>28</v>
      </c>
      <c r="C14" s="87">
        <f>HLOOKUP(B14,'პრემიები(მიღებული გადაზღვევა)'!$C$4:$AL$19,16,)</f>
        <v>0</v>
      </c>
      <c r="D14" s="88">
        <f t="shared" si="0"/>
        <v>0</v>
      </c>
    </row>
    <row r="15" spans="1:4" ht="27" customHeight="1">
      <c r="A15" s="18">
        <v>9</v>
      </c>
      <c r="B15" s="8" t="s">
        <v>38</v>
      </c>
      <c r="C15" s="87">
        <f>HLOOKUP(B15,'პრემიები(მიღებული გადაზღვევა)'!$C$4:$AL$19,16,)</f>
        <v>0</v>
      </c>
      <c r="D15" s="88">
        <f t="shared" si="0"/>
        <v>0</v>
      </c>
    </row>
    <row r="16" spans="1:4" ht="27" customHeight="1">
      <c r="A16" s="18">
        <v>10</v>
      </c>
      <c r="B16" s="8" t="s">
        <v>29</v>
      </c>
      <c r="C16" s="87">
        <f>HLOOKUP(B16,'პრემიები(მიღებული გადაზღვევა)'!$C$4:$AL$19,16,)</f>
        <v>0</v>
      </c>
      <c r="D16" s="88">
        <f t="shared" si="0"/>
        <v>0</v>
      </c>
    </row>
    <row r="17" spans="1:4" ht="27" customHeight="1">
      <c r="A17" s="18">
        <v>11</v>
      </c>
      <c r="B17" s="8" t="s">
        <v>30</v>
      </c>
      <c r="C17" s="87">
        <f>HLOOKUP(B17,'პრემიები(მიღებული გადაზღვევა)'!$C$4:$AL$19,16,)</f>
        <v>0</v>
      </c>
      <c r="D17" s="88">
        <f t="shared" si="0"/>
        <v>0</v>
      </c>
    </row>
    <row r="18" spans="1:4" ht="27" customHeight="1">
      <c r="A18" s="18">
        <v>12</v>
      </c>
      <c r="B18" s="8" t="s">
        <v>9</v>
      </c>
      <c r="C18" s="87">
        <f>HLOOKUP(B18,'პრემიები(მიღებული გადაზღვევა)'!$C$4:$AL$19,16,)</f>
        <v>0</v>
      </c>
      <c r="D18" s="88">
        <f t="shared" si="0"/>
        <v>0</v>
      </c>
    </row>
    <row r="19" spans="1:4" ht="27" customHeight="1">
      <c r="A19" s="18">
        <v>13</v>
      </c>
      <c r="B19" s="8" t="s">
        <v>33</v>
      </c>
      <c r="C19" s="87">
        <f>HLOOKUP(B19,'პრემიები(მიღებული გადაზღვევა)'!$C$4:$AL$19,16,)</f>
        <v>9176933.983</v>
      </c>
      <c r="D19" s="88">
        <f t="shared" si="0"/>
        <v>0.9993762396843279</v>
      </c>
    </row>
    <row r="20" spans="1:4" ht="27" customHeight="1">
      <c r="A20" s="18">
        <v>14</v>
      </c>
      <c r="B20" s="8" t="s">
        <v>10</v>
      </c>
      <c r="C20" s="87">
        <f>HLOOKUP(B20,'პრემიები(მიღებული გადაზღვევა)'!$C$4:$AL$19,16,)</f>
        <v>0</v>
      </c>
      <c r="D20" s="88">
        <f t="shared" si="0"/>
        <v>0</v>
      </c>
    </row>
    <row r="21" spans="1:4" ht="27" customHeight="1">
      <c r="A21" s="18">
        <v>15</v>
      </c>
      <c r="B21" s="8" t="s">
        <v>11</v>
      </c>
      <c r="C21" s="87">
        <f>HLOOKUP(B21,'პრემიები(მიღებული გადაზღვევა)'!$C$4:$AL$19,16,)</f>
        <v>0</v>
      </c>
      <c r="D21" s="88">
        <f t="shared" si="0"/>
        <v>0</v>
      </c>
    </row>
    <row r="22" spans="1:4" ht="27" customHeight="1">
      <c r="A22" s="18">
        <v>16</v>
      </c>
      <c r="B22" s="8" t="s">
        <v>12</v>
      </c>
      <c r="C22" s="87">
        <f>HLOOKUP(B22,'პრემიები(მიღებული გადაზღვევა)'!$C$4:$AL$19,16,)</f>
        <v>0</v>
      </c>
      <c r="D22" s="88">
        <f>C22/$C$25</f>
        <v>0</v>
      </c>
    </row>
    <row r="23" spans="1:4" ht="27" customHeight="1">
      <c r="A23" s="18">
        <v>17</v>
      </c>
      <c r="B23" s="8" t="s">
        <v>32</v>
      </c>
      <c r="C23" s="87">
        <f>HLOOKUP(B23,'პრემიები(მიღებული გადაზღვევა)'!$C$4:$AL$19,16,)</f>
        <v>4734.352</v>
      </c>
      <c r="D23" s="88">
        <f>C23/$C$25</f>
        <v>0.0005155751264928738</v>
      </c>
    </row>
    <row r="24" spans="1:4" ht="27" customHeight="1">
      <c r="A24" s="18">
        <v>18</v>
      </c>
      <c r="B24" s="8" t="s">
        <v>13</v>
      </c>
      <c r="C24" s="87">
        <f>HLOOKUP(B24,'პრემიები(მიღებული გადაზღვევა)'!$C$4:$AL$19,16,)</f>
        <v>0</v>
      </c>
      <c r="D24" s="88">
        <f>C24/$C$25</f>
        <v>0</v>
      </c>
    </row>
    <row r="25" spans="1:4" ht="27" customHeight="1">
      <c r="A25" s="9"/>
      <c r="B25" s="10" t="s">
        <v>14</v>
      </c>
      <c r="C25" s="16">
        <f>SUM(C7:C24)</f>
        <v>9182661.762999998</v>
      </c>
      <c r="D25" s="17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8.8515625" style="62" bestFit="1" customWidth="1"/>
    <col min="2" max="2" width="14.421875" style="62" bestFit="1" customWidth="1"/>
    <col min="3" max="5" width="18.00390625" style="62" bestFit="1" customWidth="1"/>
    <col min="6" max="16384" width="9.140625" style="62" customWidth="1"/>
  </cols>
  <sheetData>
    <row r="2" spans="1:5" ht="29.25" customHeight="1">
      <c r="A2" s="59" t="s">
        <v>63</v>
      </c>
      <c r="B2" s="60"/>
      <c r="C2" s="60"/>
      <c r="D2" s="60"/>
      <c r="E2" s="61"/>
    </row>
    <row r="3" spans="1:5" ht="105">
      <c r="A3" s="63" t="s">
        <v>53</v>
      </c>
      <c r="B3" s="63" t="s">
        <v>54</v>
      </c>
      <c r="C3" s="64" t="s">
        <v>7</v>
      </c>
      <c r="D3" s="64" t="s">
        <v>28</v>
      </c>
      <c r="E3" s="64" t="s">
        <v>55</v>
      </c>
    </row>
    <row r="4" spans="1:6" ht="39.75" customHeight="1">
      <c r="A4" s="65">
        <v>26833</v>
      </c>
      <c r="B4" s="65">
        <v>0</v>
      </c>
      <c r="C4" s="65">
        <v>21003</v>
      </c>
      <c r="D4" s="65">
        <v>16</v>
      </c>
      <c r="E4" s="65">
        <v>12</v>
      </c>
      <c r="F4" s="66"/>
    </row>
    <row r="5" spans="1:5" ht="15">
      <c r="A5" s="67"/>
      <c r="B5" s="67"/>
      <c r="C5" s="67"/>
      <c r="D5" s="67"/>
      <c r="E5" s="67"/>
    </row>
    <row r="6" ht="15">
      <c r="F6" s="66"/>
    </row>
    <row r="8" ht="15">
      <c r="C8" s="6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33" customWidth="1"/>
    <col min="2" max="2" width="25.28125" style="33" customWidth="1"/>
    <col min="3" max="40" width="12.7109375" style="33" customWidth="1"/>
    <col min="41" max="41" width="14.421875" style="33" customWidth="1"/>
    <col min="42" max="42" width="13.00390625" style="33" customWidth="1"/>
    <col min="43" max="43" width="9.140625" style="33" customWidth="1"/>
    <col min="44" max="44" width="10.140625" style="33" bestFit="1" customWidth="1"/>
    <col min="45" max="16384" width="9.140625" style="33" customWidth="1"/>
  </cols>
  <sheetData>
    <row r="1" spans="1:41" s="27" customFormat="1" ht="28.5" customHeight="1">
      <c r="A1" s="20" t="s">
        <v>64</v>
      </c>
      <c r="B1" s="19"/>
      <c r="C1" s="19"/>
      <c r="D1" s="19"/>
      <c r="E1" s="19"/>
      <c r="F1" s="19"/>
      <c r="G1" s="19"/>
      <c r="H1" s="19"/>
      <c r="I1" s="26"/>
      <c r="J1" s="26"/>
      <c r="AO1" s="19"/>
    </row>
    <row r="2" spans="1:41" s="27" customFormat="1" ht="18" customHeight="1">
      <c r="A2" s="28" t="s">
        <v>52</v>
      </c>
      <c r="B2" s="19"/>
      <c r="C2" s="19"/>
      <c r="D2" s="19"/>
      <c r="E2" s="19"/>
      <c r="F2" s="19"/>
      <c r="G2" s="19"/>
      <c r="H2" s="19"/>
      <c r="I2" s="26"/>
      <c r="J2" s="26"/>
      <c r="AO2" s="19"/>
    </row>
    <row r="3" spans="1:38" s="29" customFormat="1" ht="18" customHeight="1">
      <c r="A3" s="2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40" s="29" customFormat="1" ht="89.25" customHeight="1">
      <c r="A4" s="98" t="s">
        <v>0</v>
      </c>
      <c r="B4" s="98" t="s">
        <v>2</v>
      </c>
      <c r="C4" s="95" t="s">
        <v>3</v>
      </c>
      <c r="D4" s="96"/>
      <c r="E4" s="95" t="s">
        <v>27</v>
      </c>
      <c r="F4" s="96"/>
      <c r="G4" s="95" t="s">
        <v>34</v>
      </c>
      <c r="H4" s="96"/>
      <c r="I4" s="95" t="s">
        <v>6</v>
      </c>
      <c r="J4" s="96"/>
      <c r="K4" s="95" t="s">
        <v>35</v>
      </c>
      <c r="L4" s="96"/>
      <c r="M4" s="95" t="s">
        <v>7</v>
      </c>
      <c r="N4" s="96"/>
      <c r="O4" s="95" t="s">
        <v>8</v>
      </c>
      <c r="P4" s="96"/>
      <c r="Q4" s="95" t="s">
        <v>28</v>
      </c>
      <c r="R4" s="96"/>
      <c r="S4" s="95" t="s">
        <v>38</v>
      </c>
      <c r="T4" s="96"/>
      <c r="U4" s="95" t="s">
        <v>29</v>
      </c>
      <c r="V4" s="96"/>
      <c r="W4" s="95" t="s">
        <v>30</v>
      </c>
      <c r="X4" s="96"/>
      <c r="Y4" s="95" t="s">
        <v>9</v>
      </c>
      <c r="Z4" s="96"/>
      <c r="AA4" s="95" t="s">
        <v>33</v>
      </c>
      <c r="AB4" s="96"/>
      <c r="AC4" s="95" t="s">
        <v>10</v>
      </c>
      <c r="AD4" s="96"/>
      <c r="AE4" s="95" t="s">
        <v>11</v>
      </c>
      <c r="AF4" s="96"/>
      <c r="AG4" s="95" t="s">
        <v>12</v>
      </c>
      <c r="AH4" s="96"/>
      <c r="AI4" s="95" t="s">
        <v>32</v>
      </c>
      <c r="AJ4" s="96"/>
      <c r="AK4" s="95" t="s">
        <v>13</v>
      </c>
      <c r="AL4" s="96"/>
      <c r="AM4" s="93" t="s">
        <v>14</v>
      </c>
      <c r="AN4" s="94"/>
    </row>
    <row r="5" spans="1:40" s="29" customFormat="1" ht="25.5">
      <c r="A5" s="99"/>
      <c r="B5" s="99"/>
      <c r="C5" s="30" t="s">
        <v>4</v>
      </c>
      <c r="D5" s="30" t="s">
        <v>5</v>
      </c>
      <c r="E5" s="30" t="s">
        <v>4</v>
      </c>
      <c r="F5" s="30" t="s">
        <v>5</v>
      </c>
      <c r="G5" s="30" t="s">
        <v>4</v>
      </c>
      <c r="H5" s="30" t="s">
        <v>5</v>
      </c>
      <c r="I5" s="30" t="s">
        <v>4</v>
      </c>
      <c r="J5" s="30" t="s">
        <v>5</v>
      </c>
      <c r="K5" s="30" t="s">
        <v>4</v>
      </c>
      <c r="L5" s="30" t="s">
        <v>5</v>
      </c>
      <c r="M5" s="30" t="s">
        <v>4</v>
      </c>
      <c r="N5" s="30" t="s">
        <v>5</v>
      </c>
      <c r="O5" s="30" t="s">
        <v>4</v>
      </c>
      <c r="P5" s="30" t="s">
        <v>5</v>
      </c>
      <c r="Q5" s="30" t="s">
        <v>4</v>
      </c>
      <c r="R5" s="30" t="s">
        <v>5</v>
      </c>
      <c r="S5" s="30" t="s">
        <v>4</v>
      </c>
      <c r="T5" s="30" t="s">
        <v>5</v>
      </c>
      <c r="U5" s="30" t="s">
        <v>4</v>
      </c>
      <c r="V5" s="30" t="s">
        <v>5</v>
      </c>
      <c r="W5" s="30" t="s">
        <v>4</v>
      </c>
      <c r="X5" s="30" t="s">
        <v>5</v>
      </c>
      <c r="Y5" s="30" t="s">
        <v>4</v>
      </c>
      <c r="Z5" s="30" t="s">
        <v>5</v>
      </c>
      <c r="AA5" s="30" t="s">
        <v>4</v>
      </c>
      <c r="AB5" s="30" t="s">
        <v>5</v>
      </c>
      <c r="AC5" s="30" t="s">
        <v>4</v>
      </c>
      <c r="AD5" s="30" t="s">
        <v>5</v>
      </c>
      <c r="AE5" s="30" t="s">
        <v>4</v>
      </c>
      <c r="AF5" s="30" t="s">
        <v>5</v>
      </c>
      <c r="AG5" s="30" t="s">
        <v>4</v>
      </c>
      <c r="AH5" s="30" t="s">
        <v>5</v>
      </c>
      <c r="AI5" s="30" t="s">
        <v>4</v>
      </c>
      <c r="AJ5" s="30" t="s">
        <v>5</v>
      </c>
      <c r="AK5" s="30" t="s">
        <v>4</v>
      </c>
      <c r="AL5" s="30" t="s">
        <v>5</v>
      </c>
      <c r="AM5" s="30" t="s">
        <v>4</v>
      </c>
      <c r="AN5" s="30" t="s">
        <v>5</v>
      </c>
    </row>
    <row r="6" spans="1:40" s="29" customFormat="1" ht="43.5" customHeight="1">
      <c r="A6" s="31">
        <v>1</v>
      </c>
      <c r="B6" s="15" t="s">
        <v>39</v>
      </c>
      <c r="C6" s="52">
        <v>2125117.8033831147</v>
      </c>
      <c r="D6" s="52">
        <v>420903.2887497413</v>
      </c>
      <c r="E6" s="52">
        <v>889653.571066074</v>
      </c>
      <c r="F6" s="52">
        <v>0</v>
      </c>
      <c r="G6" s="52">
        <v>607214.4096999876</v>
      </c>
      <c r="H6" s="52">
        <v>14629.279636</v>
      </c>
      <c r="I6" s="52">
        <v>22755642.855847746</v>
      </c>
      <c r="J6" s="52">
        <v>45473.36427199999</v>
      </c>
      <c r="K6" s="52">
        <v>7287011.297751004</v>
      </c>
      <c r="L6" s="52">
        <v>314101.82741131226</v>
      </c>
      <c r="M6" s="52">
        <v>1012848.9893809946</v>
      </c>
      <c r="N6" s="52">
        <v>20271.0558</v>
      </c>
      <c r="O6" s="52">
        <v>0</v>
      </c>
      <c r="P6" s="52">
        <v>0</v>
      </c>
      <c r="Q6" s="52">
        <v>559469.975342</v>
      </c>
      <c r="R6" s="52">
        <v>498203.19679899997</v>
      </c>
      <c r="S6" s="52">
        <v>0</v>
      </c>
      <c r="T6" s="52">
        <v>0</v>
      </c>
      <c r="U6" s="52">
        <v>49689</v>
      </c>
      <c r="V6" s="52">
        <v>29168.835</v>
      </c>
      <c r="W6" s="52">
        <v>0</v>
      </c>
      <c r="X6" s="52">
        <v>0</v>
      </c>
      <c r="Y6" s="52">
        <v>750190.4943720007</v>
      </c>
      <c r="Z6" s="52">
        <v>206870.683793</v>
      </c>
      <c r="AA6" s="52">
        <v>5952787.6350179985</v>
      </c>
      <c r="AB6" s="52">
        <v>2292933.1684310003</v>
      </c>
      <c r="AC6" s="52">
        <v>0</v>
      </c>
      <c r="AD6" s="52">
        <v>0</v>
      </c>
      <c r="AE6" s="52">
        <v>284191.976082</v>
      </c>
      <c r="AF6" s="52">
        <v>84865.37657458204</v>
      </c>
      <c r="AG6" s="52">
        <v>84221.4</v>
      </c>
      <c r="AH6" s="52">
        <v>0</v>
      </c>
      <c r="AI6" s="52">
        <v>2018268.1516180001</v>
      </c>
      <c r="AJ6" s="52">
        <v>1262156.05115875</v>
      </c>
      <c r="AK6" s="52">
        <v>0</v>
      </c>
      <c r="AL6" s="52">
        <v>0</v>
      </c>
      <c r="AM6" s="53">
        <f aca="true" t="shared" si="0" ref="AM6:AM18">C6+E6+G6+I6+K6+M6+O6+Q6+S6+U6+W6+Y6+AA6+AC6+AE6+AG6+AI6+AK6</f>
        <v>44376307.55956091</v>
      </c>
      <c r="AN6" s="53">
        <f aca="true" t="shared" si="1" ref="AN6:AN18">D6+F6+H6+J6+L6+N6+P6+R6+T6+V6+X6+Z6+AB6+AD6+AF6+AH6+AJ6+AL6</f>
        <v>5189576.127625385</v>
      </c>
    </row>
    <row r="7" spans="1:42" s="32" customFormat="1" ht="43.5" customHeight="1">
      <c r="A7" s="31">
        <v>2</v>
      </c>
      <c r="B7" s="15" t="s">
        <v>40</v>
      </c>
      <c r="C7" s="52">
        <v>2355821.9766280004</v>
      </c>
      <c r="D7" s="52">
        <v>0</v>
      </c>
      <c r="E7" s="52">
        <v>210100.858695</v>
      </c>
      <c r="F7" s="52">
        <v>0</v>
      </c>
      <c r="G7" s="52">
        <v>418071.477278</v>
      </c>
      <c r="H7" s="52">
        <v>4053.5430951099997</v>
      </c>
      <c r="I7" s="52">
        <v>19552890.059177</v>
      </c>
      <c r="J7" s="52">
        <v>15829.510216</v>
      </c>
      <c r="K7" s="52">
        <v>6122894.67577486</v>
      </c>
      <c r="L7" s="52">
        <v>133103.707378</v>
      </c>
      <c r="M7" s="52">
        <v>644176.4983135001</v>
      </c>
      <c r="N7" s="52">
        <v>24770.761983739998</v>
      </c>
      <c r="O7" s="52">
        <v>0</v>
      </c>
      <c r="P7" s="52">
        <v>0</v>
      </c>
      <c r="Q7" s="52">
        <v>79866.353</v>
      </c>
      <c r="R7" s="52">
        <v>47936.4781</v>
      </c>
      <c r="S7" s="52">
        <v>0</v>
      </c>
      <c r="T7" s="52">
        <v>0</v>
      </c>
      <c r="U7" s="52">
        <v>120786.44</v>
      </c>
      <c r="V7" s="52">
        <v>41347.534506539996</v>
      </c>
      <c r="W7" s="52">
        <v>0</v>
      </c>
      <c r="X7" s="52">
        <v>0</v>
      </c>
      <c r="Y7" s="52">
        <v>509380.86880199995</v>
      </c>
      <c r="Z7" s="52">
        <v>279981.13031643</v>
      </c>
      <c r="AA7" s="52">
        <v>4006755.1737738596</v>
      </c>
      <c r="AB7" s="52">
        <v>3121604.16183022</v>
      </c>
      <c r="AC7" s="52">
        <v>111165.95</v>
      </c>
      <c r="AD7" s="52">
        <v>98412.04</v>
      </c>
      <c r="AE7" s="52">
        <v>355584.04</v>
      </c>
      <c r="AF7" s="52">
        <v>279587.232</v>
      </c>
      <c r="AG7" s="52">
        <v>0</v>
      </c>
      <c r="AH7" s="52">
        <v>0</v>
      </c>
      <c r="AI7" s="52">
        <v>722922.5769230002</v>
      </c>
      <c r="AJ7" s="52">
        <v>411230.40197307</v>
      </c>
      <c r="AK7" s="52">
        <v>0</v>
      </c>
      <c r="AL7" s="52">
        <v>0</v>
      </c>
      <c r="AM7" s="53">
        <f t="shared" si="0"/>
        <v>35210416.94836523</v>
      </c>
      <c r="AN7" s="53">
        <f t="shared" si="1"/>
        <v>4457856.501399109</v>
      </c>
      <c r="AO7" s="54"/>
      <c r="AP7" s="54"/>
    </row>
    <row r="8" spans="1:44" ht="45" customHeight="1">
      <c r="A8" s="31">
        <v>3</v>
      </c>
      <c r="B8" s="15" t="s">
        <v>42</v>
      </c>
      <c r="C8" s="52">
        <v>174411.358301</v>
      </c>
      <c r="D8" s="52">
        <v>75235.190652</v>
      </c>
      <c r="E8" s="52">
        <v>61138.83</v>
      </c>
      <c r="F8" s="52">
        <v>0</v>
      </c>
      <c r="G8" s="52">
        <v>157709.910087</v>
      </c>
      <c r="H8" s="52">
        <v>9284.944944930001</v>
      </c>
      <c r="I8" s="52">
        <v>9716456.882459998</v>
      </c>
      <c r="J8" s="52">
        <v>0</v>
      </c>
      <c r="K8" s="52">
        <v>1179415.171195</v>
      </c>
      <c r="L8" s="52">
        <v>33767.354447000005</v>
      </c>
      <c r="M8" s="52">
        <v>176729.156821</v>
      </c>
      <c r="N8" s="52">
        <v>16574.905237450002</v>
      </c>
      <c r="O8" s="52">
        <v>0</v>
      </c>
      <c r="P8" s="52">
        <v>0</v>
      </c>
      <c r="Q8" s="52">
        <v>15783.96</v>
      </c>
      <c r="R8" s="52">
        <v>8161.50308047</v>
      </c>
      <c r="S8" s="52">
        <v>0</v>
      </c>
      <c r="T8" s="52">
        <v>0</v>
      </c>
      <c r="U8" s="52">
        <v>21014.04</v>
      </c>
      <c r="V8" s="52">
        <v>6457.0887</v>
      </c>
      <c r="W8" s="52">
        <v>0</v>
      </c>
      <c r="X8" s="52">
        <v>0</v>
      </c>
      <c r="Y8" s="52">
        <v>167679.293019</v>
      </c>
      <c r="Z8" s="52">
        <v>51207.86799646</v>
      </c>
      <c r="AA8" s="52">
        <v>782049.8719464</v>
      </c>
      <c r="AB8" s="52">
        <v>557513.76858358</v>
      </c>
      <c r="AC8" s="52">
        <v>136987.70483747</v>
      </c>
      <c r="AD8" s="52">
        <v>112116.20483747</v>
      </c>
      <c r="AE8" s="52">
        <v>0</v>
      </c>
      <c r="AF8" s="52">
        <v>0</v>
      </c>
      <c r="AG8" s="52">
        <v>0</v>
      </c>
      <c r="AH8" s="52">
        <v>0</v>
      </c>
      <c r="AI8" s="52">
        <v>223843.416726</v>
      </c>
      <c r="AJ8" s="52">
        <v>163850.94651714</v>
      </c>
      <c r="AK8" s="52">
        <v>0</v>
      </c>
      <c r="AL8" s="52">
        <v>0</v>
      </c>
      <c r="AM8" s="53">
        <f t="shared" si="0"/>
        <v>12813219.595392868</v>
      </c>
      <c r="AN8" s="53">
        <f t="shared" si="1"/>
        <v>1034169.7749965</v>
      </c>
      <c r="AO8" s="54"/>
      <c r="AP8" s="54"/>
      <c r="AR8" s="36"/>
    </row>
    <row r="9" spans="1:41" ht="45" customHeight="1">
      <c r="A9" s="31">
        <v>4</v>
      </c>
      <c r="B9" s="15" t="s">
        <v>49</v>
      </c>
      <c r="C9" s="52">
        <v>0</v>
      </c>
      <c r="D9" s="52">
        <v>0</v>
      </c>
      <c r="E9" s="52">
        <v>12324.59</v>
      </c>
      <c r="F9" s="52">
        <v>0</v>
      </c>
      <c r="G9" s="52">
        <v>26905.350000000002</v>
      </c>
      <c r="H9" s="52">
        <v>0</v>
      </c>
      <c r="I9" s="52">
        <v>5402044.39</v>
      </c>
      <c r="J9" s="52">
        <v>0</v>
      </c>
      <c r="K9" s="52">
        <v>1846785.91</v>
      </c>
      <c r="L9" s="52">
        <v>0</v>
      </c>
      <c r="M9" s="52">
        <v>87208.01000000001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9500</v>
      </c>
      <c r="T9" s="52">
        <v>4163</v>
      </c>
      <c r="U9" s="52">
        <v>342184.88</v>
      </c>
      <c r="V9" s="52">
        <v>323068.41</v>
      </c>
      <c r="W9" s="52">
        <v>0</v>
      </c>
      <c r="X9" s="52">
        <v>0</v>
      </c>
      <c r="Y9" s="52">
        <v>141590.28</v>
      </c>
      <c r="Z9" s="52">
        <v>0</v>
      </c>
      <c r="AA9" s="52">
        <v>667156.43</v>
      </c>
      <c r="AB9" s="52">
        <v>13643</v>
      </c>
      <c r="AC9" s="52">
        <v>0</v>
      </c>
      <c r="AD9" s="52">
        <v>0</v>
      </c>
      <c r="AE9" s="52">
        <v>1044434.36</v>
      </c>
      <c r="AF9" s="52">
        <v>631091.1971247167</v>
      </c>
      <c r="AG9" s="52">
        <v>0</v>
      </c>
      <c r="AH9" s="52">
        <v>0</v>
      </c>
      <c r="AI9" s="52">
        <v>418626.68</v>
      </c>
      <c r="AJ9" s="52">
        <v>0</v>
      </c>
      <c r="AK9" s="52">
        <v>0</v>
      </c>
      <c r="AL9" s="52">
        <v>0</v>
      </c>
      <c r="AM9" s="53">
        <f t="shared" si="0"/>
        <v>9998760.879999999</v>
      </c>
      <c r="AN9" s="53">
        <f t="shared" si="1"/>
        <v>971965.6071247167</v>
      </c>
      <c r="AO9" s="54"/>
    </row>
    <row r="10" spans="1:42" ht="45" customHeight="1">
      <c r="A10" s="31">
        <v>5</v>
      </c>
      <c r="B10" s="15" t="s">
        <v>47</v>
      </c>
      <c r="C10" s="52">
        <v>1834.39</v>
      </c>
      <c r="D10" s="52">
        <v>0</v>
      </c>
      <c r="E10" s="52">
        <v>1846</v>
      </c>
      <c r="F10" s="52">
        <v>0</v>
      </c>
      <c r="G10" s="52">
        <v>870.14</v>
      </c>
      <c r="H10" s="52">
        <v>417.64</v>
      </c>
      <c r="I10" s="52">
        <v>8522105</v>
      </c>
      <c r="J10" s="52">
        <v>0</v>
      </c>
      <c r="K10" s="52">
        <v>19412.48</v>
      </c>
      <c r="L10" s="52">
        <v>10304.81</v>
      </c>
      <c r="M10" s="52">
        <v>1282.45</v>
      </c>
      <c r="N10" s="52">
        <v>336.54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41485</v>
      </c>
      <c r="Z10" s="52">
        <v>33187.87</v>
      </c>
      <c r="AA10" s="52">
        <v>2297.32</v>
      </c>
      <c r="AB10" s="52">
        <v>1836.62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3">
        <f t="shared" si="0"/>
        <v>8591132.78</v>
      </c>
      <c r="AN10" s="53">
        <f t="shared" si="1"/>
        <v>46083.48</v>
      </c>
      <c r="AO10" s="54"/>
      <c r="AP10" s="54"/>
    </row>
    <row r="11" spans="1:44" ht="45" customHeight="1">
      <c r="A11" s="31">
        <v>6</v>
      </c>
      <c r="B11" s="15" t="s">
        <v>43</v>
      </c>
      <c r="C11" s="52">
        <v>90649.03179747664</v>
      </c>
      <c r="D11" s="52">
        <v>0</v>
      </c>
      <c r="E11" s="52">
        <v>116975.16353134369</v>
      </c>
      <c r="F11" s="52">
        <v>0</v>
      </c>
      <c r="G11" s="52">
        <v>149515.25695117697</v>
      </c>
      <c r="H11" s="52">
        <v>92864.9764849315</v>
      </c>
      <c r="I11" s="52">
        <v>4072917.698255781</v>
      </c>
      <c r="J11" s="52">
        <v>0</v>
      </c>
      <c r="K11" s="52">
        <v>1310168.0030628575</v>
      </c>
      <c r="L11" s="52">
        <v>0</v>
      </c>
      <c r="M11" s="52">
        <v>160377.0104279696</v>
      </c>
      <c r="N11" s="52">
        <v>39969.41187666667</v>
      </c>
      <c r="O11" s="52">
        <v>0</v>
      </c>
      <c r="P11" s="52">
        <v>0</v>
      </c>
      <c r="Q11" s="52">
        <v>671603.3983593113</v>
      </c>
      <c r="R11" s="52">
        <v>654618.0083593113</v>
      </c>
      <c r="S11" s="52">
        <v>816397.3702696889</v>
      </c>
      <c r="T11" s="52">
        <v>779796.9212696888</v>
      </c>
      <c r="U11" s="52">
        <v>0</v>
      </c>
      <c r="V11" s="52">
        <v>0</v>
      </c>
      <c r="W11" s="52">
        <v>0</v>
      </c>
      <c r="X11" s="52">
        <v>0</v>
      </c>
      <c r="Y11" s="52">
        <v>124540.52968549839</v>
      </c>
      <c r="Z11" s="52">
        <v>77377.12589178112</v>
      </c>
      <c r="AA11" s="52">
        <v>542198.4946059872</v>
      </c>
      <c r="AB11" s="52">
        <v>378584.72896290023</v>
      </c>
      <c r="AC11" s="52">
        <v>155273.32</v>
      </c>
      <c r="AD11" s="52">
        <v>106506.038</v>
      </c>
      <c r="AE11" s="52">
        <v>0</v>
      </c>
      <c r="AF11" s="52">
        <v>0</v>
      </c>
      <c r="AG11" s="52">
        <v>0</v>
      </c>
      <c r="AH11" s="52">
        <v>0</v>
      </c>
      <c r="AI11" s="52">
        <v>168368.0860547945</v>
      </c>
      <c r="AJ11" s="52">
        <v>78373.95642882981</v>
      </c>
      <c r="AK11" s="52">
        <v>0</v>
      </c>
      <c r="AL11" s="52">
        <v>0</v>
      </c>
      <c r="AM11" s="53">
        <f t="shared" si="0"/>
        <v>8378983.363001886</v>
      </c>
      <c r="AN11" s="53">
        <f t="shared" si="1"/>
        <v>2208091.16727411</v>
      </c>
      <c r="AO11" s="54"/>
      <c r="AP11" s="54"/>
      <c r="AR11" s="36"/>
    </row>
    <row r="12" spans="1:42" ht="45" customHeight="1">
      <c r="A12" s="31">
        <v>7</v>
      </c>
      <c r="B12" s="15" t="s">
        <v>45</v>
      </c>
      <c r="C12" s="52">
        <v>-171179.27999999555</v>
      </c>
      <c r="D12" s="52">
        <v>0</v>
      </c>
      <c r="E12" s="52">
        <v>87283.59999999989</v>
      </c>
      <c r="F12" s="52">
        <v>0</v>
      </c>
      <c r="G12" s="52">
        <v>93208.72806950934</v>
      </c>
      <c r="H12" s="52">
        <v>0</v>
      </c>
      <c r="I12" s="52">
        <v>3622097.339999998</v>
      </c>
      <c r="J12" s="52">
        <v>0</v>
      </c>
      <c r="K12" s="52">
        <v>907753.791755763</v>
      </c>
      <c r="L12" s="52">
        <v>0</v>
      </c>
      <c r="M12" s="52">
        <v>76855.51933482183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3">
        <f t="shared" si="0"/>
        <v>4616019.699160097</v>
      </c>
      <c r="AN12" s="53">
        <f t="shared" si="1"/>
        <v>0</v>
      </c>
      <c r="AO12" s="54"/>
      <c r="AP12" s="54"/>
    </row>
    <row r="13" spans="1:41" ht="45" customHeight="1">
      <c r="A13" s="31">
        <v>8</v>
      </c>
      <c r="B13" s="15" t="s">
        <v>48</v>
      </c>
      <c r="C13" s="52">
        <v>636564.13</v>
      </c>
      <c r="D13" s="52">
        <v>0</v>
      </c>
      <c r="E13" s="52">
        <v>4398</v>
      </c>
      <c r="F13" s="52">
        <v>0</v>
      </c>
      <c r="G13" s="52">
        <v>9644.72</v>
      </c>
      <c r="H13" s="52">
        <v>0</v>
      </c>
      <c r="I13" s="52">
        <v>2765386.01</v>
      </c>
      <c r="J13" s="52">
        <v>0</v>
      </c>
      <c r="K13" s="52">
        <v>211970.78</v>
      </c>
      <c r="L13" s="52">
        <v>0</v>
      </c>
      <c r="M13" s="52">
        <v>3707.5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29999.98</v>
      </c>
      <c r="AB13" s="52">
        <v>0</v>
      </c>
      <c r="AC13" s="52">
        <v>0</v>
      </c>
      <c r="AD13" s="52">
        <v>0</v>
      </c>
      <c r="AE13" s="52">
        <v>12459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3">
        <f t="shared" si="0"/>
        <v>3674130.1199999996</v>
      </c>
      <c r="AN13" s="53">
        <f t="shared" si="1"/>
        <v>0</v>
      </c>
      <c r="AO13" s="54"/>
    </row>
    <row r="14" spans="1:42" ht="45" customHeight="1">
      <c r="A14" s="31">
        <v>9</v>
      </c>
      <c r="B14" s="15" t="s">
        <v>46</v>
      </c>
      <c r="C14" s="52">
        <v>0</v>
      </c>
      <c r="D14" s="52">
        <v>0</v>
      </c>
      <c r="E14" s="52">
        <v>6357.5</v>
      </c>
      <c r="F14" s="52">
        <v>0</v>
      </c>
      <c r="G14" s="52">
        <v>46664.86</v>
      </c>
      <c r="H14" s="52">
        <v>0</v>
      </c>
      <c r="I14" s="52">
        <v>264671.33</v>
      </c>
      <c r="J14" s="52">
        <v>0</v>
      </c>
      <c r="K14" s="52">
        <v>306746.37</v>
      </c>
      <c r="L14" s="52">
        <v>11637.646027397259</v>
      </c>
      <c r="M14" s="52">
        <v>125311.76999999999</v>
      </c>
      <c r="N14" s="52">
        <v>773.1797917808219</v>
      </c>
      <c r="O14" s="52">
        <v>0</v>
      </c>
      <c r="P14" s="52">
        <v>0</v>
      </c>
      <c r="Q14" s="52">
        <v>0</v>
      </c>
      <c r="R14" s="52">
        <v>0</v>
      </c>
      <c r="S14" s="52">
        <v>4803.27</v>
      </c>
      <c r="T14" s="52">
        <v>4472.01</v>
      </c>
      <c r="U14" s="52">
        <v>32864.52</v>
      </c>
      <c r="V14" s="52">
        <v>0</v>
      </c>
      <c r="W14" s="52">
        <v>0</v>
      </c>
      <c r="X14" s="52">
        <v>0</v>
      </c>
      <c r="Y14" s="52">
        <v>208362</v>
      </c>
      <c r="Z14" s="52">
        <v>48302.82683880082</v>
      </c>
      <c r="AA14" s="52">
        <v>875037.6</v>
      </c>
      <c r="AB14" s="52">
        <v>392987.7053928226</v>
      </c>
      <c r="AC14" s="52">
        <v>86401.73999999999</v>
      </c>
      <c r="AD14" s="52">
        <v>20831.68751780822</v>
      </c>
      <c r="AE14" s="52">
        <v>321464.68</v>
      </c>
      <c r="AF14" s="52">
        <v>232402.89141789608</v>
      </c>
      <c r="AG14" s="52">
        <v>0</v>
      </c>
      <c r="AH14" s="52">
        <v>0</v>
      </c>
      <c r="AI14" s="52">
        <v>656049.48</v>
      </c>
      <c r="AJ14" s="52">
        <v>274907.5106698082</v>
      </c>
      <c r="AK14" s="52">
        <v>0</v>
      </c>
      <c r="AL14" s="52">
        <v>0</v>
      </c>
      <c r="AM14" s="53">
        <f t="shared" si="0"/>
        <v>2934735.12</v>
      </c>
      <c r="AN14" s="53">
        <f t="shared" si="1"/>
        <v>986315.4576563139</v>
      </c>
      <c r="AO14" s="54"/>
      <c r="AP14" s="54"/>
    </row>
    <row r="15" spans="1:42" ht="45" customHeight="1">
      <c r="A15" s="31">
        <v>10</v>
      </c>
      <c r="B15" s="15" t="s">
        <v>44</v>
      </c>
      <c r="C15" s="52">
        <v>69912.63</v>
      </c>
      <c r="D15" s="52">
        <v>0</v>
      </c>
      <c r="E15" s="52">
        <v>73762.2</v>
      </c>
      <c r="F15" s="52">
        <v>0</v>
      </c>
      <c r="G15" s="52">
        <v>76872.38</v>
      </c>
      <c r="H15" s="52">
        <v>0</v>
      </c>
      <c r="I15" s="52">
        <v>1855860.7237577909</v>
      </c>
      <c r="J15" s="52">
        <v>0</v>
      </c>
      <c r="K15" s="52">
        <v>58895.7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5517.14</v>
      </c>
      <c r="Z15" s="52">
        <v>0</v>
      </c>
      <c r="AA15" s="52">
        <v>6797.82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3">
        <f t="shared" si="0"/>
        <v>2147618.593757791</v>
      </c>
      <c r="AN15" s="53">
        <f t="shared" si="1"/>
        <v>0</v>
      </c>
      <c r="AO15" s="54"/>
      <c r="AP15" s="54"/>
    </row>
    <row r="16" spans="1:41" ht="45" customHeight="1">
      <c r="A16" s="31">
        <v>11</v>
      </c>
      <c r="B16" s="15" t="s">
        <v>50</v>
      </c>
      <c r="C16" s="52">
        <v>0</v>
      </c>
      <c r="D16" s="52">
        <v>0</v>
      </c>
      <c r="E16" s="52">
        <v>1018</v>
      </c>
      <c r="F16" s="52">
        <v>0</v>
      </c>
      <c r="G16" s="52">
        <v>24288.16</v>
      </c>
      <c r="H16" s="52">
        <v>11794.98</v>
      </c>
      <c r="I16" s="52">
        <v>965684.7280000001</v>
      </c>
      <c r="J16" s="52">
        <v>0</v>
      </c>
      <c r="K16" s="52">
        <v>245937</v>
      </c>
      <c r="L16" s="52">
        <v>129661.5</v>
      </c>
      <c r="M16" s="52">
        <v>26205</v>
      </c>
      <c r="N16" s="52">
        <v>7889.5</v>
      </c>
      <c r="O16" s="52">
        <v>0</v>
      </c>
      <c r="P16" s="52">
        <v>0</v>
      </c>
      <c r="Q16" s="52">
        <v>63132.92</v>
      </c>
      <c r="R16" s="52">
        <v>58912.8</v>
      </c>
      <c r="S16" s="52">
        <v>202336.18</v>
      </c>
      <c r="T16" s="52">
        <v>197405</v>
      </c>
      <c r="U16" s="52">
        <v>0</v>
      </c>
      <c r="V16" s="52">
        <v>0</v>
      </c>
      <c r="W16" s="52">
        <v>0</v>
      </c>
      <c r="X16" s="52">
        <v>0</v>
      </c>
      <c r="Y16" s="52">
        <v>7989.01</v>
      </c>
      <c r="Z16" s="52">
        <v>4912.82</v>
      </c>
      <c r="AA16" s="52">
        <v>180386.9</v>
      </c>
      <c r="AB16" s="52">
        <v>168021</v>
      </c>
      <c r="AC16" s="52">
        <v>0</v>
      </c>
      <c r="AD16" s="52">
        <v>0</v>
      </c>
      <c r="AE16" s="52">
        <v>23869.944648</v>
      </c>
      <c r="AF16" s="52">
        <v>0</v>
      </c>
      <c r="AG16" s="52">
        <v>0</v>
      </c>
      <c r="AH16" s="52">
        <v>0</v>
      </c>
      <c r="AI16" s="52">
        <v>7500</v>
      </c>
      <c r="AJ16" s="52">
        <v>4916.25</v>
      </c>
      <c r="AK16" s="52">
        <v>0</v>
      </c>
      <c r="AL16" s="52">
        <v>0</v>
      </c>
      <c r="AM16" s="53">
        <f t="shared" si="0"/>
        <v>1748347.842648</v>
      </c>
      <c r="AN16" s="53">
        <f t="shared" si="1"/>
        <v>583513.8500000001</v>
      </c>
      <c r="AO16" s="54"/>
    </row>
    <row r="17" spans="1:42" ht="45" customHeight="1">
      <c r="A17" s="31">
        <v>12</v>
      </c>
      <c r="B17" s="15" t="s">
        <v>41</v>
      </c>
      <c r="C17" s="52">
        <v>93607.6339726024</v>
      </c>
      <c r="D17" s="52">
        <v>0</v>
      </c>
      <c r="E17" s="52">
        <v>225976.32725281795</v>
      </c>
      <c r="F17" s="52">
        <v>0</v>
      </c>
      <c r="G17" s="52">
        <v>57096.51287671222</v>
      </c>
      <c r="H17" s="52">
        <v>0</v>
      </c>
      <c r="I17" s="52">
        <v>875823.0082191881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3">
        <f t="shared" si="0"/>
        <v>1252503.4823213206</v>
      </c>
      <c r="AN17" s="53">
        <f t="shared" si="1"/>
        <v>0</v>
      </c>
      <c r="AO17" s="54"/>
      <c r="AP17" s="54"/>
    </row>
    <row r="18" spans="1:43" ht="45" customHeight="1">
      <c r="A18" s="31">
        <v>13</v>
      </c>
      <c r="B18" s="15" t="s">
        <v>51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51561.409199999995</v>
      </c>
      <c r="AB18" s="52">
        <v>46753.705449999994</v>
      </c>
      <c r="AC18" s="52">
        <v>5204.052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36908.93</v>
      </c>
      <c r="AJ18" s="52">
        <v>3063.97</v>
      </c>
      <c r="AK18" s="52">
        <v>0</v>
      </c>
      <c r="AL18" s="52">
        <v>0</v>
      </c>
      <c r="AM18" s="53">
        <f t="shared" si="0"/>
        <v>93674.39119999998</v>
      </c>
      <c r="AN18" s="53">
        <f t="shared" si="1"/>
        <v>49817.675449999995</v>
      </c>
      <c r="AO18" s="54"/>
      <c r="AQ18" s="36"/>
    </row>
    <row r="19" spans="1:42" ht="15">
      <c r="A19" s="34"/>
      <c r="B19" s="14" t="s">
        <v>1</v>
      </c>
      <c r="C19" s="13">
        <f aca="true" t="shared" si="2" ref="C19:AN19">SUM(C6:C18)</f>
        <v>5376739.674082198</v>
      </c>
      <c r="D19" s="13">
        <f t="shared" si="2"/>
        <v>496138.4794017413</v>
      </c>
      <c r="E19" s="13">
        <f t="shared" si="2"/>
        <v>1690834.6405452357</v>
      </c>
      <c r="F19" s="13">
        <f t="shared" si="2"/>
        <v>0</v>
      </c>
      <c r="G19" s="13">
        <f t="shared" si="2"/>
        <v>1668061.9049623862</v>
      </c>
      <c r="H19" s="13">
        <f t="shared" si="2"/>
        <v>133045.3641609715</v>
      </c>
      <c r="I19" s="13">
        <f t="shared" si="2"/>
        <v>80371580.0257175</v>
      </c>
      <c r="J19" s="13">
        <f t="shared" si="2"/>
        <v>61302.874487999994</v>
      </c>
      <c r="K19" s="13">
        <f t="shared" si="2"/>
        <v>19496991.179539487</v>
      </c>
      <c r="L19" s="13">
        <f t="shared" si="2"/>
        <v>632576.8452637095</v>
      </c>
      <c r="M19" s="13">
        <f t="shared" si="2"/>
        <v>2314701.904278286</v>
      </c>
      <c r="N19" s="13">
        <f t="shared" si="2"/>
        <v>110585.3546896375</v>
      </c>
      <c r="O19" s="13">
        <f t="shared" si="2"/>
        <v>0</v>
      </c>
      <c r="P19" s="13">
        <f t="shared" si="2"/>
        <v>0</v>
      </c>
      <c r="Q19" s="13">
        <f t="shared" si="2"/>
        <v>1389856.6067013112</v>
      </c>
      <c r="R19" s="13">
        <f t="shared" si="2"/>
        <v>1267831.9863387814</v>
      </c>
      <c r="S19" s="13">
        <f t="shared" si="2"/>
        <v>1033036.820269689</v>
      </c>
      <c r="T19" s="13">
        <f t="shared" si="2"/>
        <v>985836.9312696888</v>
      </c>
      <c r="U19" s="13">
        <f t="shared" si="2"/>
        <v>566538.88</v>
      </c>
      <c r="V19" s="13">
        <f t="shared" si="2"/>
        <v>400041.86820654</v>
      </c>
      <c r="W19" s="13">
        <f t="shared" si="2"/>
        <v>0</v>
      </c>
      <c r="X19" s="13">
        <f t="shared" si="2"/>
        <v>0</v>
      </c>
      <c r="Y19" s="13">
        <f t="shared" si="2"/>
        <v>1956734.615878499</v>
      </c>
      <c r="Z19" s="13">
        <f t="shared" si="2"/>
        <v>701840.3248364718</v>
      </c>
      <c r="AA19" s="13">
        <f t="shared" si="2"/>
        <v>13097028.634544244</v>
      </c>
      <c r="AB19" s="13">
        <f t="shared" si="2"/>
        <v>6973877.858650523</v>
      </c>
      <c r="AC19" s="13">
        <f t="shared" si="2"/>
        <v>495032.76683747</v>
      </c>
      <c r="AD19" s="13">
        <f t="shared" si="2"/>
        <v>337865.97035527823</v>
      </c>
      <c r="AE19" s="13">
        <f t="shared" si="2"/>
        <v>2042004.0007299997</v>
      </c>
      <c r="AF19" s="13">
        <f t="shared" si="2"/>
        <v>1227946.6971171948</v>
      </c>
      <c r="AG19" s="13">
        <f t="shared" si="2"/>
        <v>84221.4</v>
      </c>
      <c r="AH19" s="13">
        <f t="shared" si="2"/>
        <v>0</v>
      </c>
      <c r="AI19" s="13">
        <f t="shared" si="2"/>
        <v>4252487.321321795</v>
      </c>
      <c r="AJ19" s="13">
        <f t="shared" si="2"/>
        <v>2198499.0867475984</v>
      </c>
      <c r="AK19" s="13">
        <f t="shared" si="2"/>
        <v>0</v>
      </c>
      <c r="AL19" s="13">
        <f t="shared" si="2"/>
        <v>0</v>
      </c>
      <c r="AM19" s="13">
        <f t="shared" si="2"/>
        <v>135835850.3754081</v>
      </c>
      <c r="AN19" s="13">
        <f t="shared" si="2"/>
        <v>15527389.641526137</v>
      </c>
      <c r="AO19" s="54"/>
      <c r="AP19" s="36"/>
    </row>
    <row r="20" s="35" customFormat="1" ht="12.75" customHeight="1"/>
    <row r="21" spans="2:40" ht="13.5">
      <c r="B21" s="37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2.75" customHeight="1">
      <c r="B22" s="97" t="s">
        <v>65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AM22" s="36"/>
      <c r="AN22" s="36"/>
    </row>
    <row r="23" spans="2:40" ht="17.25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2"/>
      <c r="P23" s="12"/>
      <c r="Q23" s="36"/>
      <c r="R23" s="36"/>
      <c r="AN23" s="36"/>
    </row>
    <row r="24" spans="15:16" ht="12.75" customHeight="1">
      <c r="O24" s="12"/>
      <c r="P24" s="12"/>
    </row>
    <row r="26" spans="3:38" ht="12.7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</sheetData>
  <sheetProtection/>
  <mergeCells count="22">
    <mergeCell ref="B22:N23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4"/>
  <sheetViews>
    <sheetView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6" sqref="AL6"/>
    </sheetView>
  </sheetViews>
  <sheetFormatPr defaultColWidth="9.140625" defaultRowHeight="12.75"/>
  <cols>
    <col min="1" max="1" width="3.28125" style="39" customWidth="1"/>
    <col min="2" max="2" width="29.8515625" style="39" customWidth="1"/>
    <col min="3" max="3" width="15.57421875" style="39" customWidth="1"/>
    <col min="4" max="4" width="12.7109375" style="39" customWidth="1"/>
    <col min="5" max="5" width="14.7109375" style="39" customWidth="1"/>
    <col min="6" max="6" width="12.7109375" style="39" customWidth="1"/>
    <col min="7" max="8" width="13.421875" style="39" customWidth="1"/>
    <col min="9" max="28" width="12.7109375" style="39" customWidth="1"/>
    <col min="29" max="29" width="14.57421875" style="39" customWidth="1"/>
    <col min="30" max="38" width="12.7109375" style="39" customWidth="1"/>
    <col min="39" max="39" width="15.421875" style="39" customWidth="1"/>
    <col min="40" max="40" width="14.140625" style="39" customWidth="1"/>
    <col min="41" max="41" width="12.00390625" style="39" customWidth="1"/>
    <col min="42" max="42" width="9.7109375" style="39" bestFit="1" customWidth="1"/>
    <col min="43" max="16384" width="9.140625" style="39" customWidth="1"/>
  </cols>
  <sheetData>
    <row r="1" s="23" customFormat="1" ht="20.25" customHeight="1">
      <c r="A1" s="21" t="s">
        <v>66</v>
      </c>
    </row>
    <row r="2" spans="1:39" ht="19.5" customHeight="1">
      <c r="A2" s="28" t="s">
        <v>52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5"/>
    </row>
    <row r="3" spans="1:40" ht="82.5" customHeight="1">
      <c r="A3" s="98" t="s">
        <v>0</v>
      </c>
      <c r="B3" s="98" t="s">
        <v>2</v>
      </c>
      <c r="C3" s="95" t="s">
        <v>3</v>
      </c>
      <c r="D3" s="96"/>
      <c r="E3" s="95" t="s">
        <v>27</v>
      </c>
      <c r="F3" s="96"/>
      <c r="G3" s="95" t="s">
        <v>34</v>
      </c>
      <c r="H3" s="96"/>
      <c r="I3" s="95" t="s">
        <v>6</v>
      </c>
      <c r="J3" s="96"/>
      <c r="K3" s="95" t="s">
        <v>35</v>
      </c>
      <c r="L3" s="96"/>
      <c r="M3" s="95" t="s">
        <v>7</v>
      </c>
      <c r="N3" s="96"/>
      <c r="O3" s="95" t="s">
        <v>8</v>
      </c>
      <c r="P3" s="96"/>
      <c r="Q3" s="95" t="s">
        <v>28</v>
      </c>
      <c r="R3" s="96"/>
      <c r="S3" s="95" t="s">
        <v>38</v>
      </c>
      <c r="T3" s="96"/>
      <c r="U3" s="95" t="s">
        <v>29</v>
      </c>
      <c r="V3" s="96"/>
      <c r="W3" s="95" t="s">
        <v>30</v>
      </c>
      <c r="X3" s="96"/>
      <c r="Y3" s="95" t="s">
        <v>9</v>
      </c>
      <c r="Z3" s="96"/>
      <c r="AA3" s="95" t="s">
        <v>31</v>
      </c>
      <c r="AB3" s="96"/>
      <c r="AC3" s="95" t="s">
        <v>10</v>
      </c>
      <c r="AD3" s="96"/>
      <c r="AE3" s="95" t="s">
        <v>11</v>
      </c>
      <c r="AF3" s="96"/>
      <c r="AG3" s="95" t="s">
        <v>12</v>
      </c>
      <c r="AH3" s="96"/>
      <c r="AI3" s="95" t="s">
        <v>32</v>
      </c>
      <c r="AJ3" s="96"/>
      <c r="AK3" s="95" t="s">
        <v>13</v>
      </c>
      <c r="AL3" s="96"/>
      <c r="AM3" s="95" t="s">
        <v>14</v>
      </c>
      <c r="AN3" s="96"/>
    </row>
    <row r="4" spans="1:41" ht="25.5">
      <c r="A4" s="99"/>
      <c r="B4" s="99"/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  <c r="M4" s="30" t="s">
        <v>16</v>
      </c>
      <c r="N4" s="30" t="s">
        <v>17</v>
      </c>
      <c r="O4" s="30" t="s">
        <v>16</v>
      </c>
      <c r="P4" s="30" t="s">
        <v>17</v>
      </c>
      <c r="Q4" s="30" t="s">
        <v>16</v>
      </c>
      <c r="R4" s="30" t="s">
        <v>17</v>
      </c>
      <c r="S4" s="30" t="s">
        <v>16</v>
      </c>
      <c r="T4" s="30" t="s">
        <v>17</v>
      </c>
      <c r="U4" s="30" t="s">
        <v>16</v>
      </c>
      <c r="V4" s="30" t="s">
        <v>17</v>
      </c>
      <c r="W4" s="30" t="s">
        <v>16</v>
      </c>
      <c r="X4" s="30" t="s">
        <v>17</v>
      </c>
      <c r="Y4" s="30" t="s">
        <v>16</v>
      </c>
      <c r="Z4" s="30" t="s">
        <v>17</v>
      </c>
      <c r="AA4" s="30" t="s">
        <v>16</v>
      </c>
      <c r="AB4" s="30" t="s">
        <v>17</v>
      </c>
      <c r="AC4" s="30" t="s">
        <v>16</v>
      </c>
      <c r="AD4" s="30" t="s">
        <v>17</v>
      </c>
      <c r="AE4" s="30" t="s">
        <v>16</v>
      </c>
      <c r="AF4" s="30" t="s">
        <v>17</v>
      </c>
      <c r="AG4" s="30" t="s">
        <v>16</v>
      </c>
      <c r="AH4" s="30" t="s">
        <v>17</v>
      </c>
      <c r="AI4" s="30" t="s">
        <v>16</v>
      </c>
      <c r="AJ4" s="30" t="s">
        <v>17</v>
      </c>
      <c r="AK4" s="30" t="s">
        <v>16</v>
      </c>
      <c r="AL4" s="30" t="s">
        <v>17</v>
      </c>
      <c r="AM4" s="30" t="s">
        <v>16</v>
      </c>
      <c r="AN4" s="30" t="s">
        <v>17</v>
      </c>
      <c r="AO4" s="40"/>
    </row>
    <row r="5" spans="1:42" ht="45" customHeight="1">
      <c r="A5" s="31">
        <v>1</v>
      </c>
      <c r="B5" s="15" t="s">
        <v>39</v>
      </c>
      <c r="C5" s="52">
        <v>2632335.8392916676</v>
      </c>
      <c r="D5" s="52">
        <v>2253671.732166395</v>
      </c>
      <c r="E5" s="52">
        <v>863238.258499073</v>
      </c>
      <c r="F5" s="52">
        <v>863238.258499073</v>
      </c>
      <c r="G5" s="52">
        <v>547846.5625780233</v>
      </c>
      <c r="H5" s="52">
        <v>544958.5293411922</v>
      </c>
      <c r="I5" s="52">
        <v>20029303.037265442</v>
      </c>
      <c r="J5" s="52">
        <v>19993784.60384824</v>
      </c>
      <c r="K5" s="52">
        <v>6806421.91868252</v>
      </c>
      <c r="L5" s="52">
        <v>6474523.622923985</v>
      </c>
      <c r="M5" s="52">
        <v>990954.0862682654</v>
      </c>
      <c r="N5" s="52">
        <v>913740.0098419752</v>
      </c>
      <c r="O5" s="52">
        <v>0</v>
      </c>
      <c r="P5" s="52">
        <v>0</v>
      </c>
      <c r="Q5" s="52">
        <v>237261.07792399995</v>
      </c>
      <c r="R5" s="52">
        <v>41427.90978657142</v>
      </c>
      <c r="S5" s="52">
        <v>718.390136</v>
      </c>
      <c r="T5" s="52">
        <v>178.88766999999999</v>
      </c>
      <c r="U5" s="52">
        <v>30986.610546999997</v>
      </c>
      <c r="V5" s="52">
        <v>14666.699623999995</v>
      </c>
      <c r="W5" s="52">
        <v>0</v>
      </c>
      <c r="X5" s="52">
        <v>0</v>
      </c>
      <c r="Y5" s="52">
        <v>734311.7227370007</v>
      </c>
      <c r="Z5" s="52">
        <v>529374.6523967601</v>
      </c>
      <c r="AA5" s="52">
        <v>5805032.486490381</v>
      </c>
      <c r="AB5" s="52">
        <v>3748170.8480305336</v>
      </c>
      <c r="AC5" s="52">
        <v>0</v>
      </c>
      <c r="AD5" s="52">
        <v>0</v>
      </c>
      <c r="AE5" s="52">
        <v>341556.62698999996</v>
      </c>
      <c r="AF5" s="52">
        <v>215601.80466186278</v>
      </c>
      <c r="AG5" s="52">
        <v>42719.38032800003</v>
      </c>
      <c r="AH5" s="52">
        <v>42719.38032800003</v>
      </c>
      <c r="AI5" s="52">
        <v>1602849.5740248172</v>
      </c>
      <c r="AJ5" s="52">
        <v>536130.6069021634</v>
      </c>
      <c r="AK5" s="52">
        <v>0</v>
      </c>
      <c r="AL5" s="52">
        <v>0</v>
      </c>
      <c r="AM5" s="4">
        <f aca="true" t="shared" si="0" ref="AM5:AM17">C5+E5+G5+I5+K5+M5+O5+Q5+S5+U5+W5+Y5+AA5+AC5+AE5+AG5+AI5+AK5</f>
        <v>40665535.57176218</v>
      </c>
      <c r="AN5" s="4">
        <f aca="true" t="shared" si="1" ref="AN5:AN17">D5+F5+H5+J5+L5+N5+P5+R5+T5+V5+X5+Z5+AB5+AD5+AF5+AH5+AJ5+AL5</f>
        <v>36172187.546020746</v>
      </c>
      <c r="AO5" s="41"/>
      <c r="AP5" s="40"/>
    </row>
    <row r="6" spans="1:42" ht="45" customHeight="1">
      <c r="A6" s="31">
        <v>2</v>
      </c>
      <c r="B6" s="15" t="s">
        <v>40</v>
      </c>
      <c r="C6" s="52">
        <v>1956889.9735787362</v>
      </c>
      <c r="D6" s="52">
        <v>1956889.9735787362</v>
      </c>
      <c r="E6" s="52">
        <v>217933.13397734813</v>
      </c>
      <c r="F6" s="52">
        <v>217933.13397734813</v>
      </c>
      <c r="G6" s="52">
        <v>301973.4226457208</v>
      </c>
      <c r="H6" s="52">
        <v>300568.00595593674</v>
      </c>
      <c r="I6" s="52">
        <v>12460718.296806887</v>
      </c>
      <c r="J6" s="52">
        <v>12450041.829910789</v>
      </c>
      <c r="K6" s="52">
        <v>4402745.465399214</v>
      </c>
      <c r="L6" s="52">
        <v>4267882.916320153</v>
      </c>
      <c r="M6" s="52">
        <v>530120.2640132185</v>
      </c>
      <c r="N6" s="52">
        <v>522669.8160713514</v>
      </c>
      <c r="O6" s="52">
        <v>0</v>
      </c>
      <c r="P6" s="52">
        <v>0</v>
      </c>
      <c r="Q6" s="52">
        <v>42166.96665576924</v>
      </c>
      <c r="R6" s="52">
        <v>14967.970285989017</v>
      </c>
      <c r="S6" s="52">
        <v>0</v>
      </c>
      <c r="T6" s="52">
        <v>0</v>
      </c>
      <c r="U6" s="52">
        <v>99305.3766208791</v>
      </c>
      <c r="V6" s="52">
        <v>82351.06838341911</v>
      </c>
      <c r="W6" s="52">
        <v>0</v>
      </c>
      <c r="X6" s="52">
        <v>0</v>
      </c>
      <c r="Y6" s="52">
        <v>517024.136868728</v>
      </c>
      <c r="Z6" s="52">
        <v>324510.6581490305</v>
      </c>
      <c r="AA6" s="52">
        <v>3374968.9517346234</v>
      </c>
      <c r="AB6" s="52">
        <v>722218.63420203</v>
      </c>
      <c r="AC6" s="52">
        <v>224048.80306413697</v>
      </c>
      <c r="AD6" s="52">
        <v>17838.1893345344</v>
      </c>
      <c r="AE6" s="52">
        <v>218319.4231788431</v>
      </c>
      <c r="AF6" s="52">
        <v>72379.13377129039</v>
      </c>
      <c r="AG6" s="52">
        <v>0</v>
      </c>
      <c r="AH6" s="52">
        <v>0</v>
      </c>
      <c r="AI6" s="52">
        <v>666775.3014440159</v>
      </c>
      <c r="AJ6" s="52">
        <v>172991.26938707533</v>
      </c>
      <c r="AK6" s="52">
        <v>0</v>
      </c>
      <c r="AL6" s="52">
        <v>0</v>
      </c>
      <c r="AM6" s="4">
        <f t="shared" si="0"/>
        <v>25012989.51598812</v>
      </c>
      <c r="AN6" s="4">
        <f t="shared" si="1"/>
        <v>21123242.599327676</v>
      </c>
      <c r="AO6" s="41"/>
      <c r="AP6" s="41"/>
    </row>
    <row r="7" spans="1:41" ht="45" customHeight="1">
      <c r="A7" s="31">
        <v>3</v>
      </c>
      <c r="B7" s="15" t="s">
        <v>42</v>
      </c>
      <c r="C7" s="52">
        <v>80260.75944662298</v>
      </c>
      <c r="D7" s="52">
        <v>61856.76694180841</v>
      </c>
      <c r="E7" s="52">
        <v>45240.7352388735</v>
      </c>
      <c r="F7" s="52">
        <v>45240.7352388735</v>
      </c>
      <c r="G7" s="52">
        <v>163317.48075246962</v>
      </c>
      <c r="H7" s="52">
        <v>150984.35667985672</v>
      </c>
      <c r="I7" s="52">
        <v>5446705.1909387335</v>
      </c>
      <c r="J7" s="52">
        <v>5446705.1909387335</v>
      </c>
      <c r="K7" s="52">
        <v>1103585.6647308117</v>
      </c>
      <c r="L7" s="52">
        <v>1046255.318980261</v>
      </c>
      <c r="M7" s="52">
        <v>269780.25583629514</v>
      </c>
      <c r="N7" s="52">
        <v>154194.19119931263</v>
      </c>
      <c r="O7" s="52">
        <v>0</v>
      </c>
      <c r="P7" s="52">
        <v>0</v>
      </c>
      <c r="Q7" s="52">
        <v>19257.681868131865</v>
      </c>
      <c r="R7" s="52">
        <v>13489.790304145383</v>
      </c>
      <c r="S7" s="52">
        <v>0</v>
      </c>
      <c r="T7" s="52">
        <v>0</v>
      </c>
      <c r="U7" s="52">
        <v>11249.116742435648</v>
      </c>
      <c r="V7" s="52">
        <v>7982.9043726108775</v>
      </c>
      <c r="W7" s="52">
        <v>0</v>
      </c>
      <c r="X7" s="52">
        <v>0</v>
      </c>
      <c r="Y7" s="52">
        <v>174720.0439584207</v>
      </c>
      <c r="Z7" s="52">
        <v>156709.3766183867</v>
      </c>
      <c r="AA7" s="52">
        <v>1580598.8756936942</v>
      </c>
      <c r="AB7" s="52">
        <v>148797.68828650494</v>
      </c>
      <c r="AC7" s="52">
        <v>414186.9411038881</v>
      </c>
      <c r="AD7" s="52">
        <v>17004.79748689616</v>
      </c>
      <c r="AE7" s="52">
        <v>8238.422198747345</v>
      </c>
      <c r="AF7" s="52">
        <v>2262.1131616436614</v>
      </c>
      <c r="AG7" s="52">
        <v>0</v>
      </c>
      <c r="AH7" s="52">
        <v>0</v>
      </c>
      <c r="AI7" s="52">
        <v>160012.0679972183</v>
      </c>
      <c r="AJ7" s="52">
        <v>67397.02848447066</v>
      </c>
      <c r="AK7" s="52">
        <v>0</v>
      </c>
      <c r="AL7" s="52">
        <v>0</v>
      </c>
      <c r="AM7" s="4">
        <f t="shared" si="0"/>
        <v>9477153.236506345</v>
      </c>
      <c r="AN7" s="4">
        <f t="shared" si="1"/>
        <v>7318880.258693504</v>
      </c>
      <c r="AO7" s="40"/>
    </row>
    <row r="8" spans="1:41" ht="45" customHeight="1">
      <c r="A8" s="31">
        <v>4</v>
      </c>
      <c r="B8" s="15" t="s">
        <v>43</v>
      </c>
      <c r="C8" s="52">
        <v>68289.53545740282</v>
      </c>
      <c r="D8" s="52">
        <v>68289.53545740282</v>
      </c>
      <c r="E8" s="52">
        <v>105832.87133981982</v>
      </c>
      <c r="F8" s="52">
        <v>105832.87133981982</v>
      </c>
      <c r="G8" s="52">
        <v>108488.36570490272</v>
      </c>
      <c r="H8" s="52">
        <v>81010.35564726515</v>
      </c>
      <c r="I8" s="52">
        <v>3412015.2280279845</v>
      </c>
      <c r="J8" s="52">
        <v>3412015.2280279845</v>
      </c>
      <c r="K8" s="52">
        <v>1452124.0288024347</v>
      </c>
      <c r="L8" s="52">
        <v>1449931.5548790945</v>
      </c>
      <c r="M8" s="52">
        <v>118084.82876114328</v>
      </c>
      <c r="N8" s="52">
        <v>91591.85873367765</v>
      </c>
      <c r="O8" s="52">
        <v>0</v>
      </c>
      <c r="P8" s="52">
        <v>0</v>
      </c>
      <c r="Q8" s="52">
        <v>1694264.368965094</v>
      </c>
      <c r="R8" s="52">
        <v>30820.684588240056</v>
      </c>
      <c r="S8" s="52">
        <v>1049731.2821281292</v>
      </c>
      <c r="T8" s="52">
        <v>23511.01519689839</v>
      </c>
      <c r="U8" s="52">
        <v>0</v>
      </c>
      <c r="V8" s="52">
        <v>0</v>
      </c>
      <c r="W8" s="52">
        <v>0</v>
      </c>
      <c r="X8" s="52">
        <v>0</v>
      </c>
      <c r="Y8" s="52">
        <v>106588.38091867468</v>
      </c>
      <c r="Z8" s="52">
        <v>37759.199711941124</v>
      </c>
      <c r="AA8" s="52">
        <v>507669.1890538797</v>
      </c>
      <c r="AB8" s="52">
        <v>84578.67317427497</v>
      </c>
      <c r="AC8" s="52">
        <v>108344.42599597685</v>
      </c>
      <c r="AD8" s="52">
        <v>21387.208079085667</v>
      </c>
      <c r="AE8" s="52">
        <v>27658.73444078094</v>
      </c>
      <c r="AF8" s="52">
        <v>16097.297756179632</v>
      </c>
      <c r="AG8" s="52">
        <v>0</v>
      </c>
      <c r="AH8" s="52">
        <v>0</v>
      </c>
      <c r="AI8" s="52">
        <v>140743.76656457476</v>
      </c>
      <c r="AJ8" s="52">
        <v>78640.92008532178</v>
      </c>
      <c r="AK8" s="52">
        <v>0</v>
      </c>
      <c r="AL8" s="52">
        <v>0</v>
      </c>
      <c r="AM8" s="4">
        <f t="shared" si="0"/>
        <v>8899835.0061608</v>
      </c>
      <c r="AN8" s="4">
        <f t="shared" si="1"/>
        <v>5501466.402677186</v>
      </c>
      <c r="AO8" s="40"/>
    </row>
    <row r="9" spans="1:41" ht="45" customHeight="1">
      <c r="A9" s="31">
        <v>5</v>
      </c>
      <c r="B9" s="15" t="s">
        <v>46</v>
      </c>
      <c r="C9" s="52">
        <v>0</v>
      </c>
      <c r="D9" s="52">
        <v>0</v>
      </c>
      <c r="E9" s="52">
        <v>6586.12</v>
      </c>
      <c r="F9" s="52">
        <v>6586.12</v>
      </c>
      <c r="G9" s="52">
        <v>23792.21</v>
      </c>
      <c r="H9" s="52">
        <v>23792.21</v>
      </c>
      <c r="I9" s="52">
        <v>305531.69</v>
      </c>
      <c r="J9" s="52">
        <v>305531.69</v>
      </c>
      <c r="K9" s="52">
        <v>310552.9</v>
      </c>
      <c r="L9" s="52">
        <v>298915.2539726028</v>
      </c>
      <c r="M9" s="52">
        <v>59313.47</v>
      </c>
      <c r="N9" s="52">
        <v>57519.581824657536</v>
      </c>
      <c r="O9" s="52">
        <v>0</v>
      </c>
      <c r="P9" s="52">
        <v>0</v>
      </c>
      <c r="Q9" s="52">
        <v>480324.3</v>
      </c>
      <c r="R9" s="52">
        <v>513.3776709616068</v>
      </c>
      <c r="S9" s="52">
        <v>429460.06</v>
      </c>
      <c r="T9" s="52">
        <v>2550.322364156076</v>
      </c>
      <c r="U9" s="52">
        <v>68951.91</v>
      </c>
      <c r="V9" s="52">
        <v>29731.290378287762</v>
      </c>
      <c r="W9" s="52">
        <v>15453.54</v>
      </c>
      <c r="X9" s="52">
        <v>4289.582628613657</v>
      </c>
      <c r="Y9" s="52">
        <v>156353.16</v>
      </c>
      <c r="Z9" s="52">
        <v>90183.23467576642</v>
      </c>
      <c r="AA9" s="52">
        <v>5054180.87</v>
      </c>
      <c r="AB9" s="52">
        <v>277449.4067848669</v>
      </c>
      <c r="AC9" s="52">
        <v>124127.98999999999</v>
      </c>
      <c r="AD9" s="52">
        <v>22572.25185840553</v>
      </c>
      <c r="AE9" s="52">
        <v>149600.76</v>
      </c>
      <c r="AF9" s="52">
        <v>22521.274243378874</v>
      </c>
      <c r="AG9" s="52">
        <v>0</v>
      </c>
      <c r="AH9" s="52">
        <v>0</v>
      </c>
      <c r="AI9" s="52">
        <v>590879.78</v>
      </c>
      <c r="AJ9" s="52">
        <v>142083.22660980537</v>
      </c>
      <c r="AK9" s="52">
        <v>0</v>
      </c>
      <c r="AL9" s="52">
        <v>0</v>
      </c>
      <c r="AM9" s="4">
        <f t="shared" si="0"/>
        <v>7775108.760000001</v>
      </c>
      <c r="AN9" s="4">
        <f t="shared" si="1"/>
        <v>1284238.8230115026</v>
      </c>
      <c r="AO9" s="40"/>
    </row>
    <row r="10" spans="1:41" ht="45" customHeight="1">
      <c r="A10" s="31">
        <v>6</v>
      </c>
      <c r="B10" s="15" t="s">
        <v>45</v>
      </c>
      <c r="C10" s="52">
        <v>1396696.3200000015</v>
      </c>
      <c r="D10" s="52">
        <v>1396696.3200000015</v>
      </c>
      <c r="E10" s="52">
        <v>116985.24447081651</v>
      </c>
      <c r="F10" s="52">
        <v>116985.24447081651</v>
      </c>
      <c r="G10" s="52">
        <v>145404.4024459419</v>
      </c>
      <c r="H10" s="52">
        <v>145404.4024459419</v>
      </c>
      <c r="I10" s="52">
        <v>4962355.8400000045</v>
      </c>
      <c r="J10" s="52">
        <v>4962355.8400000045</v>
      </c>
      <c r="K10" s="52">
        <v>407271.68818743346</v>
      </c>
      <c r="L10" s="52">
        <v>407271.68818743346</v>
      </c>
      <c r="M10" s="52">
        <v>37099.08263418811</v>
      </c>
      <c r="N10" s="52">
        <v>37099.08263418811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4">
        <f t="shared" si="0"/>
        <v>7065812.577738386</v>
      </c>
      <c r="AN10" s="4">
        <f t="shared" si="1"/>
        <v>7065812.577738386</v>
      </c>
      <c r="AO10" s="40"/>
    </row>
    <row r="11" spans="1:41" ht="45" customHeight="1">
      <c r="A11" s="31">
        <v>7</v>
      </c>
      <c r="B11" s="15" t="s">
        <v>49</v>
      </c>
      <c r="C11" s="52">
        <v>0</v>
      </c>
      <c r="D11" s="52">
        <v>0</v>
      </c>
      <c r="E11" s="52">
        <v>8705.38</v>
      </c>
      <c r="F11" s="52">
        <v>8705.38</v>
      </c>
      <c r="G11" s="52">
        <v>18037.629999999997</v>
      </c>
      <c r="H11" s="52">
        <v>18037.629999999997</v>
      </c>
      <c r="I11" s="52">
        <v>2833216.92</v>
      </c>
      <c r="J11" s="52">
        <v>2833216.92</v>
      </c>
      <c r="K11" s="52">
        <v>1060545.17</v>
      </c>
      <c r="L11" s="52">
        <v>1060545.17</v>
      </c>
      <c r="M11" s="52">
        <v>51532.86</v>
      </c>
      <c r="N11" s="52">
        <v>51532.86</v>
      </c>
      <c r="O11" s="52">
        <v>0</v>
      </c>
      <c r="P11" s="52">
        <v>0</v>
      </c>
      <c r="Q11" s="52">
        <v>0</v>
      </c>
      <c r="R11" s="52">
        <v>0</v>
      </c>
      <c r="S11" s="52">
        <v>1093.15</v>
      </c>
      <c r="T11" s="52">
        <v>725.1500000000001</v>
      </c>
      <c r="U11" s="52">
        <v>342184.88</v>
      </c>
      <c r="V11" s="52">
        <v>19116.47000000003</v>
      </c>
      <c r="W11" s="52">
        <v>0</v>
      </c>
      <c r="X11" s="52">
        <v>0</v>
      </c>
      <c r="Y11" s="52">
        <v>145335.06</v>
      </c>
      <c r="Z11" s="52">
        <v>145335.06</v>
      </c>
      <c r="AA11" s="52">
        <v>614737.34</v>
      </c>
      <c r="AB11" s="52">
        <v>606499.34</v>
      </c>
      <c r="AC11" s="52">
        <v>0</v>
      </c>
      <c r="AD11" s="52">
        <v>0</v>
      </c>
      <c r="AE11" s="52">
        <v>913839.13</v>
      </c>
      <c r="AF11" s="52">
        <v>347939.96194375755</v>
      </c>
      <c r="AG11" s="52">
        <v>5.58</v>
      </c>
      <c r="AH11" s="52">
        <v>5.58</v>
      </c>
      <c r="AI11" s="52">
        <v>317883.04000000004</v>
      </c>
      <c r="AJ11" s="52">
        <v>259900.56</v>
      </c>
      <c r="AK11" s="52">
        <v>0</v>
      </c>
      <c r="AL11" s="52">
        <v>0</v>
      </c>
      <c r="AM11" s="4">
        <f t="shared" si="0"/>
        <v>6307116.139999999</v>
      </c>
      <c r="AN11" s="4">
        <f t="shared" si="1"/>
        <v>5351560.081943757</v>
      </c>
      <c r="AO11" s="40"/>
    </row>
    <row r="12" spans="1:41" ht="45" customHeight="1">
      <c r="A12" s="31">
        <v>8</v>
      </c>
      <c r="B12" s="15" t="s">
        <v>47</v>
      </c>
      <c r="C12" s="52">
        <v>2323.98</v>
      </c>
      <c r="D12" s="52">
        <v>2323.98</v>
      </c>
      <c r="E12" s="52">
        <v>1518.71</v>
      </c>
      <c r="F12" s="52">
        <v>1441.05</v>
      </c>
      <c r="G12" s="52">
        <v>2539.52</v>
      </c>
      <c r="H12" s="52">
        <v>1250.46</v>
      </c>
      <c r="I12" s="52">
        <v>4193522.27</v>
      </c>
      <c r="J12" s="52">
        <v>4193522.27</v>
      </c>
      <c r="K12" s="52">
        <v>52428.56</v>
      </c>
      <c r="L12" s="52">
        <v>30807.05</v>
      </c>
      <c r="M12" s="52">
        <v>4943.25</v>
      </c>
      <c r="N12" s="52">
        <v>2405.81</v>
      </c>
      <c r="O12" s="52">
        <v>0</v>
      </c>
      <c r="P12" s="52">
        <v>0</v>
      </c>
      <c r="Q12" s="52">
        <v>0</v>
      </c>
      <c r="R12" s="52">
        <v>0</v>
      </c>
      <c r="S12" s="52">
        <v>4124.07</v>
      </c>
      <c r="T12" s="52">
        <v>305.18</v>
      </c>
      <c r="U12" s="52">
        <v>0</v>
      </c>
      <c r="V12" s="52">
        <v>0</v>
      </c>
      <c r="W12" s="52">
        <v>0</v>
      </c>
      <c r="X12" s="52">
        <v>0</v>
      </c>
      <c r="Y12" s="52">
        <v>38047.3</v>
      </c>
      <c r="Z12" s="52">
        <v>7609.59</v>
      </c>
      <c r="AA12" s="52">
        <v>633</v>
      </c>
      <c r="AB12" s="52">
        <v>284.34</v>
      </c>
      <c r="AC12" s="52">
        <v>6035.95</v>
      </c>
      <c r="AD12" s="52">
        <v>128.4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4">
        <f t="shared" si="0"/>
        <v>4306116.61</v>
      </c>
      <c r="AN12" s="4">
        <f t="shared" si="1"/>
        <v>4240078.129999999</v>
      </c>
      <c r="AO12" s="40"/>
    </row>
    <row r="13" spans="1:41" ht="45" customHeight="1">
      <c r="A13" s="31">
        <v>9</v>
      </c>
      <c r="B13" s="15" t="s">
        <v>48</v>
      </c>
      <c r="C13" s="52">
        <v>492249.41</v>
      </c>
      <c r="D13" s="52">
        <v>492249.41</v>
      </c>
      <c r="E13" s="52">
        <v>2226.83</v>
      </c>
      <c r="F13" s="52">
        <v>2226.83</v>
      </c>
      <c r="G13" s="52">
        <v>7112.419999999999</v>
      </c>
      <c r="H13" s="52">
        <v>7112.419999999999</v>
      </c>
      <c r="I13" s="52">
        <v>2234601.6199999996</v>
      </c>
      <c r="J13" s="52">
        <v>2234601.6199999996</v>
      </c>
      <c r="K13" s="52">
        <v>433539.38</v>
      </c>
      <c r="L13" s="52">
        <v>433539.38</v>
      </c>
      <c r="M13" s="52">
        <v>331.3000000000002</v>
      </c>
      <c r="N13" s="52">
        <v>331.3000000000002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44628.08</v>
      </c>
      <c r="AB13" s="52">
        <v>44628.08</v>
      </c>
      <c r="AC13" s="52">
        <v>0</v>
      </c>
      <c r="AD13" s="52">
        <v>0</v>
      </c>
      <c r="AE13" s="52">
        <v>19307.69</v>
      </c>
      <c r="AF13" s="52">
        <v>19307.69</v>
      </c>
      <c r="AG13" s="52">
        <v>176780.47999999998</v>
      </c>
      <c r="AH13" s="52">
        <v>176780.47999999998</v>
      </c>
      <c r="AI13" s="52">
        <v>0</v>
      </c>
      <c r="AJ13" s="52">
        <v>0</v>
      </c>
      <c r="AK13" s="52">
        <v>0</v>
      </c>
      <c r="AL13" s="52">
        <v>0</v>
      </c>
      <c r="AM13" s="4">
        <f t="shared" si="0"/>
        <v>3410777.2099999995</v>
      </c>
      <c r="AN13" s="4">
        <f t="shared" si="1"/>
        <v>3410777.2099999995</v>
      </c>
      <c r="AO13" s="40"/>
    </row>
    <row r="14" spans="1:41" ht="45" customHeight="1">
      <c r="A14" s="31">
        <v>10</v>
      </c>
      <c r="B14" s="15" t="s">
        <v>44</v>
      </c>
      <c r="C14" s="52">
        <v>241559.33</v>
      </c>
      <c r="D14" s="52">
        <v>241559.33</v>
      </c>
      <c r="E14" s="52">
        <v>71460.13</v>
      </c>
      <c r="F14" s="52">
        <v>71460.13</v>
      </c>
      <c r="G14" s="52">
        <v>35782.4</v>
      </c>
      <c r="H14" s="52">
        <v>35782.4</v>
      </c>
      <c r="I14" s="52">
        <v>1997702.714711722</v>
      </c>
      <c r="J14" s="52">
        <v>1997702.714711722</v>
      </c>
      <c r="K14" s="52">
        <v>18023.05</v>
      </c>
      <c r="L14" s="52">
        <v>18023.05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1548.07</v>
      </c>
      <c r="Z14" s="52">
        <v>1548.07</v>
      </c>
      <c r="AA14" s="52">
        <v>852.54</v>
      </c>
      <c r="AB14" s="52">
        <v>852.54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4">
        <f t="shared" si="0"/>
        <v>2366928.2347117215</v>
      </c>
      <c r="AN14" s="4">
        <f t="shared" si="1"/>
        <v>2366928.2347117215</v>
      </c>
      <c r="AO14" s="40"/>
    </row>
    <row r="15" spans="1:42" ht="45" customHeight="1">
      <c r="A15" s="31">
        <v>11</v>
      </c>
      <c r="B15" s="15" t="s">
        <v>41</v>
      </c>
      <c r="C15" s="52">
        <v>100922.067945205</v>
      </c>
      <c r="D15" s="52">
        <v>100922.067945205</v>
      </c>
      <c r="E15" s="52">
        <v>221206.9505035911</v>
      </c>
      <c r="F15" s="52">
        <v>221206.9505035911</v>
      </c>
      <c r="G15" s="52">
        <v>56602.31342465705</v>
      </c>
      <c r="H15" s="52">
        <v>56602.31342465705</v>
      </c>
      <c r="I15" s="52">
        <v>1105824.0624657758</v>
      </c>
      <c r="J15" s="52">
        <v>1105824.0624657758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4">
        <f t="shared" si="0"/>
        <v>1484555.394339229</v>
      </c>
      <c r="AN15" s="4">
        <f t="shared" si="1"/>
        <v>1484555.394339229</v>
      </c>
      <c r="AO15" s="40"/>
      <c r="AP15" s="40"/>
    </row>
    <row r="16" spans="1:41" ht="45" customHeight="1">
      <c r="A16" s="31">
        <v>12</v>
      </c>
      <c r="B16" s="15" t="s">
        <v>50</v>
      </c>
      <c r="C16" s="52">
        <v>0</v>
      </c>
      <c r="D16" s="52">
        <v>0</v>
      </c>
      <c r="E16" s="52">
        <v>639.3199999999999</v>
      </c>
      <c r="F16" s="52">
        <v>639.3199999999999</v>
      </c>
      <c r="G16" s="52">
        <v>17616.28</v>
      </c>
      <c r="H16" s="52">
        <v>4415.4800000000005</v>
      </c>
      <c r="I16" s="52">
        <v>322969.618</v>
      </c>
      <c r="J16" s="52">
        <v>322969.618</v>
      </c>
      <c r="K16" s="52">
        <v>142642</v>
      </c>
      <c r="L16" s="52">
        <v>69791.5</v>
      </c>
      <c r="M16" s="52">
        <v>18300</v>
      </c>
      <c r="N16" s="52">
        <v>10084</v>
      </c>
      <c r="O16" s="52">
        <v>0</v>
      </c>
      <c r="P16" s="52">
        <v>0</v>
      </c>
      <c r="Q16" s="52">
        <v>6458.989999999998</v>
      </c>
      <c r="R16" s="52">
        <v>391.88999999999214</v>
      </c>
      <c r="S16" s="52">
        <v>297943.74</v>
      </c>
      <c r="T16" s="52">
        <v>1184.2200000000012</v>
      </c>
      <c r="U16" s="52">
        <v>0</v>
      </c>
      <c r="V16" s="52">
        <v>0</v>
      </c>
      <c r="W16" s="52">
        <v>0</v>
      </c>
      <c r="X16" s="52">
        <v>0</v>
      </c>
      <c r="Y16" s="52">
        <v>4747.23</v>
      </c>
      <c r="Z16" s="52">
        <v>1884.13</v>
      </c>
      <c r="AA16" s="52">
        <v>281982.58</v>
      </c>
      <c r="AB16" s="52">
        <v>32969.09</v>
      </c>
      <c r="AC16" s="52">
        <v>0</v>
      </c>
      <c r="AD16" s="52">
        <v>0</v>
      </c>
      <c r="AE16" s="52">
        <v>22682.245221558067</v>
      </c>
      <c r="AF16" s="52">
        <v>22682.245221558067</v>
      </c>
      <c r="AG16" s="52">
        <v>0</v>
      </c>
      <c r="AH16" s="52">
        <v>0</v>
      </c>
      <c r="AI16" s="52">
        <v>31970.869999999995</v>
      </c>
      <c r="AJ16" s="52">
        <v>954.2599999999928</v>
      </c>
      <c r="AK16" s="52">
        <v>0</v>
      </c>
      <c r="AL16" s="52">
        <v>0</v>
      </c>
      <c r="AM16" s="4">
        <f t="shared" si="0"/>
        <v>1147952.873221558</v>
      </c>
      <c r="AN16" s="4">
        <f t="shared" si="1"/>
        <v>467965.7532215581</v>
      </c>
      <c r="AO16" s="40"/>
    </row>
    <row r="17" spans="1:41" ht="45" customHeight="1">
      <c r="A17" s="31">
        <v>13</v>
      </c>
      <c r="B17" s="15" t="s">
        <v>51</v>
      </c>
      <c r="C17" s="52">
        <v>0</v>
      </c>
      <c r="D17" s="52">
        <v>0</v>
      </c>
      <c r="E17" s="52">
        <v>1517.2355904831072</v>
      </c>
      <c r="F17" s="52">
        <v>1517.2355904831072</v>
      </c>
      <c r="G17" s="52">
        <v>8392.20570339178</v>
      </c>
      <c r="H17" s="52">
        <v>8392.20570339178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140039.22349565654</v>
      </c>
      <c r="AB17" s="52">
        <v>35624.0186636209</v>
      </c>
      <c r="AC17" s="52">
        <v>66269.75491536042</v>
      </c>
      <c r="AD17" s="52">
        <v>43837.36946220974</v>
      </c>
      <c r="AE17" s="52">
        <v>0</v>
      </c>
      <c r="AF17" s="52">
        <v>0</v>
      </c>
      <c r="AG17" s="52">
        <v>0</v>
      </c>
      <c r="AH17" s="52">
        <v>0</v>
      </c>
      <c r="AI17" s="52">
        <v>87443.8053233487</v>
      </c>
      <c r="AJ17" s="52">
        <v>61029.619562530104</v>
      </c>
      <c r="AK17" s="52">
        <v>0</v>
      </c>
      <c r="AL17" s="52">
        <v>0</v>
      </c>
      <c r="AM17" s="4">
        <f t="shared" si="0"/>
        <v>303662.2250282406</v>
      </c>
      <c r="AN17" s="4">
        <f t="shared" si="1"/>
        <v>150400.44898223563</v>
      </c>
      <c r="AO17" s="40"/>
    </row>
    <row r="18" spans="1:40" ht="15">
      <c r="A18" s="34"/>
      <c r="B18" s="14" t="s">
        <v>1</v>
      </c>
      <c r="C18" s="13">
        <f aca="true" t="shared" si="2" ref="C18:AN18">SUM(C5:C17)</f>
        <v>6971527.215719636</v>
      </c>
      <c r="D18" s="13">
        <f t="shared" si="2"/>
        <v>6574459.116089548</v>
      </c>
      <c r="E18" s="13">
        <f t="shared" si="2"/>
        <v>1663090.9196200052</v>
      </c>
      <c r="F18" s="13">
        <f t="shared" si="2"/>
        <v>1663013.259620005</v>
      </c>
      <c r="G18" s="13">
        <f t="shared" si="2"/>
        <v>1436905.213255107</v>
      </c>
      <c r="H18" s="13">
        <f t="shared" si="2"/>
        <v>1378310.7691982412</v>
      </c>
      <c r="I18" s="13">
        <f t="shared" si="2"/>
        <v>59304466.48821655</v>
      </c>
      <c r="J18" s="13">
        <f t="shared" si="2"/>
        <v>59258271.58790325</v>
      </c>
      <c r="K18" s="13">
        <f t="shared" si="2"/>
        <v>16189879.825802416</v>
      </c>
      <c r="L18" s="13">
        <f t="shared" si="2"/>
        <v>15557486.505263533</v>
      </c>
      <c r="M18" s="13">
        <f t="shared" si="2"/>
        <v>2080459.3975131107</v>
      </c>
      <c r="N18" s="13">
        <f t="shared" si="2"/>
        <v>1841168.5103051628</v>
      </c>
      <c r="O18" s="13">
        <f t="shared" si="2"/>
        <v>0</v>
      </c>
      <c r="P18" s="13">
        <f t="shared" si="2"/>
        <v>0</v>
      </c>
      <c r="Q18" s="13">
        <f t="shared" si="2"/>
        <v>2479733.3854129952</v>
      </c>
      <c r="R18" s="13">
        <f t="shared" si="2"/>
        <v>101611.62263590746</v>
      </c>
      <c r="S18" s="13">
        <f t="shared" si="2"/>
        <v>1783070.6922641292</v>
      </c>
      <c r="T18" s="13">
        <f t="shared" si="2"/>
        <v>28454.775231054467</v>
      </c>
      <c r="U18" s="13">
        <f t="shared" si="2"/>
        <v>552677.8939103148</v>
      </c>
      <c r="V18" s="13">
        <f t="shared" si="2"/>
        <v>153848.4327583178</v>
      </c>
      <c r="W18" s="13">
        <f t="shared" si="2"/>
        <v>15453.54</v>
      </c>
      <c r="X18" s="13">
        <f t="shared" si="2"/>
        <v>4289.582628613657</v>
      </c>
      <c r="Y18" s="13">
        <f t="shared" si="2"/>
        <v>1878675.104482824</v>
      </c>
      <c r="Z18" s="13">
        <f t="shared" si="2"/>
        <v>1294913.971551885</v>
      </c>
      <c r="AA18" s="13">
        <f t="shared" si="2"/>
        <v>17405323.136468228</v>
      </c>
      <c r="AB18" s="13">
        <f t="shared" si="2"/>
        <v>5702072.65914183</v>
      </c>
      <c r="AC18" s="13">
        <f t="shared" si="2"/>
        <v>943013.8650793624</v>
      </c>
      <c r="AD18" s="13">
        <f t="shared" si="2"/>
        <v>122768.21622113149</v>
      </c>
      <c r="AE18" s="13">
        <f t="shared" si="2"/>
        <v>1701203.0320299293</v>
      </c>
      <c r="AF18" s="13">
        <f t="shared" si="2"/>
        <v>718791.520759671</v>
      </c>
      <c r="AG18" s="13">
        <f t="shared" si="2"/>
        <v>219505.440328</v>
      </c>
      <c r="AH18" s="13">
        <f t="shared" si="2"/>
        <v>219505.440328</v>
      </c>
      <c r="AI18" s="13">
        <f t="shared" si="2"/>
        <v>3598558.205353975</v>
      </c>
      <c r="AJ18" s="13">
        <f t="shared" si="2"/>
        <v>1319127.4910313666</v>
      </c>
      <c r="AK18" s="13">
        <f t="shared" si="2"/>
        <v>0</v>
      </c>
      <c r="AL18" s="13">
        <f t="shared" si="2"/>
        <v>0</v>
      </c>
      <c r="AM18" s="13">
        <f t="shared" si="2"/>
        <v>118223543.35545659</v>
      </c>
      <c r="AN18" s="13">
        <f t="shared" si="2"/>
        <v>95938093.46066749</v>
      </c>
    </row>
    <row r="20" spans="2:40" ht="18">
      <c r="B20" s="22" t="s">
        <v>15</v>
      </c>
      <c r="AM20" s="40"/>
      <c r="AN20" s="42"/>
    </row>
    <row r="21" spans="2:40" ht="12.75">
      <c r="B21" s="97" t="s">
        <v>67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AN21" s="40"/>
    </row>
    <row r="22" spans="2:14" ht="12.7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2:3" ht="13.5">
      <c r="B23" s="22" t="s">
        <v>18</v>
      </c>
      <c r="C23" s="23"/>
    </row>
    <row r="24" ht="13.5">
      <c r="B24" s="22" t="s">
        <v>19</v>
      </c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zoomScalePageLayoutView="0" workbookViewId="0" topLeftCell="A1">
      <pane xSplit="2" ySplit="5" topLeftCell="A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9" sqref="AM19"/>
    </sheetView>
  </sheetViews>
  <sheetFormatPr defaultColWidth="9.140625" defaultRowHeight="12.75"/>
  <cols>
    <col min="1" max="1" width="3.7109375" style="23" customWidth="1"/>
    <col min="2" max="2" width="28.00390625" style="23" customWidth="1"/>
    <col min="3" max="6" width="11.7109375" style="23" customWidth="1"/>
    <col min="7" max="8" width="12.8515625" style="23" customWidth="1"/>
    <col min="9" max="9" width="12.421875" style="23" bestFit="1" customWidth="1"/>
    <col min="10" max="10" width="12.421875" style="23" customWidth="1"/>
    <col min="11" max="38" width="11.7109375" style="23" customWidth="1"/>
    <col min="39" max="39" width="14.28125" style="23" customWidth="1"/>
    <col min="40" max="40" width="13.8515625" style="23" customWidth="1"/>
    <col min="41" max="42" width="9.140625" style="23" customWidth="1"/>
    <col min="43" max="43" width="10.7109375" style="23" bestFit="1" customWidth="1"/>
    <col min="44" max="16384" width="9.140625" style="23" customWidth="1"/>
  </cols>
  <sheetData>
    <row r="1" spans="1:12" ht="20.25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51"/>
    </row>
    <row r="2" spans="1:33" s="43" customFormat="1" ht="13.5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51"/>
      <c r="AG2" s="23"/>
    </row>
    <row r="3" spans="1:40" ht="15" customHeight="1">
      <c r="A3" s="28" t="s">
        <v>52</v>
      </c>
      <c r="B3" s="5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  <c r="AN3" s="57"/>
    </row>
    <row r="4" spans="1:40" ht="90" customHeight="1">
      <c r="A4" s="98" t="s">
        <v>0</v>
      </c>
      <c r="B4" s="98" t="s">
        <v>2</v>
      </c>
      <c r="C4" s="95" t="s">
        <v>3</v>
      </c>
      <c r="D4" s="100"/>
      <c r="E4" s="95" t="s">
        <v>27</v>
      </c>
      <c r="F4" s="100"/>
      <c r="G4" s="95" t="s">
        <v>34</v>
      </c>
      <c r="H4" s="100"/>
      <c r="I4" s="95" t="s">
        <v>6</v>
      </c>
      <c r="J4" s="100"/>
      <c r="K4" s="95" t="s">
        <v>36</v>
      </c>
      <c r="L4" s="100"/>
      <c r="M4" s="95" t="s">
        <v>37</v>
      </c>
      <c r="N4" s="100"/>
      <c r="O4" s="95" t="s">
        <v>8</v>
      </c>
      <c r="P4" s="100"/>
      <c r="Q4" s="95" t="s">
        <v>28</v>
      </c>
      <c r="R4" s="100"/>
      <c r="S4" s="95" t="s">
        <v>38</v>
      </c>
      <c r="T4" s="100"/>
      <c r="U4" s="95" t="s">
        <v>29</v>
      </c>
      <c r="V4" s="100"/>
      <c r="W4" s="95" t="s">
        <v>30</v>
      </c>
      <c r="X4" s="100"/>
      <c r="Y4" s="95" t="s">
        <v>9</v>
      </c>
      <c r="Z4" s="100"/>
      <c r="AA4" s="95" t="s">
        <v>31</v>
      </c>
      <c r="AB4" s="100"/>
      <c r="AC4" s="95" t="s">
        <v>10</v>
      </c>
      <c r="AD4" s="100"/>
      <c r="AE4" s="95" t="s">
        <v>11</v>
      </c>
      <c r="AF4" s="100"/>
      <c r="AG4" s="95" t="s">
        <v>12</v>
      </c>
      <c r="AH4" s="100"/>
      <c r="AI4" s="95" t="s">
        <v>32</v>
      </c>
      <c r="AJ4" s="100"/>
      <c r="AK4" s="95" t="s">
        <v>13</v>
      </c>
      <c r="AL4" s="100"/>
      <c r="AM4" s="95" t="s">
        <v>14</v>
      </c>
      <c r="AN4" s="96"/>
    </row>
    <row r="5" spans="1:42" ht="45" customHeight="1">
      <c r="A5" s="99"/>
      <c r="B5" s="99"/>
      <c r="C5" s="30" t="s">
        <v>20</v>
      </c>
      <c r="D5" s="30" t="s">
        <v>21</v>
      </c>
      <c r="E5" s="30" t="s">
        <v>20</v>
      </c>
      <c r="F5" s="30" t="s">
        <v>21</v>
      </c>
      <c r="G5" s="30" t="s">
        <v>20</v>
      </c>
      <c r="H5" s="30" t="s">
        <v>21</v>
      </c>
      <c r="I5" s="30" t="s">
        <v>20</v>
      </c>
      <c r="J5" s="30" t="s">
        <v>21</v>
      </c>
      <c r="K5" s="30" t="s">
        <v>20</v>
      </c>
      <c r="L5" s="30" t="s">
        <v>21</v>
      </c>
      <c r="M5" s="30" t="s">
        <v>20</v>
      </c>
      <c r="N5" s="30" t="s">
        <v>21</v>
      </c>
      <c r="O5" s="30" t="s">
        <v>20</v>
      </c>
      <c r="P5" s="30" t="s">
        <v>21</v>
      </c>
      <c r="Q5" s="30" t="s">
        <v>20</v>
      </c>
      <c r="R5" s="30" t="s">
        <v>21</v>
      </c>
      <c r="S5" s="30" t="s">
        <v>20</v>
      </c>
      <c r="T5" s="30" t="s">
        <v>21</v>
      </c>
      <c r="U5" s="30" t="s">
        <v>20</v>
      </c>
      <c r="V5" s="30" t="s">
        <v>21</v>
      </c>
      <c r="W5" s="30" t="s">
        <v>20</v>
      </c>
      <c r="X5" s="30" t="s">
        <v>21</v>
      </c>
      <c r="Y5" s="30" t="s">
        <v>20</v>
      </c>
      <c r="Z5" s="30" t="s">
        <v>21</v>
      </c>
      <c r="AA5" s="30" t="s">
        <v>20</v>
      </c>
      <c r="AB5" s="30" t="s">
        <v>21</v>
      </c>
      <c r="AC5" s="30" t="s">
        <v>20</v>
      </c>
      <c r="AD5" s="30" t="s">
        <v>21</v>
      </c>
      <c r="AE5" s="30" t="s">
        <v>20</v>
      </c>
      <c r="AF5" s="30" t="s">
        <v>21</v>
      </c>
      <c r="AG5" s="30" t="s">
        <v>20</v>
      </c>
      <c r="AH5" s="30" t="s">
        <v>21</v>
      </c>
      <c r="AI5" s="30" t="s">
        <v>20</v>
      </c>
      <c r="AJ5" s="30" t="s">
        <v>21</v>
      </c>
      <c r="AK5" s="30" t="s">
        <v>20</v>
      </c>
      <c r="AL5" s="30" t="s">
        <v>21</v>
      </c>
      <c r="AM5" s="30" t="s">
        <v>20</v>
      </c>
      <c r="AN5" s="30" t="s">
        <v>21</v>
      </c>
      <c r="AP5" s="44"/>
    </row>
    <row r="6" spans="1:42" ht="45" customHeight="1">
      <c r="A6" s="31">
        <v>1</v>
      </c>
      <c r="B6" s="15" t="s">
        <v>39</v>
      </c>
      <c r="C6" s="52">
        <v>1012632.0499999999</v>
      </c>
      <c r="D6" s="52">
        <v>643206.97</v>
      </c>
      <c r="E6" s="52">
        <v>69593.60999999999</v>
      </c>
      <c r="F6" s="52">
        <v>69593.60999999999</v>
      </c>
      <c r="G6" s="52">
        <v>17982.37</v>
      </c>
      <c r="H6" s="52">
        <v>17982.37</v>
      </c>
      <c r="I6" s="52">
        <v>23974513.167189896</v>
      </c>
      <c r="J6" s="52">
        <v>23974513.167189896</v>
      </c>
      <c r="K6" s="52">
        <v>3653607.0700000026</v>
      </c>
      <c r="L6" s="52">
        <v>3359045.4400000027</v>
      </c>
      <c r="M6" s="52">
        <v>953098.1200000001</v>
      </c>
      <c r="N6" s="52">
        <v>526467.5200000001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156908.58000000002</v>
      </c>
      <c r="Z6" s="52">
        <v>156908.58000000002</v>
      </c>
      <c r="AA6" s="52">
        <v>468656.82</v>
      </c>
      <c r="AB6" s="52">
        <v>374983.25</v>
      </c>
      <c r="AC6" s="52">
        <v>0</v>
      </c>
      <c r="AD6" s="52">
        <v>0</v>
      </c>
      <c r="AE6" s="52">
        <v>117459.59</v>
      </c>
      <c r="AF6" s="52">
        <v>71699.37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4">
        <f aca="true" t="shared" si="0" ref="AM6:AM18">C6+E6+G6+I6+K6+M6+O6+Q6+S6+U6+W6+Y6+AA6+AC6+AE6+AG6+AI6+AK6</f>
        <v>30424451.3771899</v>
      </c>
      <c r="AN6" s="4">
        <f aca="true" t="shared" si="1" ref="AN6:AN18">D6+F6+H6+J6+L6+N6+P6+R6+T6+V6+X6+Z6+AB6+AD6+AF6+AH6+AJ6+AL6</f>
        <v>29194400.277189896</v>
      </c>
      <c r="AP6" s="45"/>
    </row>
    <row r="7" spans="1:42" ht="45" customHeight="1">
      <c r="A7" s="31">
        <v>2</v>
      </c>
      <c r="B7" s="15" t="s">
        <v>40</v>
      </c>
      <c r="C7" s="52">
        <v>327650.98</v>
      </c>
      <c r="D7" s="52">
        <v>327650.98</v>
      </c>
      <c r="E7" s="52">
        <v>95929.76000000001</v>
      </c>
      <c r="F7" s="52">
        <v>95929.76000000001</v>
      </c>
      <c r="G7" s="52">
        <v>26981.64</v>
      </c>
      <c r="H7" s="52">
        <v>26981.64</v>
      </c>
      <c r="I7" s="52">
        <v>12664173.403</v>
      </c>
      <c r="J7" s="52">
        <v>12664173.403</v>
      </c>
      <c r="K7" s="52">
        <v>2217732.6199999996</v>
      </c>
      <c r="L7" s="52">
        <v>2217732.6199999996</v>
      </c>
      <c r="M7" s="52">
        <v>293102.63999999996</v>
      </c>
      <c r="N7" s="52">
        <v>293102.63999999996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43928.15999999999</v>
      </c>
      <c r="Z7" s="52">
        <v>22472.809999999998</v>
      </c>
      <c r="AA7" s="52">
        <v>301342.61</v>
      </c>
      <c r="AB7" s="52">
        <v>90512.70999999985</v>
      </c>
      <c r="AC7" s="52">
        <v>54372.55999999999</v>
      </c>
      <c r="AD7" s="52">
        <v>0</v>
      </c>
      <c r="AE7" s="52">
        <v>323728.39999999997</v>
      </c>
      <c r="AF7" s="52">
        <v>135144.74</v>
      </c>
      <c r="AG7" s="52">
        <v>0</v>
      </c>
      <c r="AH7" s="52">
        <v>0</v>
      </c>
      <c r="AI7" s="52">
        <v>142612.33000000002</v>
      </c>
      <c r="AJ7" s="52">
        <v>84047.33000000002</v>
      </c>
      <c r="AK7" s="52">
        <v>0</v>
      </c>
      <c r="AL7" s="52">
        <v>0</v>
      </c>
      <c r="AM7" s="4">
        <f t="shared" si="0"/>
        <v>16491555.103000002</v>
      </c>
      <c r="AN7" s="4">
        <f t="shared" si="1"/>
        <v>15957748.633000001</v>
      </c>
      <c r="AP7" s="58"/>
    </row>
    <row r="8" spans="1:42" ht="45" customHeight="1">
      <c r="A8" s="31">
        <v>3</v>
      </c>
      <c r="B8" s="15" t="s">
        <v>45</v>
      </c>
      <c r="C8" s="52">
        <v>124594.76</v>
      </c>
      <c r="D8" s="52">
        <f>C8</f>
        <v>124594.76</v>
      </c>
      <c r="E8" s="52">
        <v>0</v>
      </c>
      <c r="F8" s="52">
        <v>0</v>
      </c>
      <c r="G8" s="52">
        <v>0</v>
      </c>
      <c r="H8" s="52">
        <v>0</v>
      </c>
      <c r="I8" s="52">
        <v>6305257.07</v>
      </c>
      <c r="J8" s="52">
        <f>I8</f>
        <v>6305257.07</v>
      </c>
      <c r="K8" s="52">
        <v>167960.35</v>
      </c>
      <c r="L8" s="52">
        <f>K8</f>
        <v>167960.35</v>
      </c>
      <c r="M8" s="52">
        <v>23669.9</v>
      </c>
      <c r="N8" s="52">
        <f>M8</f>
        <v>23669.9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4">
        <f t="shared" si="0"/>
        <v>6621482.08</v>
      </c>
      <c r="AN8" s="4">
        <f t="shared" si="1"/>
        <v>6621482.08</v>
      </c>
      <c r="AP8" s="46"/>
    </row>
    <row r="9" spans="1:42" ht="45" customHeight="1">
      <c r="A9" s="31">
        <v>4</v>
      </c>
      <c r="B9" s="15" t="s">
        <v>42</v>
      </c>
      <c r="C9" s="52">
        <v>38999.96000000001</v>
      </c>
      <c r="D9" s="52">
        <v>38999.96000000001</v>
      </c>
      <c r="E9" s="52">
        <v>7472.570000000001</v>
      </c>
      <c r="F9" s="52">
        <v>7472.570000000001</v>
      </c>
      <c r="G9" s="52">
        <v>17621.26</v>
      </c>
      <c r="H9" s="52">
        <v>17621.26</v>
      </c>
      <c r="I9" s="52">
        <v>4595772.34</v>
      </c>
      <c r="J9" s="52">
        <v>4595772.34</v>
      </c>
      <c r="K9" s="52">
        <v>461710.29000000004</v>
      </c>
      <c r="L9" s="52">
        <v>394512.29000000004</v>
      </c>
      <c r="M9" s="52">
        <v>113992.93</v>
      </c>
      <c r="N9" s="52">
        <v>113992.93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13019.589999999993</v>
      </c>
      <c r="Z9" s="52">
        <v>13019.589999999993</v>
      </c>
      <c r="AA9" s="52">
        <v>139830.09</v>
      </c>
      <c r="AB9" s="52">
        <v>16924.510000000068</v>
      </c>
      <c r="AC9" s="52">
        <v>0</v>
      </c>
      <c r="AD9" s="52">
        <v>0</v>
      </c>
      <c r="AE9" s="52">
        <v>7625.000000000233</v>
      </c>
      <c r="AF9" s="52">
        <v>3771.150000000256</v>
      </c>
      <c r="AG9" s="52">
        <v>0</v>
      </c>
      <c r="AH9" s="52">
        <v>0</v>
      </c>
      <c r="AI9" s="52">
        <v>49369.380000000005</v>
      </c>
      <c r="AJ9" s="52">
        <v>70.69000000000233</v>
      </c>
      <c r="AK9" s="52">
        <v>0</v>
      </c>
      <c r="AL9" s="52">
        <v>0</v>
      </c>
      <c r="AM9" s="4">
        <f t="shared" si="0"/>
        <v>5445413.409999999</v>
      </c>
      <c r="AN9" s="4">
        <f t="shared" si="1"/>
        <v>5202157.29</v>
      </c>
      <c r="AP9" s="46"/>
    </row>
    <row r="10" spans="1:42" ht="45" customHeight="1">
      <c r="A10" s="31">
        <v>5</v>
      </c>
      <c r="B10" s="15" t="s">
        <v>44</v>
      </c>
      <c r="C10" s="52">
        <v>21500</v>
      </c>
      <c r="D10" s="52">
        <f>C10</f>
        <v>21500</v>
      </c>
      <c r="E10" s="52">
        <v>0</v>
      </c>
      <c r="F10" s="52">
        <v>0</v>
      </c>
      <c r="G10" s="52">
        <v>2012.5</v>
      </c>
      <c r="H10" s="52">
        <f>G10</f>
        <v>2012.5</v>
      </c>
      <c r="I10" s="52">
        <v>3585908.005229071</v>
      </c>
      <c r="J10" s="52">
        <v>3585908.005229071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4">
        <f t="shared" si="0"/>
        <v>3609420.505229071</v>
      </c>
      <c r="AN10" s="4">
        <f t="shared" si="1"/>
        <v>3609420.505229071</v>
      </c>
      <c r="AP10" s="46"/>
    </row>
    <row r="11" spans="1:44" ht="45" customHeight="1">
      <c r="A11" s="31">
        <v>6</v>
      </c>
      <c r="B11" s="15" t="s">
        <v>43</v>
      </c>
      <c r="C11" s="52">
        <v>14775.805036</v>
      </c>
      <c r="D11" s="52">
        <v>14775.805036</v>
      </c>
      <c r="E11" s="52">
        <v>0</v>
      </c>
      <c r="F11" s="52">
        <v>0</v>
      </c>
      <c r="G11" s="52">
        <v>16046.529999999999</v>
      </c>
      <c r="H11" s="52">
        <v>16046.529999999999</v>
      </c>
      <c r="I11" s="52">
        <v>2495002.919305168</v>
      </c>
      <c r="J11" s="52">
        <v>2495002.919305168</v>
      </c>
      <c r="K11" s="52">
        <v>771931.558219</v>
      </c>
      <c r="L11" s="52">
        <v>718195.438219</v>
      </c>
      <c r="M11" s="52">
        <v>147556.37</v>
      </c>
      <c r="N11" s="52">
        <v>115946.09759899444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21932.190000000002</v>
      </c>
      <c r="Z11" s="52">
        <v>13302.377958748224</v>
      </c>
      <c r="AA11" s="52">
        <v>28298.56</v>
      </c>
      <c r="AB11" s="52">
        <v>11394.34158447419</v>
      </c>
      <c r="AC11" s="52">
        <v>4176.96</v>
      </c>
      <c r="AD11" s="52">
        <v>4176.96</v>
      </c>
      <c r="AE11" s="52">
        <v>5819.84</v>
      </c>
      <c r="AF11" s="52">
        <v>5819.84</v>
      </c>
      <c r="AG11" s="52">
        <v>0</v>
      </c>
      <c r="AH11" s="52">
        <v>0</v>
      </c>
      <c r="AI11" s="52">
        <v>2316.73</v>
      </c>
      <c r="AJ11" s="52">
        <v>1758.365</v>
      </c>
      <c r="AK11" s="52">
        <v>0</v>
      </c>
      <c r="AL11" s="52">
        <v>0</v>
      </c>
      <c r="AM11" s="4">
        <f t="shared" si="0"/>
        <v>3507857.462560168</v>
      </c>
      <c r="AN11" s="4">
        <f t="shared" si="1"/>
        <v>3396418.674702385</v>
      </c>
      <c r="AP11" s="46"/>
      <c r="AQ11" s="44"/>
      <c r="AR11" s="89"/>
    </row>
    <row r="12" spans="1:43" ht="45" customHeight="1">
      <c r="A12" s="31">
        <v>7</v>
      </c>
      <c r="B12" s="15" t="s">
        <v>47</v>
      </c>
      <c r="C12" s="52">
        <v>0</v>
      </c>
      <c r="D12" s="52">
        <v>0</v>
      </c>
      <c r="E12" s="52">
        <v>143.97</v>
      </c>
      <c r="F12" s="52">
        <f>E12</f>
        <v>143.97</v>
      </c>
      <c r="G12" s="52">
        <v>0</v>
      </c>
      <c r="H12" s="52">
        <v>0</v>
      </c>
      <c r="I12" s="52">
        <v>3028499.0475299996</v>
      </c>
      <c r="J12" s="52">
        <v>3028499.0475299996</v>
      </c>
      <c r="K12" s="52">
        <v>3080</v>
      </c>
      <c r="L12" s="52">
        <v>1645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4">
        <f t="shared" si="0"/>
        <v>3031723.01753</v>
      </c>
      <c r="AN12" s="4">
        <f t="shared" si="1"/>
        <v>3030288.01753</v>
      </c>
      <c r="AP12" s="46"/>
      <c r="AQ12" s="89"/>
    </row>
    <row r="13" spans="1:42" ht="45" customHeight="1">
      <c r="A13" s="31">
        <v>8</v>
      </c>
      <c r="B13" s="15" t="s">
        <v>49</v>
      </c>
      <c r="C13" s="52">
        <v>0</v>
      </c>
      <c r="D13" s="52">
        <v>0</v>
      </c>
      <c r="E13" s="52">
        <v>0</v>
      </c>
      <c r="F13" s="52">
        <v>0</v>
      </c>
      <c r="G13" s="52">
        <v>4000</v>
      </c>
      <c r="H13" s="52">
        <v>4000</v>
      </c>
      <c r="I13" s="52">
        <v>1860285.0999999999</v>
      </c>
      <c r="J13" s="52">
        <v>1860285.0999999999</v>
      </c>
      <c r="K13" s="52">
        <v>464840</v>
      </c>
      <c r="L13" s="52">
        <v>464840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41918</v>
      </c>
      <c r="Z13" s="52">
        <v>41918</v>
      </c>
      <c r="AA13" s="52">
        <v>18578.86</v>
      </c>
      <c r="AB13" s="52">
        <v>18578.86</v>
      </c>
      <c r="AC13" s="52">
        <v>0</v>
      </c>
      <c r="AD13" s="52">
        <v>0</v>
      </c>
      <c r="AE13" s="52">
        <v>345440</v>
      </c>
      <c r="AF13" s="52">
        <v>207264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4">
        <f t="shared" si="0"/>
        <v>2735061.9599999995</v>
      </c>
      <c r="AN13" s="4">
        <f t="shared" si="1"/>
        <v>2596885.9599999995</v>
      </c>
      <c r="AP13" s="46"/>
    </row>
    <row r="14" spans="1:42" ht="45" customHeight="1">
      <c r="A14" s="31">
        <v>9</v>
      </c>
      <c r="B14" s="15" t="s">
        <v>48</v>
      </c>
      <c r="C14" s="52">
        <v>483</v>
      </c>
      <c r="D14" s="52">
        <f>C14</f>
        <v>483</v>
      </c>
      <c r="E14" s="52">
        <v>0</v>
      </c>
      <c r="F14" s="52">
        <v>0</v>
      </c>
      <c r="G14" s="52">
        <v>0</v>
      </c>
      <c r="H14" s="52">
        <v>0</v>
      </c>
      <c r="I14" s="52">
        <v>2251886.08</v>
      </c>
      <c r="J14" s="52">
        <f>I14</f>
        <v>2251886.08</v>
      </c>
      <c r="K14" s="52">
        <v>57410.12</v>
      </c>
      <c r="L14" s="52">
        <f>K14</f>
        <v>57410.12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1328</v>
      </c>
      <c r="AB14" s="52">
        <f>AA14</f>
        <v>1328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4">
        <f t="shared" si="0"/>
        <v>2311107.2</v>
      </c>
      <c r="AN14" s="4">
        <f t="shared" si="1"/>
        <v>2311107.2</v>
      </c>
      <c r="AP14" s="46"/>
    </row>
    <row r="15" spans="1:42" ht="45" customHeight="1">
      <c r="A15" s="31">
        <v>10</v>
      </c>
      <c r="B15" s="15" t="s">
        <v>41</v>
      </c>
      <c r="C15" s="52">
        <v>39000</v>
      </c>
      <c r="D15" s="52">
        <f>C15</f>
        <v>39000</v>
      </c>
      <c r="E15" s="52">
        <v>8431.47</v>
      </c>
      <c r="F15" s="52">
        <f>E15</f>
        <v>8431.47</v>
      </c>
      <c r="G15" s="52">
        <v>0</v>
      </c>
      <c r="H15" s="52">
        <v>0</v>
      </c>
      <c r="I15" s="52">
        <v>1621475.5</v>
      </c>
      <c r="J15" s="52">
        <v>1621475.5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4">
        <f t="shared" si="0"/>
        <v>1668906.97</v>
      </c>
      <c r="AN15" s="4">
        <f t="shared" si="1"/>
        <v>1668906.97</v>
      </c>
      <c r="AP15" s="46"/>
    </row>
    <row r="16" spans="1:42" ht="45" customHeight="1">
      <c r="A16" s="31">
        <v>11</v>
      </c>
      <c r="B16" s="15" t="s">
        <v>46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263341.2</v>
      </c>
      <c r="J16" s="52">
        <v>263341.2</v>
      </c>
      <c r="K16" s="52">
        <v>118861.66</v>
      </c>
      <c r="L16" s="52">
        <v>118861.66</v>
      </c>
      <c r="M16" s="52">
        <v>14892.68</v>
      </c>
      <c r="N16" s="52">
        <v>14892.68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518.66</v>
      </c>
      <c r="Z16" s="52">
        <v>518.66</v>
      </c>
      <c r="AA16" s="52">
        <v>150418.4</v>
      </c>
      <c r="AB16" s="52">
        <v>75686.881</v>
      </c>
      <c r="AC16" s="52">
        <v>0</v>
      </c>
      <c r="AD16" s="52">
        <v>0</v>
      </c>
      <c r="AE16" s="52">
        <v>2651.54</v>
      </c>
      <c r="AF16" s="52">
        <v>2651.54</v>
      </c>
      <c r="AG16" s="52">
        <v>0</v>
      </c>
      <c r="AH16" s="52">
        <v>0</v>
      </c>
      <c r="AI16" s="52">
        <v>9038.31</v>
      </c>
      <c r="AJ16" s="52">
        <v>4519.155</v>
      </c>
      <c r="AK16" s="52">
        <v>0</v>
      </c>
      <c r="AL16" s="52">
        <v>0</v>
      </c>
      <c r="AM16" s="4">
        <f t="shared" si="0"/>
        <v>559722.4500000001</v>
      </c>
      <c r="AN16" s="4">
        <f t="shared" si="1"/>
        <v>480471.77599999995</v>
      </c>
      <c r="AP16" s="46"/>
    </row>
    <row r="17" spans="1:42" ht="45" customHeight="1">
      <c r="A17" s="31">
        <v>12</v>
      </c>
      <c r="B17" s="15" t="s">
        <v>51</v>
      </c>
      <c r="C17" s="52">
        <v>0</v>
      </c>
      <c r="D17" s="52">
        <v>0</v>
      </c>
      <c r="E17" s="52">
        <v>120</v>
      </c>
      <c r="F17" s="52">
        <f>E17</f>
        <v>120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460363.07224</v>
      </c>
      <c r="AB17" s="52">
        <v>458484.373195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183.31</v>
      </c>
      <c r="AJ17" s="52">
        <f>AI17</f>
        <v>183.31</v>
      </c>
      <c r="AK17" s="52">
        <v>0</v>
      </c>
      <c r="AL17" s="52">
        <v>0</v>
      </c>
      <c r="AM17" s="4">
        <f t="shared" si="0"/>
        <v>460666.38224</v>
      </c>
      <c r="AN17" s="4">
        <f t="shared" si="1"/>
        <v>458787.683195</v>
      </c>
      <c r="AP17" s="46"/>
    </row>
    <row r="18" spans="1:42" ht="45" customHeight="1">
      <c r="A18" s="31">
        <v>13</v>
      </c>
      <c r="B18" s="15" t="s">
        <v>50</v>
      </c>
      <c r="C18" s="52">
        <v>0</v>
      </c>
      <c r="D18" s="52">
        <v>0</v>
      </c>
      <c r="E18" s="52">
        <v>169.37</v>
      </c>
      <c r="F18" s="52">
        <v>169.37</v>
      </c>
      <c r="G18" s="52">
        <v>0</v>
      </c>
      <c r="H18" s="52">
        <v>0</v>
      </c>
      <c r="I18" s="52">
        <v>180714.41</v>
      </c>
      <c r="J18" s="52">
        <v>180714.41</v>
      </c>
      <c r="K18" s="52">
        <v>197181</v>
      </c>
      <c r="L18" s="52">
        <v>98590</v>
      </c>
      <c r="M18" s="52">
        <v>16575</v>
      </c>
      <c r="N18" s="52">
        <v>8287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49.84</v>
      </c>
      <c r="AB18" s="52">
        <f>AA18</f>
        <v>49.84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4">
        <f t="shared" si="0"/>
        <v>394689.62000000005</v>
      </c>
      <c r="AN18" s="4">
        <f t="shared" si="1"/>
        <v>287810.62000000005</v>
      </c>
      <c r="AP18" s="46"/>
    </row>
    <row r="19" spans="1:40" ht="15">
      <c r="A19" s="34"/>
      <c r="B19" s="14" t="s">
        <v>1</v>
      </c>
      <c r="C19" s="13">
        <f aca="true" t="shared" si="2" ref="C19:AN19">SUM(C6:C18)</f>
        <v>1579636.5550359997</v>
      </c>
      <c r="D19" s="13">
        <f t="shared" si="2"/>
        <v>1210211.475036</v>
      </c>
      <c r="E19" s="13">
        <f t="shared" si="2"/>
        <v>181860.75</v>
      </c>
      <c r="F19" s="13">
        <f t="shared" si="2"/>
        <v>181860.75</v>
      </c>
      <c r="G19" s="13">
        <f t="shared" si="2"/>
        <v>84644.29999999999</v>
      </c>
      <c r="H19" s="13">
        <f t="shared" si="2"/>
        <v>84644.29999999999</v>
      </c>
      <c r="I19" s="13">
        <f t="shared" si="2"/>
        <v>62826828.24225413</v>
      </c>
      <c r="J19" s="13">
        <f t="shared" si="2"/>
        <v>62826828.24225413</v>
      </c>
      <c r="K19" s="13">
        <f t="shared" si="2"/>
        <v>8114314.668219002</v>
      </c>
      <c r="L19" s="13">
        <f t="shared" si="2"/>
        <v>7598792.918219002</v>
      </c>
      <c r="M19" s="13">
        <f t="shared" si="2"/>
        <v>1562887.64</v>
      </c>
      <c r="N19" s="13">
        <f t="shared" si="2"/>
        <v>1096358.7675989945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278225.18</v>
      </c>
      <c r="Z19" s="13">
        <f t="shared" si="2"/>
        <v>248140.01795874824</v>
      </c>
      <c r="AA19" s="13">
        <f t="shared" si="2"/>
        <v>1568866.25224</v>
      </c>
      <c r="AB19" s="13">
        <f t="shared" si="2"/>
        <v>1047942.765779474</v>
      </c>
      <c r="AC19" s="13">
        <f t="shared" si="2"/>
        <v>58549.51999999999</v>
      </c>
      <c r="AD19" s="13">
        <f t="shared" si="2"/>
        <v>4176.96</v>
      </c>
      <c r="AE19" s="13">
        <f t="shared" si="2"/>
        <v>802724.3700000003</v>
      </c>
      <c r="AF19" s="13">
        <f t="shared" si="2"/>
        <v>426350.6400000002</v>
      </c>
      <c r="AG19" s="13">
        <f t="shared" si="2"/>
        <v>0</v>
      </c>
      <c r="AH19" s="13">
        <f t="shared" si="2"/>
        <v>0</v>
      </c>
      <c r="AI19" s="13">
        <f t="shared" si="2"/>
        <v>203520.06000000003</v>
      </c>
      <c r="AJ19" s="13">
        <f t="shared" si="2"/>
        <v>90578.85000000002</v>
      </c>
      <c r="AK19" s="13">
        <f t="shared" si="2"/>
        <v>0</v>
      </c>
      <c r="AL19" s="13">
        <f t="shared" si="2"/>
        <v>0</v>
      </c>
      <c r="AM19" s="13">
        <f t="shared" si="2"/>
        <v>77262057.53774914</v>
      </c>
      <c r="AN19" s="13">
        <f t="shared" si="2"/>
        <v>74815885.68684635</v>
      </c>
    </row>
    <row r="21" spans="1:40" ht="15">
      <c r="A21" s="47"/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8"/>
      <c r="AN21" s="44"/>
    </row>
    <row r="22" spans="1:41" ht="13.5">
      <c r="A22" s="47"/>
      <c r="B22" s="97" t="s">
        <v>69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4"/>
      <c r="AN22" s="44"/>
      <c r="AO22" s="44"/>
    </row>
    <row r="23" spans="1:40" ht="15">
      <c r="A23" s="4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N23" s="38"/>
    </row>
    <row r="24" spans="2:40" ht="13.5">
      <c r="B24" s="22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AN24" s="44"/>
    </row>
    <row r="25" spans="2:40" ht="13.5">
      <c r="B25" s="22" t="s">
        <v>23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N25" s="44"/>
    </row>
    <row r="26" ht="13.5">
      <c r="AN26" s="44"/>
    </row>
  </sheetData>
  <sheetProtection/>
  <mergeCells count="24">
    <mergeCell ref="A1:K1"/>
    <mergeCell ref="A2:K2"/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5" sqref="E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2" t="s">
        <v>70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5"/>
    </row>
    <row r="4" spans="1:5" ht="12.75">
      <c r="A4" s="102"/>
      <c r="B4" s="102"/>
      <c r="C4" s="102"/>
      <c r="D4" s="102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24">
        <f>HLOOKUP(B7,'პრემიები(დაზღვევა)'!$C$4:$AL$19,16,)</f>
        <v>5376739.674082198</v>
      </c>
      <c r="D7" s="25">
        <f>C7/$C$25</f>
        <v>0.0395826260830448</v>
      </c>
    </row>
    <row r="8" spans="1:4" ht="27" customHeight="1">
      <c r="A8" s="18">
        <v>2</v>
      </c>
      <c r="B8" s="8" t="s">
        <v>27</v>
      </c>
      <c r="C8" s="24">
        <f>HLOOKUP(B8,'პრემიები(დაზღვევა)'!$C$4:$AL$19,16,)</f>
        <v>1690834.6405452357</v>
      </c>
      <c r="D8" s="25">
        <f aca="true" t="shared" si="0" ref="D8:D21">C8/$C$25</f>
        <v>0.012447631725146893</v>
      </c>
    </row>
    <row r="9" spans="1:4" ht="27" customHeight="1">
      <c r="A9" s="18">
        <v>3</v>
      </c>
      <c r="B9" s="8" t="s">
        <v>34</v>
      </c>
      <c r="C9" s="24">
        <f>HLOOKUP(B9,'პრემიები(დაზღვევა)'!$C$4:$AL$19,16,)</f>
        <v>1668061.9049623862</v>
      </c>
      <c r="D9" s="25">
        <f t="shared" si="0"/>
        <v>0.012279982790643131</v>
      </c>
    </row>
    <row r="10" spans="1:4" ht="27" customHeight="1">
      <c r="A10" s="18">
        <v>4</v>
      </c>
      <c r="B10" s="8" t="s">
        <v>6</v>
      </c>
      <c r="C10" s="24">
        <f>HLOOKUP(B10,'პრემიები(დაზღვევა)'!$C$4:$AL$19,16,)</f>
        <v>80371580.0257175</v>
      </c>
      <c r="D10" s="25">
        <f t="shared" si="0"/>
        <v>0.5916816496057222</v>
      </c>
    </row>
    <row r="11" spans="1:4" ht="38.25" customHeight="1">
      <c r="A11" s="18">
        <v>5</v>
      </c>
      <c r="B11" s="8" t="s">
        <v>35</v>
      </c>
      <c r="C11" s="24">
        <f>HLOOKUP(B11,'პრემიები(დაზღვევა)'!$C$4:$AL$19,16,)</f>
        <v>19496991.179539487</v>
      </c>
      <c r="D11" s="25">
        <f t="shared" si="0"/>
        <v>0.14353347165461744</v>
      </c>
    </row>
    <row r="12" spans="1:4" ht="27" customHeight="1">
      <c r="A12" s="18">
        <v>6</v>
      </c>
      <c r="B12" s="8" t="s">
        <v>7</v>
      </c>
      <c r="C12" s="24">
        <f>HLOOKUP(B12,'პრემიები(დაზღვევა)'!$C$4:$AL$19,16,)</f>
        <v>2314701.904278286</v>
      </c>
      <c r="D12" s="25">
        <f t="shared" si="0"/>
        <v>0.01704043444997156</v>
      </c>
    </row>
    <row r="13" spans="1:4" ht="27" customHeight="1">
      <c r="A13" s="18">
        <v>7</v>
      </c>
      <c r="B13" s="8" t="s">
        <v>8</v>
      </c>
      <c r="C13" s="24">
        <f>HLOOKUP(B13,'პრემიები(დაზღვევა)'!$C$4:$AL$19,16,)</f>
        <v>0</v>
      </c>
      <c r="D13" s="25">
        <f t="shared" si="0"/>
        <v>0</v>
      </c>
    </row>
    <row r="14" spans="1:4" ht="27" customHeight="1">
      <c r="A14" s="18">
        <v>8</v>
      </c>
      <c r="B14" s="8" t="s">
        <v>28</v>
      </c>
      <c r="C14" s="24">
        <f>HLOOKUP(B14,'პრემიები(დაზღვევა)'!$C$4:$AL$19,16,)</f>
        <v>1389856.6067013112</v>
      </c>
      <c r="D14" s="25">
        <f t="shared" si="0"/>
        <v>0.010231883577569396</v>
      </c>
    </row>
    <row r="15" spans="1:4" ht="27" customHeight="1">
      <c r="A15" s="18">
        <v>9</v>
      </c>
      <c r="B15" s="8" t="s">
        <v>38</v>
      </c>
      <c r="C15" s="24">
        <f>HLOOKUP(B15,'პრემიები(დაზღვევა)'!$C$4:$AL$19,16,)</f>
        <v>1033036.820269689</v>
      </c>
      <c r="D15" s="25">
        <f t="shared" si="0"/>
        <v>0.007605038120751601</v>
      </c>
    </row>
    <row r="16" spans="1:4" ht="27" customHeight="1">
      <c r="A16" s="18">
        <v>10</v>
      </c>
      <c r="B16" s="8" t="s">
        <v>29</v>
      </c>
      <c r="C16" s="24">
        <f>HLOOKUP(B16,'პრემიები(დაზღვევა)'!$C$4:$AL$19,16,)</f>
        <v>566538.88</v>
      </c>
      <c r="D16" s="25">
        <f t="shared" si="0"/>
        <v>0.004170761094617236</v>
      </c>
    </row>
    <row r="17" spans="1:4" ht="27" customHeight="1">
      <c r="A17" s="18">
        <v>11</v>
      </c>
      <c r="B17" s="8" t="s">
        <v>30</v>
      </c>
      <c r="C17" s="24">
        <f>HLOOKUP(B17,'პრემიები(დაზღვევა)'!$C$4:$AL$19,16,)</f>
        <v>0</v>
      </c>
      <c r="D17" s="25">
        <f t="shared" si="0"/>
        <v>0</v>
      </c>
    </row>
    <row r="18" spans="1:4" ht="27" customHeight="1">
      <c r="A18" s="18">
        <v>12</v>
      </c>
      <c r="B18" s="8" t="s">
        <v>9</v>
      </c>
      <c r="C18" s="24">
        <f>HLOOKUP(B18,'პრემიები(დაზღვევა)'!$C$4:$AL$19,16,)</f>
        <v>1956734.615878499</v>
      </c>
      <c r="D18" s="25">
        <f t="shared" si="0"/>
        <v>0.014405141282442692</v>
      </c>
    </row>
    <row r="19" spans="1:4" ht="27" customHeight="1">
      <c r="A19" s="18">
        <v>13</v>
      </c>
      <c r="B19" s="8" t="s">
        <v>33</v>
      </c>
      <c r="C19" s="24">
        <f>HLOOKUP(B19,'პრემიები(დაზღვევა)'!$C$4:$AL$19,16,)</f>
        <v>13097028.634544244</v>
      </c>
      <c r="D19" s="25">
        <f t="shared" si="0"/>
        <v>0.0964180560459417</v>
      </c>
    </row>
    <row r="20" spans="1:4" ht="27" customHeight="1">
      <c r="A20" s="18">
        <v>14</v>
      </c>
      <c r="B20" s="8" t="s">
        <v>10</v>
      </c>
      <c r="C20" s="24">
        <f>HLOOKUP(B20,'პრემიები(დაზღვევა)'!$C$4:$AL$19,16,)</f>
        <v>495032.76683747</v>
      </c>
      <c r="D20" s="25">
        <f t="shared" si="0"/>
        <v>0.003644345476318316</v>
      </c>
    </row>
    <row r="21" spans="1:4" ht="27" customHeight="1">
      <c r="A21" s="18">
        <v>15</v>
      </c>
      <c r="B21" s="8" t="s">
        <v>11</v>
      </c>
      <c r="C21" s="24">
        <f>HLOOKUP(B21,'პრემიები(დაზღვევა)'!$C$4:$AL$19,16,)</f>
        <v>2042004.0007299997</v>
      </c>
      <c r="D21" s="25">
        <f t="shared" si="0"/>
        <v>0.015032879722742823</v>
      </c>
    </row>
    <row r="22" spans="1:4" ht="27" customHeight="1">
      <c r="A22" s="18">
        <v>16</v>
      </c>
      <c r="B22" s="8" t="s">
        <v>12</v>
      </c>
      <c r="C22" s="24">
        <f>HLOOKUP(B22,'პრემიები(დაზღვევა)'!$C$4:$AL$19,16,)</f>
        <v>84221.4</v>
      </c>
      <c r="D22" s="25">
        <f>C22/$C$25</f>
        <v>0.0006200233573628629</v>
      </c>
    </row>
    <row r="23" spans="1:4" ht="27" customHeight="1">
      <c r="A23" s="18">
        <v>17</v>
      </c>
      <c r="B23" s="8" t="s">
        <v>32</v>
      </c>
      <c r="C23" s="24">
        <f>HLOOKUP(B23,'პრემიები(დაზღვევა)'!$C$4:$AL$19,16,)</f>
        <v>4252487.321321795</v>
      </c>
      <c r="D23" s="25">
        <f>C23/$C$25</f>
        <v>0.03130607501310768</v>
      </c>
    </row>
    <row r="24" spans="1:4" ht="27" customHeight="1">
      <c r="A24" s="18">
        <v>18</v>
      </c>
      <c r="B24" s="8" t="s">
        <v>13</v>
      </c>
      <c r="C24" s="24">
        <f>HLOOKUP(B24,'პრემიები(დაზღვევა)'!$C$4:$AL$19,16,)</f>
        <v>0</v>
      </c>
      <c r="D24" s="25">
        <f>C24/$C$25</f>
        <v>0</v>
      </c>
    </row>
    <row r="25" spans="1:4" ht="27" customHeight="1">
      <c r="A25" s="9"/>
      <c r="B25" s="10" t="s">
        <v>14</v>
      </c>
      <c r="C25" s="16">
        <f>SUM(C7:C24)</f>
        <v>135835850.37540805</v>
      </c>
      <c r="D25" s="17">
        <f>SUM(D7:D24)</f>
        <v>1.0000000000000004</v>
      </c>
    </row>
    <row r="27" ht="12.75">
      <c r="C27" s="3"/>
    </row>
    <row r="28" ht="12.75">
      <c r="C28" s="3"/>
    </row>
    <row r="34" ht="12.75">
      <c r="C34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L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9" sqref="AM19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3" customFormat="1" ht="27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37" s="76" customFormat="1" ht="17.25" customHeight="1">
      <c r="A2" s="28" t="s">
        <v>52</v>
      </c>
      <c r="C2" s="77"/>
      <c r="E2" s="77"/>
      <c r="G2" s="77"/>
      <c r="I2" s="77"/>
      <c r="K2" s="77"/>
      <c r="M2" s="77"/>
      <c r="O2" s="77"/>
      <c r="Q2" s="77"/>
      <c r="S2" s="77"/>
      <c r="U2" s="77"/>
      <c r="W2" s="77"/>
      <c r="Y2" s="77"/>
      <c r="AA2" s="77"/>
      <c r="AC2" s="77"/>
      <c r="AE2" s="77"/>
      <c r="AG2" s="77"/>
      <c r="AI2" s="77"/>
      <c r="AK2" s="77"/>
    </row>
    <row r="3" spans="1:37" s="76" customFormat="1" ht="21.75" customHeight="1">
      <c r="A3" s="28"/>
      <c r="C3" s="77"/>
      <c r="E3" s="77"/>
      <c r="G3" s="77"/>
      <c r="I3" s="77"/>
      <c r="K3" s="77"/>
      <c r="M3" s="77"/>
      <c r="O3" s="77"/>
      <c r="Q3" s="77"/>
      <c r="S3" s="77"/>
      <c r="U3" s="77"/>
      <c r="W3" s="77"/>
      <c r="Y3" s="77"/>
      <c r="AA3" s="77"/>
      <c r="AC3" s="77"/>
      <c r="AE3" s="77"/>
      <c r="AG3" s="77"/>
      <c r="AI3" s="77"/>
      <c r="AK3" s="77"/>
    </row>
    <row r="4" spans="1:40" ht="96" customHeight="1">
      <c r="A4" s="98" t="s">
        <v>0</v>
      </c>
      <c r="B4" s="98" t="s">
        <v>2</v>
      </c>
      <c r="C4" s="95" t="s">
        <v>3</v>
      </c>
      <c r="D4" s="96"/>
      <c r="E4" s="95" t="s">
        <v>27</v>
      </c>
      <c r="F4" s="96"/>
      <c r="G4" s="95" t="s">
        <v>34</v>
      </c>
      <c r="H4" s="96"/>
      <c r="I4" s="95" t="s">
        <v>6</v>
      </c>
      <c r="J4" s="96"/>
      <c r="K4" s="95" t="s">
        <v>35</v>
      </c>
      <c r="L4" s="96"/>
      <c r="M4" s="95" t="s">
        <v>7</v>
      </c>
      <c r="N4" s="96"/>
      <c r="O4" s="95" t="s">
        <v>8</v>
      </c>
      <c r="P4" s="96"/>
      <c r="Q4" s="95" t="s">
        <v>28</v>
      </c>
      <c r="R4" s="96"/>
      <c r="S4" s="95" t="s">
        <v>38</v>
      </c>
      <c r="T4" s="96"/>
      <c r="U4" s="95" t="s">
        <v>29</v>
      </c>
      <c r="V4" s="96"/>
      <c r="W4" s="95" t="s">
        <v>30</v>
      </c>
      <c r="X4" s="96"/>
      <c r="Y4" s="95" t="s">
        <v>9</v>
      </c>
      <c r="Z4" s="96"/>
      <c r="AA4" s="95" t="s">
        <v>33</v>
      </c>
      <c r="AB4" s="96"/>
      <c r="AC4" s="95" t="s">
        <v>10</v>
      </c>
      <c r="AD4" s="96"/>
      <c r="AE4" s="95" t="s">
        <v>11</v>
      </c>
      <c r="AF4" s="96"/>
      <c r="AG4" s="95" t="s">
        <v>12</v>
      </c>
      <c r="AH4" s="96"/>
      <c r="AI4" s="95" t="s">
        <v>32</v>
      </c>
      <c r="AJ4" s="96"/>
      <c r="AK4" s="95" t="s">
        <v>13</v>
      </c>
      <c r="AL4" s="96"/>
      <c r="AM4" s="93" t="s">
        <v>14</v>
      </c>
      <c r="AN4" s="94"/>
    </row>
    <row r="5" spans="1:40" ht="31.5" customHeight="1">
      <c r="A5" s="99"/>
      <c r="B5" s="99"/>
      <c r="C5" s="78" t="s">
        <v>4</v>
      </c>
      <c r="D5" s="78" t="s">
        <v>5</v>
      </c>
      <c r="E5" s="78" t="s">
        <v>4</v>
      </c>
      <c r="F5" s="78" t="s">
        <v>5</v>
      </c>
      <c r="G5" s="78" t="s">
        <v>4</v>
      </c>
      <c r="H5" s="78" t="s">
        <v>5</v>
      </c>
      <c r="I5" s="78" t="s">
        <v>4</v>
      </c>
      <c r="J5" s="78" t="s">
        <v>5</v>
      </c>
      <c r="K5" s="78" t="s">
        <v>4</v>
      </c>
      <c r="L5" s="78" t="s">
        <v>5</v>
      </c>
      <c r="M5" s="78" t="s">
        <v>4</v>
      </c>
      <c r="N5" s="78" t="s">
        <v>5</v>
      </c>
      <c r="O5" s="78" t="s">
        <v>4</v>
      </c>
      <c r="P5" s="78" t="s">
        <v>5</v>
      </c>
      <c r="Q5" s="78" t="s">
        <v>4</v>
      </c>
      <c r="R5" s="78" t="s">
        <v>5</v>
      </c>
      <c r="S5" s="78" t="s">
        <v>4</v>
      </c>
      <c r="T5" s="78" t="s">
        <v>5</v>
      </c>
      <c r="U5" s="78" t="s">
        <v>4</v>
      </c>
      <c r="V5" s="78" t="s">
        <v>5</v>
      </c>
      <c r="W5" s="78" t="s">
        <v>4</v>
      </c>
      <c r="X5" s="78" t="s">
        <v>5</v>
      </c>
      <c r="Y5" s="78" t="s">
        <v>4</v>
      </c>
      <c r="Z5" s="78" t="s">
        <v>5</v>
      </c>
      <c r="AA5" s="78" t="s">
        <v>4</v>
      </c>
      <c r="AB5" s="78" t="s">
        <v>5</v>
      </c>
      <c r="AC5" s="78" t="s">
        <v>4</v>
      </c>
      <c r="AD5" s="78" t="s">
        <v>5</v>
      </c>
      <c r="AE5" s="78" t="s">
        <v>4</v>
      </c>
      <c r="AF5" s="78" t="s">
        <v>5</v>
      </c>
      <c r="AG5" s="78" t="s">
        <v>4</v>
      </c>
      <c r="AH5" s="78" t="s">
        <v>5</v>
      </c>
      <c r="AI5" s="78" t="s">
        <v>4</v>
      </c>
      <c r="AJ5" s="78" t="s">
        <v>5</v>
      </c>
      <c r="AK5" s="78" t="s">
        <v>4</v>
      </c>
      <c r="AL5" s="78" t="s">
        <v>5</v>
      </c>
      <c r="AM5" s="78" t="s">
        <v>4</v>
      </c>
      <c r="AN5" s="78" t="s">
        <v>5</v>
      </c>
    </row>
    <row r="6" spans="1:40" ht="43.5" customHeight="1">
      <c r="A6" s="79">
        <v>1</v>
      </c>
      <c r="B6" s="15" t="s">
        <v>46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9155780.33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4">
        <f aca="true" t="shared" si="0" ref="AM6:AM18">C6+E6+G6+I6+K6+M6+O6+Q6+S6+U6+W6+Y6+AA6+AC6+AE6+AG6+AI6+AK6</f>
        <v>9155780.33</v>
      </c>
      <c r="AN6" s="4">
        <f aca="true" t="shared" si="1" ref="AN6:AN18">D6+F6+H6+J6+L6+N6+P6+R6+T6+V6+X6+Z6+AB6+AD6+AF6+AH6+AJ6+AL6</f>
        <v>0</v>
      </c>
    </row>
    <row r="7" spans="1:40" ht="43.5" customHeight="1">
      <c r="A7" s="79">
        <v>2</v>
      </c>
      <c r="B7" s="15" t="s">
        <v>51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19288.225</v>
      </c>
      <c r="AB7" s="80">
        <v>18729.41125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4">
        <f t="shared" si="0"/>
        <v>19288.225</v>
      </c>
      <c r="AN7" s="4">
        <f t="shared" si="1"/>
        <v>18729.41125</v>
      </c>
    </row>
    <row r="8" spans="1:40" ht="43.5" customHeight="1">
      <c r="A8" s="79">
        <v>3</v>
      </c>
      <c r="B8" s="15" t="s">
        <v>40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993.428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1865.4279999999999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4734.352</v>
      </c>
      <c r="AJ8" s="80">
        <v>2154.13016</v>
      </c>
      <c r="AK8" s="80">
        <v>0</v>
      </c>
      <c r="AL8" s="80">
        <v>0</v>
      </c>
      <c r="AM8" s="4">
        <f t="shared" si="0"/>
        <v>7593.208</v>
      </c>
      <c r="AN8" s="4">
        <f t="shared" si="1"/>
        <v>2154.13016</v>
      </c>
    </row>
    <row r="9" spans="1:40" ht="43.5" customHeight="1">
      <c r="A9" s="79">
        <v>4</v>
      </c>
      <c r="B9" s="15" t="s">
        <v>42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3960.96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4">
        <f t="shared" si="0"/>
        <v>0</v>
      </c>
      <c r="AN9" s="4">
        <f t="shared" si="1"/>
        <v>3960.96</v>
      </c>
    </row>
    <row r="10" spans="1:40" ht="43.5" customHeight="1">
      <c r="A10" s="79">
        <v>5</v>
      </c>
      <c r="B10" s="15" t="s">
        <v>41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79">
        <v>6</v>
      </c>
      <c r="B11" s="15" t="s">
        <v>47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9">
        <v>7</v>
      </c>
      <c r="B12" s="15" t="s">
        <v>44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9">
        <v>8</v>
      </c>
      <c r="B13" s="15" t="s">
        <v>43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9">
        <v>9</v>
      </c>
      <c r="B14" s="15" t="s">
        <v>39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9">
        <v>10</v>
      </c>
      <c r="B15" s="15" t="s">
        <v>48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9">
        <v>11</v>
      </c>
      <c r="B16" s="15" t="s">
        <v>50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9">
        <v>12</v>
      </c>
      <c r="B17" s="15" t="s">
        <v>49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9">
        <v>13</v>
      </c>
      <c r="B18" s="15" t="s">
        <v>45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4">
        <f t="shared" si="0"/>
        <v>0</v>
      </c>
      <c r="AN18" s="4">
        <f t="shared" si="1"/>
        <v>0</v>
      </c>
    </row>
    <row r="19" spans="1:40" ht="16.5" customHeight="1">
      <c r="A19" s="81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993.428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3960.96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2"/>
        <v>9176933.983</v>
      </c>
      <c r="AB19" s="13">
        <f t="shared" si="2"/>
        <v>18729.41125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4734.352</v>
      </c>
      <c r="AJ19" s="13">
        <f t="shared" si="2"/>
        <v>2154.13016</v>
      </c>
      <c r="AK19" s="13">
        <f t="shared" si="2"/>
        <v>0</v>
      </c>
      <c r="AL19" s="13">
        <f t="shared" si="2"/>
        <v>0</v>
      </c>
      <c r="AM19" s="13">
        <f t="shared" si="2"/>
        <v>9182661.763</v>
      </c>
      <c r="AN19" s="13">
        <f t="shared" si="2"/>
        <v>24844.50141</v>
      </c>
    </row>
    <row r="20" ht="14.25" customHeight="1"/>
    <row r="21" spans="2:40" ht="13.5">
      <c r="B21" s="73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7" t="s">
        <v>72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AM22" s="3"/>
      <c r="AN22" s="3"/>
    </row>
    <row r="23" spans="2:40" ht="12.7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"/>
      <c r="AN26" s="3"/>
    </row>
    <row r="27" spans="3:40" ht="12.75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3"/>
      <c r="AN27" s="3"/>
    </row>
    <row r="28" spans="39:40" ht="12.75">
      <c r="AM28" s="3"/>
      <c r="AN28" s="3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P25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140625" defaultRowHeight="12.75"/>
  <cols>
    <col min="1" max="1" width="4.00390625" style="33" customWidth="1"/>
    <col min="2" max="2" width="23.7109375" style="33" customWidth="1"/>
    <col min="3" max="6" width="9.7109375" style="33" customWidth="1"/>
    <col min="7" max="7" width="12.00390625" style="33" customWidth="1"/>
    <col min="8" max="8" width="11.8515625" style="33" customWidth="1"/>
    <col min="9" max="10" width="10.140625" style="33" bestFit="1" customWidth="1"/>
    <col min="11" max="20" width="9.7109375" style="33" customWidth="1"/>
    <col min="21" max="21" width="11.00390625" style="33" customWidth="1"/>
    <col min="22" max="26" width="9.7109375" style="33" customWidth="1"/>
    <col min="27" max="27" width="11.00390625" style="33" customWidth="1"/>
    <col min="28" max="28" width="10.421875" style="33" customWidth="1"/>
    <col min="29" max="38" width="9.7109375" style="33" customWidth="1"/>
    <col min="39" max="39" width="12.7109375" style="33" customWidth="1"/>
    <col min="40" max="40" width="11.8515625" style="33" customWidth="1"/>
    <col min="41" max="41" width="9.140625" style="33" customWidth="1"/>
    <col min="42" max="42" width="10.140625" style="33" bestFit="1" customWidth="1"/>
    <col min="43" max="16384" width="9.140625" style="33" customWidth="1"/>
  </cols>
  <sheetData>
    <row r="1" spans="1:23" s="23" customFormat="1" ht="16.5" customHeigh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44"/>
    </row>
    <row r="2" spans="1:38" ht="18.75" customHeight="1">
      <c r="A2" s="28" t="s">
        <v>52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8.75" customHeight="1">
      <c r="A3" s="2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40" ht="94.5" customHeight="1">
      <c r="A4" s="98" t="s">
        <v>0</v>
      </c>
      <c r="B4" s="98" t="s">
        <v>2</v>
      </c>
      <c r="C4" s="95" t="s">
        <v>3</v>
      </c>
      <c r="D4" s="96"/>
      <c r="E4" s="95" t="s">
        <v>27</v>
      </c>
      <c r="F4" s="96"/>
      <c r="G4" s="95" t="s">
        <v>34</v>
      </c>
      <c r="H4" s="96"/>
      <c r="I4" s="95" t="s">
        <v>6</v>
      </c>
      <c r="J4" s="96"/>
      <c r="K4" s="95" t="s">
        <v>35</v>
      </c>
      <c r="L4" s="96"/>
      <c r="M4" s="95" t="s">
        <v>7</v>
      </c>
      <c r="N4" s="96"/>
      <c r="O4" s="95" t="s">
        <v>8</v>
      </c>
      <c r="P4" s="96"/>
      <c r="Q4" s="95" t="s">
        <v>28</v>
      </c>
      <c r="R4" s="96"/>
      <c r="S4" s="95" t="s">
        <v>38</v>
      </c>
      <c r="T4" s="96"/>
      <c r="U4" s="95" t="s">
        <v>29</v>
      </c>
      <c r="V4" s="96"/>
      <c r="W4" s="95" t="s">
        <v>30</v>
      </c>
      <c r="X4" s="96"/>
      <c r="Y4" s="95" t="s">
        <v>9</v>
      </c>
      <c r="Z4" s="96"/>
      <c r="AA4" s="95" t="s">
        <v>31</v>
      </c>
      <c r="AB4" s="96"/>
      <c r="AC4" s="95" t="s">
        <v>10</v>
      </c>
      <c r="AD4" s="96"/>
      <c r="AE4" s="95" t="s">
        <v>11</v>
      </c>
      <c r="AF4" s="96"/>
      <c r="AG4" s="95" t="s">
        <v>12</v>
      </c>
      <c r="AH4" s="96"/>
      <c r="AI4" s="95" t="s">
        <v>32</v>
      </c>
      <c r="AJ4" s="96"/>
      <c r="AK4" s="95" t="s">
        <v>13</v>
      </c>
      <c r="AL4" s="96"/>
      <c r="AM4" s="95" t="s">
        <v>14</v>
      </c>
      <c r="AN4" s="96"/>
    </row>
    <row r="5" spans="1:40" ht="39.75" customHeight="1">
      <c r="A5" s="99"/>
      <c r="B5" s="99"/>
      <c r="C5" s="30" t="s">
        <v>16</v>
      </c>
      <c r="D5" s="30" t="s">
        <v>17</v>
      </c>
      <c r="E5" s="30" t="s">
        <v>16</v>
      </c>
      <c r="F5" s="30" t="s">
        <v>17</v>
      </c>
      <c r="G5" s="30" t="s">
        <v>16</v>
      </c>
      <c r="H5" s="30" t="s">
        <v>17</v>
      </c>
      <c r="I5" s="30" t="s">
        <v>16</v>
      </c>
      <c r="J5" s="30" t="s">
        <v>17</v>
      </c>
      <c r="K5" s="30" t="s">
        <v>16</v>
      </c>
      <c r="L5" s="30" t="s">
        <v>17</v>
      </c>
      <c r="M5" s="30" t="s">
        <v>16</v>
      </c>
      <c r="N5" s="30" t="s">
        <v>17</v>
      </c>
      <c r="O5" s="30" t="s">
        <v>16</v>
      </c>
      <c r="P5" s="30" t="s">
        <v>17</v>
      </c>
      <c r="Q5" s="30" t="s">
        <v>16</v>
      </c>
      <c r="R5" s="30" t="s">
        <v>17</v>
      </c>
      <c r="S5" s="30" t="s">
        <v>16</v>
      </c>
      <c r="T5" s="30" t="s">
        <v>17</v>
      </c>
      <c r="U5" s="30" t="s">
        <v>16</v>
      </c>
      <c r="V5" s="30" t="s">
        <v>17</v>
      </c>
      <c r="W5" s="30" t="s">
        <v>16</v>
      </c>
      <c r="X5" s="30" t="s">
        <v>17</v>
      </c>
      <c r="Y5" s="30" t="s">
        <v>16</v>
      </c>
      <c r="Z5" s="30" t="s">
        <v>17</v>
      </c>
      <c r="AA5" s="30" t="s">
        <v>16</v>
      </c>
      <c r="AB5" s="30" t="s">
        <v>17</v>
      </c>
      <c r="AC5" s="30" t="s">
        <v>16</v>
      </c>
      <c r="AD5" s="30" t="s">
        <v>17</v>
      </c>
      <c r="AE5" s="30" t="s">
        <v>16</v>
      </c>
      <c r="AF5" s="30" t="s">
        <v>17</v>
      </c>
      <c r="AG5" s="30" t="s">
        <v>16</v>
      </c>
      <c r="AH5" s="30" t="s">
        <v>17</v>
      </c>
      <c r="AI5" s="30" t="s">
        <v>16</v>
      </c>
      <c r="AJ5" s="30" t="s">
        <v>17</v>
      </c>
      <c r="AK5" s="30" t="s">
        <v>16</v>
      </c>
      <c r="AL5" s="30" t="s">
        <v>17</v>
      </c>
      <c r="AM5" s="30" t="s">
        <v>16</v>
      </c>
      <c r="AN5" s="30" t="s">
        <v>17</v>
      </c>
    </row>
    <row r="6" spans="1:40" ht="43.5" customHeight="1">
      <c r="A6" s="79">
        <v>1</v>
      </c>
      <c r="B6" s="15" t="s">
        <v>46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2454052.62</v>
      </c>
      <c r="V6" s="80">
        <v>0</v>
      </c>
      <c r="W6" s="80">
        <v>645855.47</v>
      </c>
      <c r="X6" s="80">
        <v>106747.22</v>
      </c>
      <c r="Y6" s="80">
        <v>0</v>
      </c>
      <c r="Z6" s="80">
        <v>0</v>
      </c>
      <c r="AA6" s="80">
        <v>7258908.01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49514.36</v>
      </c>
      <c r="AJ6" s="80">
        <v>0</v>
      </c>
      <c r="AK6" s="80">
        <v>0</v>
      </c>
      <c r="AL6" s="80">
        <v>0</v>
      </c>
      <c r="AM6" s="4">
        <f aca="true" t="shared" si="0" ref="AM6:AM18">C6+E6+G6+I6+K6+M6+O6+Q6+S6+U6+W6+Y6+AA6+AC6+AE6+AG6+AI6+AK6</f>
        <v>10408330.459999999</v>
      </c>
      <c r="AN6" s="4">
        <f aca="true" t="shared" si="1" ref="AN6:AN18">D6+F6+H6+J6+L6+N6+P6+R6+T6+V6+X6+Z6+AB6+AD6+AF6+AH6+AJ6+AL6</f>
        <v>106747.22</v>
      </c>
    </row>
    <row r="7" spans="1:42" ht="43.5" customHeight="1">
      <c r="A7" s="79">
        <v>2</v>
      </c>
      <c r="B7" s="15" t="s">
        <v>51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109149.51337300091</v>
      </c>
      <c r="AB7" s="80">
        <v>14593.926471866642</v>
      </c>
      <c r="AC7" s="80">
        <v>118039.38859957535</v>
      </c>
      <c r="AD7" s="80">
        <v>22860.913700121917</v>
      </c>
      <c r="AE7" s="80">
        <v>0</v>
      </c>
      <c r="AF7" s="80">
        <v>0</v>
      </c>
      <c r="AG7" s="80">
        <v>0</v>
      </c>
      <c r="AH7" s="80">
        <v>0</v>
      </c>
      <c r="AI7" s="80">
        <v>16527.474479452056</v>
      </c>
      <c r="AJ7" s="80">
        <v>1525.0220060821916</v>
      </c>
      <c r="AK7" s="80">
        <v>0</v>
      </c>
      <c r="AL7" s="80">
        <v>0</v>
      </c>
      <c r="AM7" s="4">
        <f t="shared" si="0"/>
        <v>243716.37645202834</v>
      </c>
      <c r="AN7" s="4">
        <f t="shared" si="1"/>
        <v>38979.86217807075</v>
      </c>
      <c r="AO7" s="36"/>
      <c r="AP7" s="3"/>
    </row>
    <row r="8" spans="1:40" ht="43.5" customHeight="1">
      <c r="A8" s="79">
        <v>3</v>
      </c>
      <c r="B8" s="15" t="s">
        <v>42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13239.472527472526</v>
      </c>
      <c r="R8" s="80">
        <v>9278.512527472525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3729.496083471074</v>
      </c>
      <c r="AB8" s="80">
        <v>108.5</v>
      </c>
      <c r="AC8" s="80">
        <v>2796.5204454545456</v>
      </c>
      <c r="AD8" s="80">
        <v>108.5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4">
        <f t="shared" si="0"/>
        <v>19765.489056398146</v>
      </c>
      <c r="AN8" s="4">
        <f t="shared" si="1"/>
        <v>9495.512527472525</v>
      </c>
    </row>
    <row r="9" spans="1:40" ht="43.5" customHeight="1">
      <c r="A9" s="79">
        <v>4</v>
      </c>
      <c r="B9" s="15" t="s">
        <v>40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135.06880219780226</v>
      </c>
      <c r="L9" s="80">
        <v>135.06880219780226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7216.740454957216</v>
      </c>
      <c r="AB9" s="80">
        <v>4987.332675012161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3502.848107723533</v>
      </c>
      <c r="AJ9" s="80">
        <v>1143.519917055352</v>
      </c>
      <c r="AK9" s="80">
        <v>0</v>
      </c>
      <c r="AL9" s="80">
        <v>0</v>
      </c>
      <c r="AM9" s="4">
        <f t="shared" si="0"/>
        <v>10854.65736487855</v>
      </c>
      <c r="AN9" s="4">
        <f t="shared" si="1"/>
        <v>6265.921394265315</v>
      </c>
    </row>
    <row r="10" spans="1:40" ht="43.5" customHeight="1">
      <c r="A10" s="79">
        <v>5</v>
      </c>
      <c r="B10" s="15" t="s">
        <v>39</v>
      </c>
      <c r="C10" s="80">
        <v>0</v>
      </c>
      <c r="D10" s="80">
        <v>0</v>
      </c>
      <c r="E10" s="80">
        <v>79.124886</v>
      </c>
      <c r="F10" s="80">
        <v>79.124886</v>
      </c>
      <c r="G10" s="80">
        <v>60.694024999999996</v>
      </c>
      <c r="H10" s="80">
        <v>60.694024999999996</v>
      </c>
      <c r="I10" s="80">
        <v>0</v>
      </c>
      <c r="J10" s="80">
        <v>0</v>
      </c>
      <c r="K10" s="80">
        <v>1099.865386</v>
      </c>
      <c r="L10" s="80">
        <v>1099.865386</v>
      </c>
      <c r="M10" s="80">
        <v>179.592171</v>
      </c>
      <c r="N10" s="80">
        <v>179.592171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6100.221369999999</v>
      </c>
      <c r="AB10" s="80">
        <v>1528.4351579999998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4">
        <f t="shared" si="0"/>
        <v>7519.497837999999</v>
      </c>
      <c r="AN10" s="4">
        <f t="shared" si="1"/>
        <v>2947.711626</v>
      </c>
    </row>
    <row r="11" spans="1:40" ht="43.5" customHeight="1">
      <c r="A11" s="79">
        <v>6</v>
      </c>
      <c r="B11" s="15" t="s">
        <v>41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9">
        <v>7</v>
      </c>
      <c r="B12" s="15" t="s">
        <v>47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9">
        <v>8</v>
      </c>
      <c r="B13" s="15" t="s">
        <v>44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9">
        <v>9</v>
      </c>
      <c r="B14" s="15" t="s">
        <v>43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9">
        <v>10</v>
      </c>
      <c r="B15" s="15" t="s">
        <v>48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9">
        <v>11</v>
      </c>
      <c r="B16" s="15" t="s">
        <v>50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9">
        <v>12</v>
      </c>
      <c r="B17" s="15" t="s">
        <v>49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9">
        <v>13</v>
      </c>
      <c r="B18" s="15" t="s">
        <v>45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4">
        <f t="shared" si="0"/>
        <v>0</v>
      </c>
      <c r="AN18" s="4">
        <f t="shared" si="1"/>
        <v>0</v>
      </c>
    </row>
    <row r="19" spans="1:40" ht="15">
      <c r="A19" s="34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79.124886</v>
      </c>
      <c r="F19" s="13">
        <f t="shared" si="2"/>
        <v>79.124886</v>
      </c>
      <c r="G19" s="13">
        <f t="shared" si="2"/>
        <v>60.694024999999996</v>
      </c>
      <c r="H19" s="13">
        <f t="shared" si="2"/>
        <v>60.694024999999996</v>
      </c>
      <c r="I19" s="13">
        <f t="shared" si="2"/>
        <v>0</v>
      </c>
      <c r="J19" s="13">
        <f t="shared" si="2"/>
        <v>0</v>
      </c>
      <c r="K19" s="13">
        <f t="shared" si="2"/>
        <v>1234.934188197802</v>
      </c>
      <c r="L19" s="13">
        <f t="shared" si="2"/>
        <v>1234.934188197802</v>
      </c>
      <c r="M19" s="13">
        <f t="shared" si="2"/>
        <v>179.592171</v>
      </c>
      <c r="N19" s="13">
        <f t="shared" si="2"/>
        <v>179.592171</v>
      </c>
      <c r="O19" s="13">
        <f t="shared" si="2"/>
        <v>0</v>
      </c>
      <c r="P19" s="13">
        <f t="shared" si="2"/>
        <v>0</v>
      </c>
      <c r="Q19" s="13">
        <f t="shared" si="2"/>
        <v>13239.472527472526</v>
      </c>
      <c r="R19" s="13">
        <f t="shared" si="2"/>
        <v>9278.512527472525</v>
      </c>
      <c r="S19" s="13">
        <f t="shared" si="2"/>
        <v>0</v>
      </c>
      <c r="T19" s="13">
        <f t="shared" si="2"/>
        <v>0</v>
      </c>
      <c r="U19" s="13">
        <f t="shared" si="2"/>
        <v>2454052.62</v>
      </c>
      <c r="V19" s="13">
        <f t="shared" si="2"/>
        <v>0</v>
      </c>
      <c r="W19" s="13">
        <f t="shared" si="2"/>
        <v>645855.47</v>
      </c>
      <c r="X19" s="13">
        <f t="shared" si="2"/>
        <v>106747.22</v>
      </c>
      <c r="Y19" s="13">
        <f t="shared" si="2"/>
        <v>0</v>
      </c>
      <c r="Z19" s="13">
        <f t="shared" si="2"/>
        <v>0</v>
      </c>
      <c r="AA19" s="13">
        <f t="shared" si="2"/>
        <v>7385103.981281429</v>
      </c>
      <c r="AB19" s="13">
        <f t="shared" si="2"/>
        <v>21218.1943048788</v>
      </c>
      <c r="AC19" s="13">
        <f t="shared" si="2"/>
        <v>120835.9090450299</v>
      </c>
      <c r="AD19" s="13">
        <f t="shared" si="2"/>
        <v>22969.413700121917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69544.68258717559</v>
      </c>
      <c r="AJ19" s="13">
        <f t="shared" si="2"/>
        <v>2668.5419231375436</v>
      </c>
      <c r="AK19" s="13">
        <f t="shared" si="2"/>
        <v>0</v>
      </c>
      <c r="AL19" s="13">
        <f t="shared" si="2"/>
        <v>0</v>
      </c>
      <c r="AM19" s="13">
        <f t="shared" si="2"/>
        <v>10690186.480711304</v>
      </c>
      <c r="AN19" s="13">
        <f t="shared" si="2"/>
        <v>164436.22772580857</v>
      </c>
    </row>
    <row r="21" spans="2:40" ht="13.5"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AM21" s="36"/>
      <c r="AN21" s="36"/>
    </row>
    <row r="22" spans="2:14" ht="12.75">
      <c r="B22" s="97" t="s">
        <v>74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2:40" ht="12.7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AM23" s="36"/>
      <c r="AN23" s="36"/>
    </row>
    <row r="24" spans="2:14" ht="13.5">
      <c r="B24" s="22" t="s">
        <v>18</v>
      </c>
      <c r="C24" s="2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3.5">
      <c r="B25" s="22" t="s">
        <v>19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28"/>
    </sheetView>
  </sheetViews>
  <sheetFormatPr defaultColWidth="9.140625" defaultRowHeight="12.75"/>
  <cols>
    <col min="1" max="1" width="4.421875" style="33" customWidth="1"/>
    <col min="2" max="2" width="29.28125" style="33" customWidth="1"/>
    <col min="3" max="6" width="9.7109375" style="33" customWidth="1"/>
    <col min="7" max="7" width="11.28125" style="33" customWidth="1"/>
    <col min="8" max="8" width="10.421875" style="33" customWidth="1"/>
    <col min="9" max="38" width="9.7109375" style="33" customWidth="1"/>
    <col min="39" max="39" width="12.00390625" style="33" customWidth="1"/>
    <col min="40" max="40" width="10.140625" style="33" customWidth="1"/>
    <col min="41" max="16384" width="9.140625" style="33" customWidth="1"/>
  </cols>
  <sheetData>
    <row r="1" spans="1:19" s="23" customFormat="1" ht="13.5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1"/>
      <c r="N1" s="21"/>
      <c r="O1" s="21"/>
      <c r="P1" s="21"/>
      <c r="Q1" s="21"/>
      <c r="R1" s="21"/>
      <c r="S1" s="21"/>
    </row>
    <row r="2" spans="1:12" ht="12.75">
      <c r="A2" s="101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39" ht="19.5" customHeight="1">
      <c r="A3" s="28" t="s">
        <v>52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2"/>
    </row>
    <row r="4" spans="1:38" ht="19.5" customHeight="1">
      <c r="A4" s="2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</row>
    <row r="5" spans="1:40" ht="102.75" customHeight="1">
      <c r="A5" s="98" t="s">
        <v>0</v>
      </c>
      <c r="B5" s="98" t="s">
        <v>2</v>
      </c>
      <c r="C5" s="95" t="s">
        <v>3</v>
      </c>
      <c r="D5" s="96"/>
      <c r="E5" s="95" t="s">
        <v>27</v>
      </c>
      <c r="F5" s="96"/>
      <c r="G5" s="95" t="s">
        <v>34</v>
      </c>
      <c r="H5" s="96"/>
      <c r="I5" s="95" t="s">
        <v>6</v>
      </c>
      <c r="J5" s="96"/>
      <c r="K5" s="95" t="s">
        <v>35</v>
      </c>
      <c r="L5" s="96"/>
      <c r="M5" s="95" t="s">
        <v>7</v>
      </c>
      <c r="N5" s="96"/>
      <c r="O5" s="95" t="s">
        <v>8</v>
      </c>
      <c r="P5" s="96"/>
      <c r="Q5" s="95" t="s">
        <v>28</v>
      </c>
      <c r="R5" s="96"/>
      <c r="S5" s="95" t="s">
        <v>38</v>
      </c>
      <c r="T5" s="96"/>
      <c r="U5" s="95" t="s">
        <v>29</v>
      </c>
      <c r="V5" s="96"/>
      <c r="W5" s="95" t="s">
        <v>30</v>
      </c>
      <c r="X5" s="96"/>
      <c r="Y5" s="95" t="s">
        <v>9</v>
      </c>
      <c r="Z5" s="96"/>
      <c r="AA5" s="95" t="s">
        <v>31</v>
      </c>
      <c r="AB5" s="96"/>
      <c r="AC5" s="95" t="s">
        <v>10</v>
      </c>
      <c r="AD5" s="96"/>
      <c r="AE5" s="95" t="s">
        <v>11</v>
      </c>
      <c r="AF5" s="96"/>
      <c r="AG5" s="95" t="s">
        <v>12</v>
      </c>
      <c r="AH5" s="96"/>
      <c r="AI5" s="95" t="s">
        <v>32</v>
      </c>
      <c r="AJ5" s="96"/>
      <c r="AK5" s="95" t="s">
        <v>13</v>
      </c>
      <c r="AL5" s="96"/>
      <c r="AM5" s="95" t="s">
        <v>14</v>
      </c>
      <c r="AN5" s="96"/>
    </row>
    <row r="6" spans="1:40" ht="45" customHeight="1">
      <c r="A6" s="99"/>
      <c r="B6" s="99"/>
      <c r="C6" s="30" t="s">
        <v>20</v>
      </c>
      <c r="D6" s="30" t="s">
        <v>21</v>
      </c>
      <c r="E6" s="30" t="s">
        <v>20</v>
      </c>
      <c r="F6" s="30" t="s">
        <v>21</v>
      </c>
      <c r="G6" s="30" t="s">
        <v>20</v>
      </c>
      <c r="H6" s="30" t="s">
        <v>21</v>
      </c>
      <c r="I6" s="30" t="s">
        <v>20</v>
      </c>
      <c r="J6" s="30" t="s">
        <v>21</v>
      </c>
      <c r="K6" s="30" t="s">
        <v>20</v>
      </c>
      <c r="L6" s="30" t="s">
        <v>21</v>
      </c>
      <c r="M6" s="30" t="s">
        <v>20</v>
      </c>
      <c r="N6" s="30" t="s">
        <v>21</v>
      </c>
      <c r="O6" s="30" t="s">
        <v>20</v>
      </c>
      <c r="P6" s="30" t="s">
        <v>21</v>
      </c>
      <c r="Q6" s="30" t="s">
        <v>20</v>
      </c>
      <c r="R6" s="30" t="s">
        <v>21</v>
      </c>
      <c r="S6" s="30" t="s">
        <v>20</v>
      </c>
      <c r="T6" s="30" t="s">
        <v>21</v>
      </c>
      <c r="U6" s="30" t="s">
        <v>20</v>
      </c>
      <c r="V6" s="30" t="s">
        <v>21</v>
      </c>
      <c r="W6" s="30" t="s">
        <v>20</v>
      </c>
      <c r="X6" s="30" t="s">
        <v>21</v>
      </c>
      <c r="Y6" s="30" t="s">
        <v>20</v>
      </c>
      <c r="Z6" s="30" t="s">
        <v>21</v>
      </c>
      <c r="AA6" s="30" t="s">
        <v>20</v>
      </c>
      <c r="AB6" s="30" t="s">
        <v>21</v>
      </c>
      <c r="AC6" s="30" t="s">
        <v>20</v>
      </c>
      <c r="AD6" s="30" t="s">
        <v>21</v>
      </c>
      <c r="AE6" s="30" t="s">
        <v>20</v>
      </c>
      <c r="AF6" s="30" t="s">
        <v>21</v>
      </c>
      <c r="AG6" s="30" t="s">
        <v>20</v>
      </c>
      <c r="AH6" s="30" t="s">
        <v>21</v>
      </c>
      <c r="AI6" s="30" t="s">
        <v>20</v>
      </c>
      <c r="AJ6" s="30" t="s">
        <v>21</v>
      </c>
      <c r="AK6" s="30" t="s">
        <v>20</v>
      </c>
      <c r="AL6" s="30" t="s">
        <v>21</v>
      </c>
      <c r="AM6" s="30" t="s">
        <v>20</v>
      </c>
      <c r="AN6" s="30" t="s">
        <v>21</v>
      </c>
    </row>
    <row r="7" spans="1:40" ht="42" customHeight="1">
      <c r="A7" s="79">
        <v>1</v>
      </c>
      <c r="B7" s="15" t="s">
        <v>40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59485.28</v>
      </c>
      <c r="AJ7" s="80">
        <f>AI7</f>
        <v>59485.28</v>
      </c>
      <c r="AK7" s="80">
        <v>0</v>
      </c>
      <c r="AL7" s="80">
        <v>0</v>
      </c>
      <c r="AM7" s="4">
        <f aca="true" t="shared" si="0" ref="AM7:AM19">C7+E7+G7+I7+K7+M7+O7+Q7+S7+U7+W7+Y7+AA7+AC7+AE7+AG7+AI7+AK7</f>
        <v>59485.28</v>
      </c>
      <c r="AN7" s="4">
        <f aca="true" t="shared" si="1" ref="AN7:AN19">D7+F7+H7+J7+L7+N7+P7+R7+T7+V7+X7+Z7+AB7+AD7+AF7+AH7+AJ7+AL7</f>
        <v>59485.28</v>
      </c>
    </row>
    <row r="8" spans="1:40" ht="42" customHeight="1">
      <c r="A8" s="79">
        <v>2</v>
      </c>
      <c r="B8" s="15" t="s">
        <v>46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4">
        <f t="shared" si="0"/>
        <v>0</v>
      </c>
      <c r="AN8" s="4">
        <f t="shared" si="1"/>
        <v>0</v>
      </c>
    </row>
    <row r="9" spans="1:40" ht="42" customHeight="1">
      <c r="A9" s="79">
        <v>3</v>
      </c>
      <c r="B9" s="15" t="s">
        <v>51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4">
        <f t="shared" si="0"/>
        <v>0</v>
      </c>
      <c r="AN9" s="4">
        <f t="shared" si="1"/>
        <v>0</v>
      </c>
    </row>
    <row r="10" spans="1:40" ht="42" customHeight="1">
      <c r="A10" s="79">
        <v>4</v>
      </c>
      <c r="B10" s="15" t="s">
        <v>42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4">
        <f t="shared" si="0"/>
        <v>0</v>
      </c>
      <c r="AN10" s="4">
        <f t="shared" si="1"/>
        <v>0</v>
      </c>
    </row>
    <row r="11" spans="1:40" ht="42" customHeight="1">
      <c r="A11" s="79">
        <v>5</v>
      </c>
      <c r="B11" s="15" t="s">
        <v>41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4">
        <f t="shared" si="0"/>
        <v>0</v>
      </c>
      <c r="AN11" s="4">
        <f t="shared" si="1"/>
        <v>0</v>
      </c>
    </row>
    <row r="12" spans="1:40" ht="42" customHeight="1">
      <c r="A12" s="79">
        <v>6</v>
      </c>
      <c r="B12" s="15" t="s">
        <v>47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4">
        <f t="shared" si="0"/>
        <v>0</v>
      </c>
      <c r="AN12" s="4">
        <f t="shared" si="1"/>
        <v>0</v>
      </c>
    </row>
    <row r="13" spans="1:40" ht="42" customHeight="1">
      <c r="A13" s="79">
        <v>7</v>
      </c>
      <c r="B13" s="15" t="s">
        <v>44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4">
        <f t="shared" si="0"/>
        <v>0</v>
      </c>
      <c r="AN13" s="4">
        <f t="shared" si="1"/>
        <v>0</v>
      </c>
    </row>
    <row r="14" spans="1:40" ht="42" customHeight="1">
      <c r="A14" s="79">
        <v>8</v>
      </c>
      <c r="B14" s="15" t="s">
        <v>43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4">
        <f t="shared" si="0"/>
        <v>0</v>
      </c>
      <c r="AN14" s="4">
        <f t="shared" si="1"/>
        <v>0</v>
      </c>
    </row>
    <row r="15" spans="1:40" ht="42" customHeight="1">
      <c r="A15" s="79">
        <v>9</v>
      </c>
      <c r="B15" s="15" t="s">
        <v>39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4">
        <f t="shared" si="0"/>
        <v>0</v>
      </c>
      <c r="AN15" s="4">
        <f t="shared" si="1"/>
        <v>0</v>
      </c>
    </row>
    <row r="16" spans="1:40" ht="42" customHeight="1">
      <c r="A16" s="79">
        <v>10</v>
      </c>
      <c r="B16" s="15" t="s">
        <v>48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4">
        <f t="shared" si="0"/>
        <v>0</v>
      </c>
      <c r="AN16" s="4">
        <f t="shared" si="1"/>
        <v>0</v>
      </c>
    </row>
    <row r="17" spans="1:40" ht="42" customHeight="1">
      <c r="A17" s="79">
        <v>11</v>
      </c>
      <c r="B17" s="15" t="s">
        <v>50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4">
        <f t="shared" si="0"/>
        <v>0</v>
      </c>
      <c r="AN17" s="4">
        <f t="shared" si="1"/>
        <v>0</v>
      </c>
    </row>
    <row r="18" spans="1:40" ht="42" customHeight="1">
      <c r="A18" s="79">
        <v>12</v>
      </c>
      <c r="B18" s="15" t="s">
        <v>49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4">
        <f t="shared" si="0"/>
        <v>0</v>
      </c>
      <c r="AN18" s="4">
        <f t="shared" si="1"/>
        <v>0</v>
      </c>
    </row>
    <row r="19" spans="1:40" ht="42" customHeight="1">
      <c r="A19" s="79">
        <v>13</v>
      </c>
      <c r="B19" s="15" t="s">
        <v>45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4">
        <f t="shared" si="0"/>
        <v>0</v>
      </c>
      <c r="AN19" s="4">
        <f t="shared" si="1"/>
        <v>0</v>
      </c>
    </row>
    <row r="20" spans="1:40" ht="15">
      <c r="A20" s="34"/>
      <c r="B20" s="14" t="s">
        <v>1</v>
      </c>
      <c r="C20" s="13">
        <f aca="true" t="shared" si="2" ref="C20:AN20">SUM(C7:C19)</f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si="2"/>
        <v>0</v>
      </c>
      <c r="AF20" s="13">
        <f t="shared" si="2"/>
        <v>0</v>
      </c>
      <c r="AG20" s="13">
        <f t="shared" si="2"/>
        <v>0</v>
      </c>
      <c r="AH20" s="13">
        <f t="shared" si="2"/>
        <v>0</v>
      </c>
      <c r="AI20" s="13">
        <f t="shared" si="2"/>
        <v>59485.28</v>
      </c>
      <c r="AJ20" s="13">
        <f t="shared" si="2"/>
        <v>59485.28</v>
      </c>
      <c r="AK20" s="13">
        <f t="shared" si="2"/>
        <v>0</v>
      </c>
      <c r="AL20" s="13">
        <f t="shared" si="2"/>
        <v>0</v>
      </c>
      <c r="AM20" s="13">
        <f t="shared" si="2"/>
        <v>59485.28</v>
      </c>
      <c r="AN20" s="13">
        <f t="shared" si="2"/>
        <v>59485.28</v>
      </c>
    </row>
    <row r="22" spans="2:40" ht="17.25" customHeight="1">
      <c r="B22" s="22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AM22" s="85"/>
      <c r="AN22" s="85"/>
    </row>
    <row r="23" spans="2:14" ht="17.25" customHeight="1">
      <c r="B23" s="97" t="s">
        <v>75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2:40" ht="17.25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AM24" s="86"/>
      <c r="AN24" s="86"/>
    </row>
    <row r="25" spans="2:39" ht="17.25" customHeight="1">
      <c r="B25" s="22" t="s">
        <v>22</v>
      </c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M25" s="36"/>
    </row>
    <row r="26" spans="2:14" ht="17.25" customHeight="1">
      <c r="B26" s="22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2013-10-30T08:07:50Z</dcterms:modified>
  <cp:category/>
  <cp:version/>
  <cp:contentType/>
  <cp:contentStatus/>
</cp:coreProperties>
</file>