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915" activeTab="0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<sst xmlns="http://schemas.openxmlformats.org/spreadsheetml/2006/main" count="583" uniqueCount="77">
  <si>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</si>
  <si>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</si>
  <si>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</si>
  <si>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</si>
  <si>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</si>
  <si>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</si>
  <si>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</si>
  <si>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</si>
  <si>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</si>
  <si>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</si>
  <si>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</si>
  <si>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</si>
  <si>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</si>
  <si>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</si>
  <si>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</si>
  <si>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</si>
  <si>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</si>
  <si>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</si>
  <si>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</si>
  <si>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</si>
  <si>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</si>
  <si>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</si>
  <si>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</si>
  <si>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</si>
  <si>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</si>
  <si>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</si>
  <si>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</si>
  <si>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</si>
  <si>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</si>
  <si>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</si>
  <si>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</si>
  <si>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</si>
  <si>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</si>
  <si>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</si>
  <si>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</si>
  <si>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</si>
  <si>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</si>
  <si>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</si>
  <si>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</si>
  <si>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</si>
  <si>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</si>
  <si>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</si>
  <si>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</si>
  <si>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</si>
  <si>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</si>
  <si>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</si>
  <si>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</si>
  <si>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</si>
  <si>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</si>
  <si>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</si>
  <si>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</si>
  <si>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</si>
  <si>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სადაზღვევო კომპანია „არდი ჯგუფი“</t>
  </si>
  <si>
    <t>შპს „სადაზღვევო კომპანია ალფა“</t>
  </si>
  <si>
    <t>შპს სადაზღვევო კომპანია "უნისონი"</t>
  </si>
  <si>
    <t>შპს „ პსპ სამედიცინო დაზღვევა”</t>
  </si>
  <si>
    <t>შპს დაზღვევის კომპანია "ქართუ"</t>
  </si>
  <si>
    <t>შპს სადაზღვევო კომპანია "ტაო"</t>
  </si>
  <si>
    <t>სს „სტანდარტ დაზღვევა საქართველო“</t>
  </si>
  <si>
    <t xml:space="preserve"> ს.ს. სადაზღვევო კომპანია ჩარტისის საქართველოს ფილიალი</t>
  </si>
  <si>
    <t>შპს საერთაშორისო სადაზღვევო კომპანია კამარა - KAMARA</t>
  </si>
  <si>
    <t>საანგარიშო თარიღი: 2014 წლის 30 ივნისი</t>
  </si>
  <si>
    <t>საანგარიშო პერიოდი: 2014 წლის 1 იანვარი - 2014 წლის 30 ივნისი</t>
  </si>
  <si>
    <t>2014 წლის II კვარტლის  განმავლობაში დაზღვეულ სატრანსპორტო საშუალებათა რაოდენობა</t>
  </si>
  <si>
    <t>2014 წლის  II კვარტლის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</si>
  <si>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(01.01.2014 - 30.06.2014)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</si>
  <si>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2014 წლის II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</si>
  <si>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(01.01.2014 - 30.06.2014)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</si>
  <si>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2014 წლის II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</si>
  <si>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(01.01.2014 - 30.06.2014)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</si>
  <si>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2014 წლის II კვარტლის მონაცემებით (პირდაპირი დაზღვევის საქმიანობა)</t>
  </si>
  <si>
    <t xml:space="preserve">2014 წლის II კვარტლის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</si>
  <si>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(01.01.2014 - 30.06.2014)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</si>
  <si>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2014 წლის II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</si>
  <si>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(01.01.2014 - 30.06.2014)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</si>
  <si>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(01.01.2014- 30.06.2014)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</si>
  <si>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2014 წლის II კვარტლის მონაცემებით (გადაზღვევის საქმიანობა)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</si>
</sst>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color indexed="10"/>
      <name val="Arial"/>
      <family val="2"/>
    </font>
    <font>
      <b/>
      <sz val="10"/>
      <color indexed="10"/>
      <name val="Sylfaen"/>
      <family val="1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10"/>
      <color indexed="30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2" fontId="3" fillId="0" borderId="0" xfId="0" applyNumberFormat="1" applyFont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3" fontId="9" fillId="0" borderId="11" xfId="0" applyNumberFormat="1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5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3" fontId="57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 textRotation="90" wrapText="1"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5" fontId="0" fillId="0" borderId="0" xfId="45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Fill="1" applyBorder="1" applyAlignment="1">
      <alignment horizontal="left" vertical="center" wrapText="1"/>
    </xf>
    <xf numFmtId="3" fontId="20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10" fontId="21" fillId="0" borderId="11" xfId="63" applyNumberFormat="1" applyFont="1" applyBorder="1" applyAlignment="1">
      <alignment horizontal="center" vertical="center"/>
    </xf>
    <xf numFmtId="3" fontId="17" fillId="33" borderId="11" xfId="44" applyNumberFormat="1" applyFont="1" applyFill="1" applyBorder="1" applyAlignment="1">
      <alignment horizontal="center" vertical="center" wrapText="1"/>
    </xf>
    <xf numFmtId="9" fontId="17" fillId="33" borderId="11" xfId="63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/>
    </xf>
    <xf numFmtId="10" fontId="21" fillId="0" borderId="11" xfId="63" applyNumberFormat="1" applyFont="1" applyBorder="1" applyAlignment="1">
      <alignment horizontal="center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9" fillId="0" borderId="15" xfId="0" applyFont="1" applyBorder="1" applyAlignment="1" applyProtection="1">
      <alignment horizontal="center" vertical="top" wrapText="1"/>
      <protection locked="0"/>
    </xf>
    <xf numFmtId="0" fontId="58" fillId="0" borderId="0" xfId="0" applyFont="1" applyAlignment="1">
      <alignment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0.57421875" style="10" bestFit="1" customWidth="1"/>
    <col min="2" max="2" width="10.8515625" style="10" bestFit="1" customWidth="1"/>
    <col min="3" max="6" width="8.7109375" style="10" customWidth="1"/>
    <col min="7" max="8" width="11.00390625" style="10" customWidth="1"/>
    <col min="9" max="10" width="8.7109375" style="10" customWidth="1"/>
    <col min="11" max="11" width="9.57421875" style="10" customWidth="1"/>
    <col min="12" max="12" width="8.8515625" style="10" customWidth="1"/>
    <col min="13" max="32" width="8.7109375" style="10" customWidth="1"/>
    <col min="33" max="33" width="11.57421875" style="10" customWidth="1"/>
    <col min="34" max="34" width="11.140625" style="10" customWidth="1"/>
    <col min="35" max="16384" width="9.140625" style="10" customWidth="1"/>
  </cols>
  <sheetData>
    <row r="1" ht="12.75">
      <c r="A1" s="89"/>
    </row>
    <row r="2" spans="1:36" s="55" customFormat="1" ht="15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49"/>
      <c r="AH2" s="49"/>
      <c r="AI2" s="49"/>
      <c r="AJ2" s="49"/>
    </row>
    <row r="3" spans="1:36" ht="110.25" customHeight="1">
      <c r="A3" s="90" t="s">
        <v>3</v>
      </c>
      <c r="B3" s="91"/>
      <c r="C3" s="90" t="s">
        <v>27</v>
      </c>
      <c r="D3" s="91"/>
      <c r="E3" s="90" t="s">
        <v>34</v>
      </c>
      <c r="F3" s="91"/>
      <c r="G3" s="90" t="s">
        <v>6</v>
      </c>
      <c r="H3" s="91"/>
      <c r="I3" s="90" t="s">
        <v>35</v>
      </c>
      <c r="J3" s="91"/>
      <c r="K3" s="90" t="s">
        <v>7</v>
      </c>
      <c r="L3" s="91"/>
      <c r="M3" s="90" t="s">
        <v>8</v>
      </c>
      <c r="N3" s="91"/>
      <c r="O3" s="90" t="s">
        <v>28</v>
      </c>
      <c r="P3" s="91"/>
      <c r="Q3" s="90" t="s">
        <v>38</v>
      </c>
      <c r="R3" s="91"/>
      <c r="S3" s="90" t="s">
        <v>29</v>
      </c>
      <c r="T3" s="91"/>
      <c r="U3" s="90" t="s">
        <v>30</v>
      </c>
      <c r="V3" s="91"/>
      <c r="W3" s="90" t="s">
        <v>9</v>
      </c>
      <c r="X3" s="91"/>
      <c r="Y3" s="90" t="s">
        <v>33</v>
      </c>
      <c r="Z3" s="91"/>
      <c r="AA3" s="90" t="s">
        <v>10</v>
      </c>
      <c r="AB3" s="91"/>
      <c r="AC3" s="90" t="s">
        <v>11</v>
      </c>
      <c r="AD3" s="91"/>
      <c r="AE3" s="90" t="s">
        <v>12</v>
      </c>
      <c r="AF3" s="91"/>
      <c r="AG3" s="90" t="s">
        <v>44</v>
      </c>
      <c r="AH3" s="91"/>
      <c r="AI3" s="90" t="s">
        <v>13</v>
      </c>
      <c r="AJ3" s="91"/>
    </row>
    <row r="4" spans="1:36" ht="75.75" customHeight="1">
      <c r="A4" s="56" t="s">
        <v>45</v>
      </c>
      <c r="B4" s="56" t="s">
        <v>46</v>
      </c>
      <c r="C4" s="56" t="s">
        <v>45</v>
      </c>
      <c r="D4" s="56" t="s">
        <v>46</v>
      </c>
      <c r="E4" s="56" t="s">
        <v>45</v>
      </c>
      <c r="F4" s="56" t="s">
        <v>46</v>
      </c>
      <c r="G4" s="56" t="s">
        <v>45</v>
      </c>
      <c r="H4" s="56" t="s">
        <v>46</v>
      </c>
      <c r="I4" s="56" t="s">
        <v>45</v>
      </c>
      <c r="J4" s="56" t="s">
        <v>46</v>
      </c>
      <c r="K4" s="56" t="s">
        <v>45</v>
      </c>
      <c r="L4" s="56" t="s">
        <v>46</v>
      </c>
      <c r="M4" s="56" t="s">
        <v>45</v>
      </c>
      <c r="N4" s="56" t="s">
        <v>46</v>
      </c>
      <c r="O4" s="56" t="s">
        <v>45</v>
      </c>
      <c r="P4" s="56" t="s">
        <v>46</v>
      </c>
      <c r="Q4" s="56" t="s">
        <v>45</v>
      </c>
      <c r="R4" s="56" t="s">
        <v>46</v>
      </c>
      <c r="S4" s="56" t="s">
        <v>45</v>
      </c>
      <c r="T4" s="56" t="s">
        <v>46</v>
      </c>
      <c r="U4" s="56" t="s">
        <v>45</v>
      </c>
      <c r="V4" s="56" t="s">
        <v>46</v>
      </c>
      <c r="W4" s="56" t="s">
        <v>45</v>
      </c>
      <c r="X4" s="56" t="s">
        <v>46</v>
      </c>
      <c r="Y4" s="56" t="s">
        <v>45</v>
      </c>
      <c r="Z4" s="56" t="s">
        <v>46</v>
      </c>
      <c r="AA4" s="56" t="s">
        <v>45</v>
      </c>
      <c r="AB4" s="56" t="s">
        <v>46</v>
      </c>
      <c r="AC4" s="56" t="s">
        <v>45</v>
      </c>
      <c r="AD4" s="56" t="s">
        <v>46</v>
      </c>
      <c r="AE4" s="56" t="s">
        <v>45</v>
      </c>
      <c r="AF4" s="56" t="s">
        <v>46</v>
      </c>
      <c r="AG4" s="56" t="s">
        <v>45</v>
      </c>
      <c r="AH4" s="56" t="s">
        <v>46</v>
      </c>
      <c r="AI4" s="56" t="s">
        <v>45</v>
      </c>
      <c r="AJ4" s="56" t="s">
        <v>46</v>
      </c>
    </row>
    <row r="5" spans="1:37" ht="45" customHeight="1">
      <c r="A5" s="85">
        <v>1562937</v>
      </c>
      <c r="B5" s="85">
        <v>348741</v>
      </c>
      <c r="C5" s="85">
        <v>118971</v>
      </c>
      <c r="D5" s="85">
        <v>73398</v>
      </c>
      <c r="E5" s="85">
        <v>94257</v>
      </c>
      <c r="F5" s="85">
        <v>124949</v>
      </c>
      <c r="G5" s="85">
        <v>503636</v>
      </c>
      <c r="H5" s="85">
        <v>1035202</v>
      </c>
      <c r="I5" s="85">
        <v>29890</v>
      </c>
      <c r="J5" s="85">
        <v>40520</v>
      </c>
      <c r="K5" s="85">
        <v>25332</v>
      </c>
      <c r="L5" s="85">
        <v>34895</v>
      </c>
      <c r="M5" s="85">
        <v>0</v>
      </c>
      <c r="N5" s="85">
        <v>0</v>
      </c>
      <c r="O5" s="85">
        <v>29</v>
      </c>
      <c r="P5" s="85">
        <v>43</v>
      </c>
      <c r="Q5" s="85">
        <v>32</v>
      </c>
      <c r="R5" s="85">
        <v>53</v>
      </c>
      <c r="S5" s="85">
        <v>7</v>
      </c>
      <c r="T5" s="85">
        <v>10</v>
      </c>
      <c r="U5" s="85">
        <v>0</v>
      </c>
      <c r="V5" s="85">
        <v>0</v>
      </c>
      <c r="W5" s="85">
        <v>10715</v>
      </c>
      <c r="X5" s="85">
        <v>5897</v>
      </c>
      <c r="Y5" s="85">
        <v>39771</v>
      </c>
      <c r="Z5" s="85">
        <v>50146</v>
      </c>
      <c r="AA5" s="85">
        <v>6983</v>
      </c>
      <c r="AB5" s="85">
        <v>7283</v>
      </c>
      <c r="AC5" s="85">
        <v>5967</v>
      </c>
      <c r="AD5" s="85">
        <v>4685</v>
      </c>
      <c r="AE5" s="85">
        <v>53739</v>
      </c>
      <c r="AF5" s="85">
        <v>10999</v>
      </c>
      <c r="AG5" s="85">
        <v>12376</v>
      </c>
      <c r="AH5" s="85">
        <v>11670</v>
      </c>
      <c r="AI5" s="85">
        <v>0</v>
      </c>
      <c r="AJ5" s="85">
        <v>0</v>
      </c>
      <c r="AK5" s="57"/>
    </row>
    <row r="6" spans="1:36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</row>
    <row r="7" spans="1:7" ht="15">
      <c r="A7" s="87" t="s">
        <v>61</v>
      </c>
      <c r="B7" s="58"/>
      <c r="C7" s="58"/>
      <c r="D7" s="58"/>
      <c r="E7" s="58"/>
      <c r="F7" s="58"/>
      <c r="G7" s="59"/>
    </row>
    <row r="8" spans="1:7" ht="15" customHeight="1">
      <c r="A8" s="87" t="s">
        <v>62</v>
      </c>
      <c r="B8" s="58"/>
      <c r="C8" s="58"/>
      <c r="D8" s="58"/>
      <c r="E8" s="58"/>
      <c r="F8" s="58"/>
      <c r="G8" s="59"/>
    </row>
    <row r="9" ht="15" customHeight="1"/>
    <row r="10" ht="15" customHeight="1"/>
    <row r="11" ht="15" customHeight="1"/>
    <row r="12" spans="1:32" ht="1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D12" s="60"/>
      <c r="AE12" s="60"/>
      <c r="AF12" s="60"/>
    </row>
    <row r="13" ht="15" customHeight="1"/>
  </sheetData>
  <sheetProtection/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9" sqref="C19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1" t="s">
        <v>76</v>
      </c>
      <c r="B2" s="101"/>
      <c r="C2" s="101"/>
      <c r="D2" s="101"/>
    </row>
    <row r="3" spans="1:5" ht="12.75" customHeight="1">
      <c r="A3" s="101"/>
      <c r="B3" s="101"/>
      <c r="C3" s="101"/>
      <c r="D3" s="101"/>
      <c r="E3" s="4"/>
    </row>
    <row r="4" spans="1:5" ht="12.75">
      <c r="A4" s="101"/>
      <c r="B4" s="101"/>
      <c r="C4" s="101"/>
      <c r="D4" s="101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5">
        <v>1</v>
      </c>
      <c r="B7" s="7" t="s">
        <v>3</v>
      </c>
      <c r="C7" s="83">
        <f>HLOOKUP(B7,'პრემიები(მიღებული გადაზღვევა)'!$C$4:$AL$19,16,)</f>
        <v>0</v>
      </c>
      <c r="D7" s="84">
        <f>C7/$C$25</f>
        <v>0</v>
      </c>
    </row>
    <row r="8" spans="1:4" ht="27" customHeight="1">
      <c r="A8" s="15">
        <v>2</v>
      </c>
      <c r="B8" s="7" t="s">
        <v>27</v>
      </c>
      <c r="C8" s="83">
        <f>HLOOKUP(B8,'პრემიები(მიღებული გადაზღვევა)'!$C$4:$AL$19,16,)</f>
        <v>0</v>
      </c>
      <c r="D8" s="84">
        <f aca="true" t="shared" si="0" ref="D8:D21">C8/$C$25</f>
        <v>0</v>
      </c>
    </row>
    <row r="9" spans="1:4" ht="27" customHeight="1">
      <c r="A9" s="15">
        <v>3</v>
      </c>
      <c r="B9" s="7" t="s">
        <v>34</v>
      </c>
      <c r="C9" s="83">
        <f>HLOOKUP(B9,'პრემიები(მიღებული გადაზღვევა)'!$C$4:$AL$19,16,)</f>
        <v>0</v>
      </c>
      <c r="D9" s="84">
        <f t="shared" si="0"/>
        <v>0</v>
      </c>
    </row>
    <row r="10" spans="1:4" ht="27" customHeight="1">
      <c r="A10" s="15">
        <v>4</v>
      </c>
      <c r="B10" s="7" t="s">
        <v>6</v>
      </c>
      <c r="C10" s="83">
        <f>HLOOKUP(B10,'პრემიები(მიღებული გადაზღვევა)'!$C$4:$AL$19,16,)</f>
        <v>0</v>
      </c>
      <c r="D10" s="84">
        <f t="shared" si="0"/>
        <v>0</v>
      </c>
    </row>
    <row r="11" spans="1:4" ht="27" customHeight="1">
      <c r="A11" s="15">
        <v>5</v>
      </c>
      <c r="B11" s="7" t="s">
        <v>35</v>
      </c>
      <c r="C11" s="83">
        <f>HLOOKUP(B11,'პრემიები(მიღებული გადაზღვევა)'!$C$4:$AL$19,16,)</f>
        <v>1532.4144</v>
      </c>
      <c r="D11" s="84">
        <f t="shared" si="0"/>
        <v>0.0001469098181946628</v>
      </c>
    </row>
    <row r="12" spans="1:4" ht="27" customHeight="1">
      <c r="A12" s="15">
        <v>6</v>
      </c>
      <c r="B12" s="7" t="s">
        <v>7</v>
      </c>
      <c r="C12" s="83">
        <f>HLOOKUP(B12,'პრემიები(მიღებული გადაზღვევა)'!$C$4:$AL$19,16,)</f>
        <v>0</v>
      </c>
      <c r="D12" s="84">
        <f t="shared" si="0"/>
        <v>0</v>
      </c>
    </row>
    <row r="13" spans="1:4" ht="27" customHeight="1">
      <c r="A13" s="15">
        <v>7</v>
      </c>
      <c r="B13" s="7" t="s">
        <v>8</v>
      </c>
      <c r="C13" s="83">
        <f>HLOOKUP(B13,'პრემიები(მიღებული გადაზღვევა)'!$C$4:$AL$19,16,)</f>
        <v>0</v>
      </c>
      <c r="D13" s="84">
        <f t="shared" si="0"/>
        <v>0</v>
      </c>
    </row>
    <row r="14" spans="1:4" ht="27" customHeight="1">
      <c r="A14" s="15">
        <v>8</v>
      </c>
      <c r="B14" s="7" t="s">
        <v>28</v>
      </c>
      <c r="C14" s="83">
        <f>HLOOKUP(B14,'პრემიები(მიღებული გადაზღვევა)'!$C$4:$AL$19,16,)</f>
        <v>0</v>
      </c>
      <c r="D14" s="84">
        <f t="shared" si="0"/>
        <v>0</v>
      </c>
    </row>
    <row r="15" spans="1:4" ht="27" customHeight="1">
      <c r="A15" s="15">
        <v>9</v>
      </c>
      <c r="B15" s="7" t="s">
        <v>38</v>
      </c>
      <c r="C15" s="83">
        <f>HLOOKUP(B15,'პრემიები(მიღებული გადაზღვევა)'!$C$4:$AL$19,16,)</f>
        <v>0</v>
      </c>
      <c r="D15" s="84">
        <f t="shared" si="0"/>
        <v>0</v>
      </c>
    </row>
    <row r="16" spans="1:4" ht="27" customHeight="1">
      <c r="A16" s="15">
        <v>10</v>
      </c>
      <c r="B16" s="7" t="s">
        <v>29</v>
      </c>
      <c r="C16" s="83">
        <f>HLOOKUP(B16,'პრემიები(მიღებული გადაზღვევა)'!$C$4:$AL$19,16,)</f>
        <v>0</v>
      </c>
      <c r="D16" s="84">
        <f t="shared" si="0"/>
        <v>0</v>
      </c>
    </row>
    <row r="17" spans="1:4" ht="27" customHeight="1">
      <c r="A17" s="15">
        <v>11</v>
      </c>
      <c r="B17" s="7" t="s">
        <v>30</v>
      </c>
      <c r="C17" s="83">
        <f>HLOOKUP(B17,'პრემიები(მიღებული გადაზღვევა)'!$C$4:$AL$19,16,)</f>
        <v>0</v>
      </c>
      <c r="D17" s="84">
        <f t="shared" si="0"/>
        <v>0</v>
      </c>
    </row>
    <row r="18" spans="1:4" ht="27" customHeight="1">
      <c r="A18" s="15">
        <v>12</v>
      </c>
      <c r="B18" s="7" t="s">
        <v>9</v>
      </c>
      <c r="C18" s="83">
        <f>HLOOKUP(B18,'პრემიები(მიღებული გადაზღვევა)'!$C$4:$AL$19,16,)</f>
        <v>0</v>
      </c>
      <c r="D18" s="84">
        <f t="shared" si="0"/>
        <v>0</v>
      </c>
    </row>
    <row r="19" spans="1:4" ht="27" customHeight="1">
      <c r="A19" s="15">
        <v>13</v>
      </c>
      <c r="B19" s="7" t="s">
        <v>33</v>
      </c>
      <c r="C19" s="83">
        <f>HLOOKUP(B19,'პრემიები(მიღებული გადაზღვევა)'!$C$4:$AL$19,16,)</f>
        <v>10429454.56</v>
      </c>
      <c r="D19" s="84">
        <f t="shared" si="0"/>
        <v>0.9998530901818053</v>
      </c>
    </row>
    <row r="20" spans="1:4" ht="27" customHeight="1">
      <c r="A20" s="15">
        <v>14</v>
      </c>
      <c r="B20" s="7" t="s">
        <v>10</v>
      </c>
      <c r="C20" s="83">
        <f>HLOOKUP(B20,'პრემიები(მიღებული გადაზღვევა)'!$C$4:$AL$19,16,)</f>
        <v>0</v>
      </c>
      <c r="D20" s="84">
        <f t="shared" si="0"/>
        <v>0</v>
      </c>
    </row>
    <row r="21" spans="1:4" ht="27" customHeight="1">
      <c r="A21" s="15">
        <v>15</v>
      </c>
      <c r="B21" s="7" t="s">
        <v>11</v>
      </c>
      <c r="C21" s="83">
        <f>HLOOKUP(B21,'პრემიები(მიღებული გადაზღვევა)'!$C$4:$AL$19,16,)</f>
        <v>0</v>
      </c>
      <c r="D21" s="84">
        <f t="shared" si="0"/>
        <v>0</v>
      </c>
    </row>
    <row r="22" spans="1:4" ht="27" customHeight="1">
      <c r="A22" s="15">
        <v>16</v>
      </c>
      <c r="B22" s="7" t="s">
        <v>12</v>
      </c>
      <c r="C22" s="83">
        <f>HLOOKUP(B22,'პრემიები(მიღებული გადაზღვევა)'!$C$4:$AL$19,16,)</f>
        <v>0</v>
      </c>
      <c r="D22" s="84">
        <f>C22/$C$25</f>
        <v>0</v>
      </c>
    </row>
    <row r="23" spans="1:4" ht="27" customHeight="1">
      <c r="A23" s="15">
        <v>17</v>
      </c>
      <c r="B23" s="7" t="s">
        <v>32</v>
      </c>
      <c r="C23" s="83">
        <f>HLOOKUP(B23,'პრემიები(მიღებული გადაზღვევა)'!$C$4:$AL$19,16,)</f>
        <v>0</v>
      </c>
      <c r="D23" s="84">
        <f>C23/$C$25</f>
        <v>0</v>
      </c>
    </row>
    <row r="24" spans="1:4" ht="27" customHeight="1">
      <c r="A24" s="15">
        <v>18</v>
      </c>
      <c r="B24" s="7" t="s">
        <v>13</v>
      </c>
      <c r="C24" s="83">
        <f>HLOOKUP(B24,'პრემიები(მიღებული გადაზღვევა)'!$C$4:$AL$19,16,)</f>
        <v>0</v>
      </c>
      <c r="D24" s="84">
        <f>C24/$C$25</f>
        <v>0</v>
      </c>
    </row>
    <row r="25" spans="1:4" ht="27" customHeight="1">
      <c r="A25" s="8"/>
      <c r="B25" s="9" t="s">
        <v>14</v>
      </c>
      <c r="C25" s="80">
        <f>SUM(C7:C24)</f>
        <v>10430986.9744</v>
      </c>
      <c r="D25" s="81">
        <f>SUM(D7:D24)</f>
        <v>1</v>
      </c>
    </row>
    <row r="26" ht="12.75">
      <c r="C26" s="3"/>
    </row>
    <row r="27" ht="12.75">
      <c r="C27" s="3"/>
    </row>
    <row r="28" ht="12.75">
      <c r="C28" s="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49" bestFit="1" customWidth="1"/>
    <col min="2" max="2" width="14.421875" style="49" bestFit="1" customWidth="1"/>
    <col min="3" max="5" width="18.00390625" style="49" bestFit="1" customWidth="1"/>
    <col min="6" max="16384" width="9.140625" style="49" customWidth="1"/>
  </cols>
  <sheetData>
    <row r="1" ht="15">
      <c r="A1" s="89"/>
    </row>
    <row r="2" spans="1:5" ht="29.25" customHeight="1">
      <c r="A2" s="46" t="s">
        <v>63</v>
      </c>
      <c r="B2" s="47"/>
      <c r="C2" s="47"/>
      <c r="D2" s="47"/>
      <c r="E2" s="48"/>
    </row>
    <row r="3" spans="1:5" ht="105">
      <c r="A3" s="50" t="s">
        <v>40</v>
      </c>
      <c r="B3" s="50" t="s">
        <v>41</v>
      </c>
      <c r="C3" s="51" t="s">
        <v>7</v>
      </c>
      <c r="D3" s="51" t="s">
        <v>28</v>
      </c>
      <c r="E3" s="51" t="s">
        <v>42</v>
      </c>
    </row>
    <row r="4" spans="1:6" ht="39.75" customHeight="1">
      <c r="A4" s="86">
        <v>29881</v>
      </c>
      <c r="B4" s="86">
        <v>0</v>
      </c>
      <c r="C4" s="86">
        <v>24525</v>
      </c>
      <c r="D4" s="86">
        <v>27</v>
      </c>
      <c r="E4" s="86">
        <v>7</v>
      </c>
      <c r="F4" s="52"/>
    </row>
    <row r="5" spans="1:5" ht="15">
      <c r="A5" s="53"/>
      <c r="B5" s="53"/>
      <c r="C5" s="53"/>
      <c r="D5" s="53"/>
      <c r="E5" s="53"/>
    </row>
    <row r="6" ht="15">
      <c r="F6" s="52"/>
    </row>
    <row r="8" ht="15">
      <c r="C8" s="5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Q26"/>
  <sheetViews>
    <sheetView zoomScalePageLayoutView="0" workbookViewId="0" topLeftCell="A1">
      <pane xSplit="2" ySplit="5" topLeftCell="AG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:A18"/>
    </sheetView>
  </sheetViews>
  <sheetFormatPr defaultColWidth="9.140625" defaultRowHeight="12.75"/>
  <cols>
    <col min="1" max="1" width="5.8515625" style="27" customWidth="1"/>
    <col min="2" max="2" width="49.57421875" style="27" customWidth="1"/>
    <col min="3" max="40" width="12.7109375" style="27" customWidth="1"/>
    <col min="41" max="16384" width="9.140625" style="27" customWidth="1"/>
  </cols>
  <sheetData>
    <row r="1" spans="1:10" s="22" customFormat="1" ht="28.5" customHeight="1">
      <c r="A1" s="17" t="s">
        <v>64</v>
      </c>
      <c r="B1" s="16"/>
      <c r="C1" s="16"/>
      <c r="D1" s="16"/>
      <c r="E1" s="16"/>
      <c r="F1" s="16"/>
      <c r="G1" s="16"/>
      <c r="H1" s="16"/>
      <c r="I1" s="21"/>
      <c r="J1" s="21"/>
    </row>
    <row r="2" spans="1:10" s="22" customFormat="1" ht="18" customHeight="1">
      <c r="A2" s="23" t="s">
        <v>39</v>
      </c>
      <c r="B2" s="16"/>
      <c r="C2" s="16"/>
      <c r="D2" s="16"/>
      <c r="E2" s="16"/>
      <c r="F2" s="16"/>
      <c r="G2" s="16"/>
      <c r="H2" s="16"/>
      <c r="I2" s="21"/>
      <c r="J2" s="21"/>
    </row>
    <row r="3" spans="1:38" s="24" customFormat="1" ht="18" customHeight="1">
      <c r="A3" s="8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40" s="24" customFormat="1" ht="89.25" customHeight="1">
      <c r="A4" s="97" t="s">
        <v>0</v>
      </c>
      <c r="B4" s="97" t="s">
        <v>2</v>
      </c>
      <c r="C4" s="94" t="s">
        <v>3</v>
      </c>
      <c r="D4" s="95"/>
      <c r="E4" s="94" t="s">
        <v>27</v>
      </c>
      <c r="F4" s="95"/>
      <c r="G4" s="94" t="s">
        <v>34</v>
      </c>
      <c r="H4" s="95"/>
      <c r="I4" s="94" t="s">
        <v>6</v>
      </c>
      <c r="J4" s="95"/>
      <c r="K4" s="94" t="s">
        <v>35</v>
      </c>
      <c r="L4" s="95"/>
      <c r="M4" s="94" t="s">
        <v>7</v>
      </c>
      <c r="N4" s="95"/>
      <c r="O4" s="94" t="s">
        <v>8</v>
      </c>
      <c r="P4" s="95"/>
      <c r="Q4" s="94" t="s">
        <v>28</v>
      </c>
      <c r="R4" s="95"/>
      <c r="S4" s="94" t="s">
        <v>38</v>
      </c>
      <c r="T4" s="95"/>
      <c r="U4" s="94" t="s">
        <v>29</v>
      </c>
      <c r="V4" s="95"/>
      <c r="W4" s="94" t="s">
        <v>30</v>
      </c>
      <c r="X4" s="95"/>
      <c r="Y4" s="94" t="s">
        <v>9</v>
      </c>
      <c r="Z4" s="95"/>
      <c r="AA4" s="94" t="s">
        <v>33</v>
      </c>
      <c r="AB4" s="95"/>
      <c r="AC4" s="94" t="s">
        <v>10</v>
      </c>
      <c r="AD4" s="95"/>
      <c r="AE4" s="94" t="s">
        <v>11</v>
      </c>
      <c r="AF4" s="95"/>
      <c r="AG4" s="94" t="s">
        <v>12</v>
      </c>
      <c r="AH4" s="95"/>
      <c r="AI4" s="94" t="s">
        <v>32</v>
      </c>
      <c r="AJ4" s="95"/>
      <c r="AK4" s="94" t="s">
        <v>13</v>
      </c>
      <c r="AL4" s="95"/>
      <c r="AM4" s="92" t="s">
        <v>14</v>
      </c>
      <c r="AN4" s="93"/>
    </row>
    <row r="5" spans="1:40" s="24" customFormat="1" ht="25.5">
      <c r="A5" s="98"/>
      <c r="B5" s="98"/>
      <c r="C5" s="25" t="s">
        <v>4</v>
      </c>
      <c r="D5" s="25" t="s">
        <v>5</v>
      </c>
      <c r="E5" s="25" t="s">
        <v>4</v>
      </c>
      <c r="F5" s="25" t="s">
        <v>5</v>
      </c>
      <c r="G5" s="25" t="s">
        <v>4</v>
      </c>
      <c r="H5" s="25" t="s">
        <v>5</v>
      </c>
      <c r="I5" s="25" t="s">
        <v>4</v>
      </c>
      <c r="J5" s="25" t="s">
        <v>5</v>
      </c>
      <c r="K5" s="25" t="s">
        <v>4</v>
      </c>
      <c r="L5" s="25" t="s">
        <v>5</v>
      </c>
      <c r="M5" s="25" t="s">
        <v>4</v>
      </c>
      <c r="N5" s="25" t="s">
        <v>5</v>
      </c>
      <c r="O5" s="25" t="s">
        <v>4</v>
      </c>
      <c r="P5" s="25" t="s">
        <v>5</v>
      </c>
      <c r="Q5" s="25" t="s">
        <v>4</v>
      </c>
      <c r="R5" s="25" t="s">
        <v>5</v>
      </c>
      <c r="S5" s="25" t="s">
        <v>4</v>
      </c>
      <c r="T5" s="25" t="s">
        <v>5</v>
      </c>
      <c r="U5" s="25" t="s">
        <v>4</v>
      </c>
      <c r="V5" s="25" t="s">
        <v>5</v>
      </c>
      <c r="W5" s="25" t="s">
        <v>4</v>
      </c>
      <c r="X5" s="25" t="s">
        <v>5</v>
      </c>
      <c r="Y5" s="25" t="s">
        <v>4</v>
      </c>
      <c r="Z5" s="25" t="s">
        <v>5</v>
      </c>
      <c r="AA5" s="25" t="s">
        <v>4</v>
      </c>
      <c r="AB5" s="25" t="s">
        <v>5</v>
      </c>
      <c r="AC5" s="25" t="s">
        <v>4</v>
      </c>
      <c r="AD5" s="25" t="s">
        <v>5</v>
      </c>
      <c r="AE5" s="25" t="s">
        <v>4</v>
      </c>
      <c r="AF5" s="25" t="s">
        <v>5</v>
      </c>
      <c r="AG5" s="25" t="s">
        <v>4</v>
      </c>
      <c r="AH5" s="25" t="s">
        <v>5</v>
      </c>
      <c r="AI5" s="25" t="s">
        <v>4</v>
      </c>
      <c r="AJ5" s="25" t="s">
        <v>5</v>
      </c>
      <c r="AK5" s="25" t="s">
        <v>4</v>
      </c>
      <c r="AL5" s="25" t="s">
        <v>5</v>
      </c>
      <c r="AM5" s="25" t="s">
        <v>4</v>
      </c>
      <c r="AN5" s="25" t="s">
        <v>5</v>
      </c>
    </row>
    <row r="6" spans="1:40" s="24" customFormat="1" ht="24.75" customHeight="1">
      <c r="A6" s="71">
        <v>1</v>
      </c>
      <c r="B6" s="72" t="s">
        <v>48</v>
      </c>
      <c r="C6" s="73">
        <v>2044538.704175178</v>
      </c>
      <c r="D6" s="73">
        <v>234163.00055799383</v>
      </c>
      <c r="E6" s="73">
        <v>1110080.6235019816</v>
      </c>
      <c r="F6" s="73">
        <v>0</v>
      </c>
      <c r="G6" s="73">
        <v>560966.714605945</v>
      </c>
      <c r="H6" s="73">
        <v>30478.779698000006</v>
      </c>
      <c r="I6" s="73">
        <v>31217779.14197014</v>
      </c>
      <c r="J6" s="73">
        <v>598.914614</v>
      </c>
      <c r="K6" s="73">
        <v>8628662.909654431</v>
      </c>
      <c r="L6" s="73">
        <v>46521.692861999996</v>
      </c>
      <c r="M6" s="73">
        <v>1224684.1095308557</v>
      </c>
      <c r="N6" s="73">
        <v>44164.60897798926</v>
      </c>
      <c r="O6" s="73">
        <v>0</v>
      </c>
      <c r="P6" s="73">
        <v>0</v>
      </c>
      <c r="Q6" s="73">
        <v>209287.96000000002</v>
      </c>
      <c r="R6" s="73">
        <v>180925.811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1033528.20246</v>
      </c>
      <c r="Z6" s="73">
        <v>203856.8140960108</v>
      </c>
      <c r="AA6" s="73">
        <v>2614866.6764843334</v>
      </c>
      <c r="AB6" s="73">
        <v>2132392.8730710004</v>
      </c>
      <c r="AC6" s="73">
        <v>0</v>
      </c>
      <c r="AD6" s="73">
        <v>0</v>
      </c>
      <c r="AE6" s="73">
        <v>753391.4523039999</v>
      </c>
      <c r="AF6" s="73">
        <v>138069.29092399997</v>
      </c>
      <c r="AG6" s="73">
        <v>35524.28699576261</v>
      </c>
      <c r="AH6" s="73">
        <v>0</v>
      </c>
      <c r="AI6" s="73">
        <v>2164436.9429838774</v>
      </c>
      <c r="AJ6" s="73">
        <v>1537617.8771159376</v>
      </c>
      <c r="AK6" s="73">
        <v>0</v>
      </c>
      <c r="AL6" s="73">
        <v>0</v>
      </c>
      <c r="AM6" s="74">
        <f aca="true" t="shared" si="0" ref="AM6:AM18">C6+E6+G6+I6+K6+M6+O6+Q6+S6+U6+W6+Y6+AA6+AC6+AE6+AG6+AI6+AK6</f>
        <v>51597747.724666506</v>
      </c>
      <c r="AN6" s="74">
        <f aca="true" t="shared" si="1" ref="AN6:AN18">D6+F6+H6+J6+L6+N6+P6+R6+T6+V6+X6+Z6+AB6+AD6+AF6+AH6+AJ6+AL6</f>
        <v>4548789.662916932</v>
      </c>
    </row>
    <row r="7" spans="1:43" s="26" customFormat="1" ht="24.75" customHeight="1">
      <c r="A7" s="71">
        <v>2</v>
      </c>
      <c r="B7" s="72" t="s">
        <v>49</v>
      </c>
      <c r="C7" s="73">
        <v>3589033.1372769997</v>
      </c>
      <c r="D7" s="73">
        <v>159290.44629402</v>
      </c>
      <c r="E7" s="73">
        <v>236294.34102</v>
      </c>
      <c r="F7" s="73">
        <v>0</v>
      </c>
      <c r="G7" s="73">
        <v>429785.87789999996</v>
      </c>
      <c r="H7" s="73">
        <v>902.18710319</v>
      </c>
      <c r="I7" s="73">
        <v>25792954.533191</v>
      </c>
      <c r="J7" s="73">
        <v>91876.0296225</v>
      </c>
      <c r="K7" s="73">
        <v>6755967.622026</v>
      </c>
      <c r="L7" s="73">
        <v>255839.56520571</v>
      </c>
      <c r="M7" s="73">
        <v>718203.347206</v>
      </c>
      <c r="N7" s="73">
        <v>55542.19904377</v>
      </c>
      <c r="O7" s="73">
        <v>0</v>
      </c>
      <c r="P7" s="73">
        <v>0</v>
      </c>
      <c r="Q7" s="73">
        <v>1062.3</v>
      </c>
      <c r="R7" s="73">
        <v>0</v>
      </c>
      <c r="S7" s="73">
        <v>0</v>
      </c>
      <c r="T7" s="73">
        <v>0</v>
      </c>
      <c r="U7" s="73">
        <v>104963.788</v>
      </c>
      <c r="V7" s="73">
        <v>16441.42381325</v>
      </c>
      <c r="W7" s="73">
        <v>0</v>
      </c>
      <c r="X7" s="73">
        <v>0</v>
      </c>
      <c r="Y7" s="73">
        <v>517057.51052400004</v>
      </c>
      <c r="Z7" s="73">
        <v>317106.03774621</v>
      </c>
      <c r="AA7" s="73">
        <v>5283768.878798999</v>
      </c>
      <c r="AB7" s="73">
        <v>4003528.62801409</v>
      </c>
      <c r="AC7" s="73">
        <v>109034.9985</v>
      </c>
      <c r="AD7" s="73">
        <v>89111.39</v>
      </c>
      <c r="AE7" s="73">
        <v>596173.381082</v>
      </c>
      <c r="AF7" s="73">
        <v>476938.7048656</v>
      </c>
      <c r="AG7" s="73">
        <v>0</v>
      </c>
      <c r="AH7" s="73">
        <v>0</v>
      </c>
      <c r="AI7" s="73">
        <v>1770560.311628</v>
      </c>
      <c r="AJ7" s="73">
        <v>951447.68095161</v>
      </c>
      <c r="AK7" s="73">
        <v>0</v>
      </c>
      <c r="AL7" s="73">
        <v>0</v>
      </c>
      <c r="AM7" s="74">
        <f t="shared" si="0"/>
        <v>45904860.027152985</v>
      </c>
      <c r="AN7" s="74">
        <f t="shared" si="1"/>
        <v>6418024.2926599495</v>
      </c>
      <c r="AQ7" s="24"/>
    </row>
    <row r="8" spans="1:43" ht="24.75" customHeight="1">
      <c r="A8" s="71">
        <v>3</v>
      </c>
      <c r="B8" s="72" t="s">
        <v>50</v>
      </c>
      <c r="C8" s="73">
        <v>275416.725153</v>
      </c>
      <c r="D8" s="73">
        <v>171106.897218</v>
      </c>
      <c r="E8" s="73">
        <v>46766.47</v>
      </c>
      <c r="F8" s="73">
        <v>0</v>
      </c>
      <c r="G8" s="73">
        <v>81603.15202800001</v>
      </c>
      <c r="H8" s="73">
        <v>3726.08638821</v>
      </c>
      <c r="I8" s="73">
        <v>10484133.717363</v>
      </c>
      <c r="J8" s="73">
        <v>0</v>
      </c>
      <c r="K8" s="73">
        <v>1729310.398312</v>
      </c>
      <c r="L8" s="73">
        <v>58932.482790999995</v>
      </c>
      <c r="M8" s="73">
        <v>340794.90849099995</v>
      </c>
      <c r="N8" s="73">
        <v>26823.146737379997</v>
      </c>
      <c r="O8" s="73">
        <v>0</v>
      </c>
      <c r="P8" s="73">
        <v>0</v>
      </c>
      <c r="Q8" s="73">
        <v>7887.672</v>
      </c>
      <c r="R8" s="73">
        <v>1049.55657554</v>
      </c>
      <c r="S8" s="73">
        <v>0</v>
      </c>
      <c r="T8" s="73">
        <v>0</v>
      </c>
      <c r="U8" s="73">
        <v>20161.48</v>
      </c>
      <c r="V8" s="73">
        <v>3172.5884</v>
      </c>
      <c r="W8" s="73">
        <v>0</v>
      </c>
      <c r="X8" s="73">
        <v>0</v>
      </c>
      <c r="Y8" s="73">
        <v>136641.78400699998</v>
      </c>
      <c r="Z8" s="73">
        <v>45503.74339795</v>
      </c>
      <c r="AA8" s="73">
        <v>1887922.6332349998</v>
      </c>
      <c r="AB8" s="73">
        <v>1532439.13660107</v>
      </c>
      <c r="AC8" s="73">
        <v>105982.32892</v>
      </c>
      <c r="AD8" s="73">
        <v>49160.487262999995</v>
      </c>
      <c r="AE8" s="73">
        <v>0</v>
      </c>
      <c r="AF8" s="73">
        <v>0</v>
      </c>
      <c r="AG8" s="73">
        <v>0</v>
      </c>
      <c r="AH8" s="73">
        <v>0</v>
      </c>
      <c r="AI8" s="73">
        <v>1190435.0953139998</v>
      </c>
      <c r="AJ8" s="73">
        <v>1162979.74666853</v>
      </c>
      <c r="AK8" s="73">
        <v>0</v>
      </c>
      <c r="AL8" s="73">
        <v>0</v>
      </c>
      <c r="AM8" s="74">
        <f t="shared" si="0"/>
        <v>16307056.364823</v>
      </c>
      <c r="AN8" s="74">
        <f t="shared" si="1"/>
        <v>3054893.8720406797</v>
      </c>
      <c r="AQ8" s="24"/>
    </row>
    <row r="9" spans="1:43" ht="24.75" customHeight="1">
      <c r="A9" s="71">
        <v>4</v>
      </c>
      <c r="B9" s="72" t="s">
        <v>52</v>
      </c>
      <c r="C9" s="73">
        <v>0</v>
      </c>
      <c r="D9" s="73">
        <v>0</v>
      </c>
      <c r="E9" s="73">
        <v>60547.46</v>
      </c>
      <c r="F9" s="73">
        <v>0</v>
      </c>
      <c r="G9" s="73">
        <v>58947.62</v>
      </c>
      <c r="H9" s="73">
        <v>5617.9</v>
      </c>
      <c r="I9" s="73">
        <v>7201066.32</v>
      </c>
      <c r="J9" s="73">
        <v>0</v>
      </c>
      <c r="K9" s="73">
        <v>1565319.37</v>
      </c>
      <c r="L9" s="73">
        <v>0</v>
      </c>
      <c r="M9" s="73">
        <v>110370.39000000001</v>
      </c>
      <c r="N9" s="73">
        <v>0</v>
      </c>
      <c r="O9" s="73">
        <v>0</v>
      </c>
      <c r="P9" s="73">
        <v>0</v>
      </c>
      <c r="Q9" s="73">
        <v>1733.9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1471781.66</v>
      </c>
      <c r="Z9" s="73">
        <v>1392056.26</v>
      </c>
      <c r="AA9" s="73">
        <v>1489292.67</v>
      </c>
      <c r="AB9" s="73">
        <v>39872.69</v>
      </c>
      <c r="AC9" s="73">
        <v>4863.38</v>
      </c>
      <c r="AD9" s="73">
        <v>2321.02</v>
      </c>
      <c r="AE9" s="73">
        <v>1750464.7500000002</v>
      </c>
      <c r="AF9" s="73">
        <v>1227356.1470535472</v>
      </c>
      <c r="AG9" s="73">
        <v>0</v>
      </c>
      <c r="AH9" s="73">
        <v>0</v>
      </c>
      <c r="AI9" s="73">
        <v>409455.39</v>
      </c>
      <c r="AJ9" s="73">
        <v>48116.8532</v>
      </c>
      <c r="AK9" s="73">
        <v>0</v>
      </c>
      <c r="AL9" s="73">
        <v>0</v>
      </c>
      <c r="AM9" s="74">
        <f t="shared" si="0"/>
        <v>14123842.910000002</v>
      </c>
      <c r="AN9" s="74">
        <f t="shared" si="1"/>
        <v>2715340.870253547</v>
      </c>
      <c r="AQ9" s="24"/>
    </row>
    <row r="10" spans="1:43" ht="24.75" customHeight="1">
      <c r="A10" s="71">
        <v>5</v>
      </c>
      <c r="B10" s="72" t="s">
        <v>54</v>
      </c>
      <c r="C10" s="73">
        <v>82787.8</v>
      </c>
      <c r="D10" s="73">
        <v>0</v>
      </c>
      <c r="E10" s="73">
        <v>11922.63</v>
      </c>
      <c r="F10" s="73">
        <v>0</v>
      </c>
      <c r="G10" s="73">
        <v>22232.36</v>
      </c>
      <c r="H10" s="73">
        <v>0</v>
      </c>
      <c r="I10" s="73">
        <v>1389514.02</v>
      </c>
      <c r="J10" s="73">
        <v>0</v>
      </c>
      <c r="K10" s="73">
        <v>258461.92</v>
      </c>
      <c r="L10" s="73">
        <v>0</v>
      </c>
      <c r="M10" s="73">
        <v>75841.15</v>
      </c>
      <c r="N10" s="73">
        <v>9175.117973251066</v>
      </c>
      <c r="O10" s="73">
        <v>0</v>
      </c>
      <c r="P10" s="73">
        <v>0</v>
      </c>
      <c r="Q10" s="73">
        <v>151346.86</v>
      </c>
      <c r="R10" s="73">
        <v>54484.871652</v>
      </c>
      <c r="S10" s="73">
        <v>312665.12</v>
      </c>
      <c r="T10" s="73">
        <v>294110.04</v>
      </c>
      <c r="U10" s="73">
        <v>0</v>
      </c>
      <c r="V10" s="73">
        <v>0</v>
      </c>
      <c r="W10" s="73">
        <v>0</v>
      </c>
      <c r="X10" s="73">
        <v>0</v>
      </c>
      <c r="Y10" s="73">
        <v>580989.88</v>
      </c>
      <c r="Z10" s="73">
        <v>479077.15741137706</v>
      </c>
      <c r="AA10" s="73">
        <v>5333765.38</v>
      </c>
      <c r="AB10" s="73">
        <v>4652096.681010053</v>
      </c>
      <c r="AC10" s="73">
        <v>77100.62</v>
      </c>
      <c r="AD10" s="73">
        <v>49074.41367441096</v>
      </c>
      <c r="AE10" s="73">
        <v>281890.25</v>
      </c>
      <c r="AF10" s="73">
        <v>287422.62435047596</v>
      </c>
      <c r="AG10" s="73">
        <v>0</v>
      </c>
      <c r="AH10" s="73">
        <v>0</v>
      </c>
      <c r="AI10" s="73">
        <v>696778.56</v>
      </c>
      <c r="AJ10" s="73">
        <v>454715.80639729457</v>
      </c>
      <c r="AK10" s="73">
        <v>0</v>
      </c>
      <c r="AL10" s="73">
        <v>0</v>
      </c>
      <c r="AM10" s="74">
        <f t="shared" si="0"/>
        <v>9275296.549999999</v>
      </c>
      <c r="AN10" s="74">
        <f t="shared" si="1"/>
        <v>6280156.7124688625</v>
      </c>
      <c r="AQ10" s="24"/>
    </row>
    <row r="11" spans="1:43" ht="24.75" customHeight="1">
      <c r="A11" s="71">
        <v>6</v>
      </c>
      <c r="B11" s="72" t="s">
        <v>51</v>
      </c>
      <c r="C11" s="73">
        <v>222132.55147216588</v>
      </c>
      <c r="D11" s="73">
        <v>4160.823128938063</v>
      </c>
      <c r="E11" s="73">
        <v>223399.00800134838</v>
      </c>
      <c r="F11" s="73">
        <v>0</v>
      </c>
      <c r="G11" s="73">
        <v>151979.93199734908</v>
      </c>
      <c r="H11" s="73">
        <v>39413.2285348358</v>
      </c>
      <c r="I11" s="73">
        <v>4427578.709942893</v>
      </c>
      <c r="J11" s="73">
        <v>0</v>
      </c>
      <c r="K11" s="73">
        <v>1057220.7066687283</v>
      </c>
      <c r="L11" s="73">
        <v>70561.03109645807</v>
      </c>
      <c r="M11" s="73">
        <v>128922.31509596217</v>
      </c>
      <c r="N11" s="73">
        <v>31266.824564209634</v>
      </c>
      <c r="O11" s="73">
        <v>0</v>
      </c>
      <c r="P11" s="73">
        <v>0</v>
      </c>
      <c r="Q11" s="73">
        <v>1084216.1787876708</v>
      </c>
      <c r="R11" s="73">
        <v>1075646.1735375826</v>
      </c>
      <c r="S11" s="73">
        <v>814448.6712501653</v>
      </c>
      <c r="T11" s="73">
        <v>810390.9465671383</v>
      </c>
      <c r="U11" s="73">
        <v>0</v>
      </c>
      <c r="V11" s="73">
        <v>0</v>
      </c>
      <c r="W11" s="73">
        <v>0</v>
      </c>
      <c r="X11" s="73">
        <v>0</v>
      </c>
      <c r="Y11" s="73">
        <v>157841.4714064625</v>
      </c>
      <c r="Z11" s="73">
        <v>91613.20324996272</v>
      </c>
      <c r="AA11" s="73">
        <v>557507.0317780741</v>
      </c>
      <c r="AB11" s="73">
        <v>441200.3736950584</v>
      </c>
      <c r="AC11" s="73">
        <v>157883.90654639486</v>
      </c>
      <c r="AD11" s="73">
        <v>81060.6393523481</v>
      </c>
      <c r="AE11" s="73">
        <v>0</v>
      </c>
      <c r="AF11" s="73">
        <v>0</v>
      </c>
      <c r="AG11" s="73">
        <v>0</v>
      </c>
      <c r="AH11" s="73">
        <v>0</v>
      </c>
      <c r="AI11" s="73">
        <v>91559.2145</v>
      </c>
      <c r="AJ11" s="73">
        <v>71920.09891166666</v>
      </c>
      <c r="AK11" s="73">
        <v>0</v>
      </c>
      <c r="AL11" s="73">
        <v>0</v>
      </c>
      <c r="AM11" s="74">
        <f t="shared" si="0"/>
        <v>9074689.697447216</v>
      </c>
      <c r="AN11" s="74">
        <f t="shared" si="1"/>
        <v>2717233.3426381983</v>
      </c>
      <c r="AQ11" s="24"/>
    </row>
    <row r="12" spans="1:43" ht="24.75" customHeight="1">
      <c r="A12" s="71">
        <v>7</v>
      </c>
      <c r="B12" s="72" t="s">
        <v>53</v>
      </c>
      <c r="C12" s="73">
        <v>198620.52</v>
      </c>
      <c r="D12" s="73">
        <v>0</v>
      </c>
      <c r="E12" s="73">
        <v>59035.17</v>
      </c>
      <c r="F12" s="73">
        <v>0</v>
      </c>
      <c r="G12" s="73">
        <v>161249.42</v>
      </c>
      <c r="H12" s="73">
        <v>2405.1800000000094</v>
      </c>
      <c r="I12" s="73">
        <v>6327411.96</v>
      </c>
      <c r="J12" s="73">
        <v>0</v>
      </c>
      <c r="K12" s="73">
        <v>257148.21</v>
      </c>
      <c r="L12" s="73">
        <v>121490.87999999993</v>
      </c>
      <c r="M12" s="73">
        <v>33913.27</v>
      </c>
      <c r="N12" s="73">
        <v>16518.6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21834.63000000001</v>
      </c>
      <c r="Z12" s="73">
        <v>10917.4</v>
      </c>
      <c r="AA12" s="73">
        <v>47996.13</v>
      </c>
      <c r="AB12" s="73">
        <v>16967.2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4238.829999999998</v>
      </c>
      <c r="AJ12" s="73">
        <v>0</v>
      </c>
      <c r="AK12" s="73">
        <v>0</v>
      </c>
      <c r="AL12" s="73">
        <v>0</v>
      </c>
      <c r="AM12" s="74">
        <f t="shared" si="0"/>
        <v>7111448.14</v>
      </c>
      <c r="AN12" s="74">
        <f t="shared" si="1"/>
        <v>168299.25999999995</v>
      </c>
      <c r="AQ12" s="24"/>
    </row>
    <row r="13" spans="1:43" ht="24.75" customHeight="1">
      <c r="A13" s="71">
        <v>8</v>
      </c>
      <c r="B13" s="72" t="s">
        <v>55</v>
      </c>
      <c r="C13" s="73">
        <v>382789.19800001406</v>
      </c>
      <c r="D13" s="73">
        <v>0</v>
      </c>
      <c r="E13" s="73">
        <v>295920.0255000028</v>
      </c>
      <c r="F13" s="73">
        <v>0</v>
      </c>
      <c r="G13" s="73">
        <v>193115.44309589206</v>
      </c>
      <c r="H13" s="73">
        <v>0</v>
      </c>
      <c r="I13" s="73">
        <v>4636689.648300047</v>
      </c>
      <c r="J13" s="73">
        <v>0</v>
      </c>
      <c r="K13" s="73">
        <v>1257293.651998715</v>
      </c>
      <c r="L13" s="73">
        <v>0</v>
      </c>
      <c r="M13" s="73">
        <v>133236.4291917808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2000</v>
      </c>
      <c r="AJ13" s="73">
        <v>0</v>
      </c>
      <c r="AK13" s="73">
        <v>0</v>
      </c>
      <c r="AL13" s="73">
        <v>0</v>
      </c>
      <c r="AM13" s="74">
        <f t="shared" si="0"/>
        <v>6901044.3960864525</v>
      </c>
      <c r="AN13" s="74">
        <f t="shared" si="1"/>
        <v>0</v>
      </c>
      <c r="AQ13" s="24"/>
    </row>
    <row r="14" spans="1:43" ht="24.75" customHeight="1">
      <c r="A14" s="71">
        <v>9</v>
      </c>
      <c r="B14" s="72" t="s">
        <v>58</v>
      </c>
      <c r="C14" s="73">
        <v>13614</v>
      </c>
      <c r="D14" s="73">
        <v>0</v>
      </c>
      <c r="E14" s="73">
        <v>10685</v>
      </c>
      <c r="F14" s="73">
        <v>0</v>
      </c>
      <c r="G14" s="73">
        <v>42329.56</v>
      </c>
      <c r="H14" s="73">
        <v>27705.22</v>
      </c>
      <c r="I14" s="73">
        <v>1857250</v>
      </c>
      <c r="J14" s="73">
        <v>24583.73</v>
      </c>
      <c r="K14" s="73">
        <v>425176</v>
      </c>
      <c r="L14" s="73">
        <v>98132</v>
      </c>
      <c r="M14" s="73">
        <v>99887.23999999999</v>
      </c>
      <c r="N14" s="73">
        <v>32250.57</v>
      </c>
      <c r="O14" s="73">
        <v>0</v>
      </c>
      <c r="P14" s="73">
        <v>0</v>
      </c>
      <c r="Q14" s="73">
        <v>41856.04000000001</v>
      </c>
      <c r="R14" s="73">
        <v>40568.41</v>
      </c>
      <c r="S14" s="73">
        <v>540988.42</v>
      </c>
      <c r="T14" s="73">
        <v>540633.7000000001</v>
      </c>
      <c r="U14" s="73">
        <v>63462.549999999996</v>
      </c>
      <c r="V14" s="73">
        <v>47075.3</v>
      </c>
      <c r="W14" s="73">
        <v>0</v>
      </c>
      <c r="X14" s="73">
        <v>0</v>
      </c>
      <c r="Y14" s="73">
        <v>21849.35</v>
      </c>
      <c r="Z14" s="73">
        <v>14715.38</v>
      </c>
      <c r="AA14" s="73">
        <v>184115.845</v>
      </c>
      <c r="AB14" s="73">
        <v>133542.44</v>
      </c>
      <c r="AC14" s="73">
        <v>0</v>
      </c>
      <c r="AD14" s="73">
        <v>0</v>
      </c>
      <c r="AE14" s="73">
        <v>42027.15</v>
      </c>
      <c r="AF14" s="73">
        <v>0</v>
      </c>
      <c r="AG14" s="73">
        <v>0</v>
      </c>
      <c r="AH14" s="73">
        <v>0</v>
      </c>
      <c r="AI14" s="73">
        <v>75827.905</v>
      </c>
      <c r="AJ14" s="73">
        <v>33285.82</v>
      </c>
      <c r="AK14" s="73">
        <v>0</v>
      </c>
      <c r="AL14" s="73">
        <v>0</v>
      </c>
      <c r="AM14" s="74">
        <f t="shared" si="0"/>
        <v>3419069.0599999996</v>
      </c>
      <c r="AN14" s="74">
        <f t="shared" si="1"/>
        <v>992492.5700000002</v>
      </c>
      <c r="AQ14" s="24"/>
    </row>
    <row r="15" spans="1:43" ht="24.75" customHeight="1">
      <c r="A15" s="71">
        <v>10</v>
      </c>
      <c r="B15" s="72" t="s">
        <v>56</v>
      </c>
      <c r="C15" s="73">
        <v>689.7700000000001</v>
      </c>
      <c r="D15" s="73">
        <v>0</v>
      </c>
      <c r="E15" s="73">
        <v>7612.2</v>
      </c>
      <c r="F15" s="73">
        <v>0</v>
      </c>
      <c r="G15" s="73">
        <v>6609.689985388106</v>
      </c>
      <c r="H15" s="73">
        <v>0</v>
      </c>
      <c r="I15" s="73">
        <v>1165221.8060743848</v>
      </c>
      <c r="J15" s="73">
        <v>0</v>
      </c>
      <c r="K15" s="73">
        <v>110362.91755000004</v>
      </c>
      <c r="L15" s="73">
        <v>0</v>
      </c>
      <c r="M15" s="73">
        <v>13876.0415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5000</v>
      </c>
      <c r="T15" s="73">
        <v>2106.12</v>
      </c>
      <c r="U15" s="73">
        <v>0</v>
      </c>
      <c r="V15" s="73">
        <v>0</v>
      </c>
      <c r="W15" s="73">
        <v>0</v>
      </c>
      <c r="X15" s="73">
        <v>0</v>
      </c>
      <c r="Y15" s="73">
        <v>53646.439785</v>
      </c>
      <c r="Z15" s="73">
        <v>41878.23</v>
      </c>
      <c r="AA15" s="73">
        <v>88403.91379400001</v>
      </c>
      <c r="AB15" s="73">
        <v>30051.86</v>
      </c>
      <c r="AC15" s="73">
        <v>0</v>
      </c>
      <c r="AD15" s="73">
        <v>0</v>
      </c>
      <c r="AE15" s="73">
        <v>1161.73</v>
      </c>
      <c r="AF15" s="73">
        <v>0</v>
      </c>
      <c r="AG15" s="73">
        <v>0</v>
      </c>
      <c r="AH15" s="73">
        <v>0</v>
      </c>
      <c r="AI15" s="73">
        <v>18440</v>
      </c>
      <c r="AJ15" s="73">
        <v>0</v>
      </c>
      <c r="AK15" s="73">
        <v>0</v>
      </c>
      <c r="AL15" s="73">
        <v>0</v>
      </c>
      <c r="AM15" s="74">
        <f t="shared" si="0"/>
        <v>1471024.508688773</v>
      </c>
      <c r="AN15" s="74">
        <f t="shared" si="1"/>
        <v>74036.21</v>
      </c>
      <c r="AQ15" s="24"/>
    </row>
    <row r="16" spans="1:43" ht="24.75" customHeight="1">
      <c r="A16" s="71">
        <v>11</v>
      </c>
      <c r="B16" s="72" t="s">
        <v>57</v>
      </c>
      <c r="C16" s="73">
        <v>914952.26</v>
      </c>
      <c r="D16" s="73">
        <v>0</v>
      </c>
      <c r="E16" s="73">
        <v>4823</v>
      </c>
      <c r="F16" s="73">
        <v>0</v>
      </c>
      <c r="G16" s="73">
        <v>446.4</v>
      </c>
      <c r="H16" s="73">
        <v>0</v>
      </c>
      <c r="I16" s="73">
        <v>26859.22</v>
      </c>
      <c r="J16" s="73">
        <v>0</v>
      </c>
      <c r="K16" s="73">
        <v>162756.84</v>
      </c>
      <c r="L16" s="73">
        <v>0</v>
      </c>
      <c r="M16" s="73">
        <v>723.6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25272</v>
      </c>
      <c r="AB16" s="73">
        <v>0</v>
      </c>
      <c r="AC16" s="73">
        <v>0</v>
      </c>
      <c r="AD16" s="73">
        <v>0</v>
      </c>
      <c r="AE16" s="73">
        <v>29495.18</v>
      </c>
      <c r="AF16" s="73">
        <v>0</v>
      </c>
      <c r="AG16" s="73">
        <v>53738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4">
        <f t="shared" si="0"/>
        <v>1219066.5</v>
      </c>
      <c r="AN16" s="74">
        <f t="shared" si="1"/>
        <v>0</v>
      </c>
      <c r="AQ16" s="24"/>
    </row>
    <row r="17" spans="1:43" ht="24.75" customHeight="1">
      <c r="A17" s="71">
        <v>12</v>
      </c>
      <c r="B17" s="72" t="s">
        <v>60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620.2</v>
      </c>
      <c r="Z17" s="73">
        <v>446.3668</v>
      </c>
      <c r="AA17" s="73">
        <v>300</v>
      </c>
      <c r="AB17" s="73">
        <v>0</v>
      </c>
      <c r="AC17" s="73">
        <v>0</v>
      </c>
      <c r="AD17" s="73">
        <v>0</v>
      </c>
      <c r="AE17" s="73">
        <v>79732.7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4">
        <f t="shared" si="0"/>
        <v>80652.9</v>
      </c>
      <c r="AN17" s="74">
        <f t="shared" si="1"/>
        <v>446.3668</v>
      </c>
      <c r="AQ17" s="24"/>
    </row>
    <row r="18" spans="1:43" ht="24.75" customHeight="1">
      <c r="A18" s="71">
        <v>13</v>
      </c>
      <c r="B18" s="72" t="s">
        <v>59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4">
        <f t="shared" si="0"/>
        <v>0</v>
      </c>
      <c r="AN18" s="74">
        <f t="shared" si="1"/>
        <v>0</v>
      </c>
      <c r="AQ18" s="24"/>
    </row>
    <row r="19" spans="1:40" ht="12.75">
      <c r="A19" s="75"/>
      <c r="B19" s="76" t="s">
        <v>1</v>
      </c>
      <c r="C19" s="77">
        <f aca="true" t="shared" si="2" ref="C19:AN19">SUM(C6:C18)</f>
        <v>7724574.666077356</v>
      </c>
      <c r="D19" s="77">
        <f t="shared" si="2"/>
        <v>568721.1671989519</v>
      </c>
      <c r="E19" s="77">
        <f t="shared" si="2"/>
        <v>2067085.9280233325</v>
      </c>
      <c r="F19" s="77">
        <f t="shared" si="2"/>
        <v>0</v>
      </c>
      <c r="G19" s="77">
        <f t="shared" si="2"/>
        <v>1709266.1696125744</v>
      </c>
      <c r="H19" s="77">
        <f t="shared" si="2"/>
        <v>110248.58172423582</v>
      </c>
      <c r="I19" s="77">
        <f t="shared" si="2"/>
        <v>94526459.07684146</v>
      </c>
      <c r="J19" s="77">
        <f t="shared" si="2"/>
        <v>117058.6742365</v>
      </c>
      <c r="K19" s="77">
        <f t="shared" si="2"/>
        <v>22207680.546209875</v>
      </c>
      <c r="L19" s="77">
        <f t="shared" si="2"/>
        <v>651477.651955168</v>
      </c>
      <c r="M19" s="77">
        <f t="shared" si="2"/>
        <v>2880452.8010155987</v>
      </c>
      <c r="N19" s="77">
        <f t="shared" si="2"/>
        <v>215741.0672966</v>
      </c>
      <c r="O19" s="77">
        <f t="shared" si="2"/>
        <v>0</v>
      </c>
      <c r="P19" s="77">
        <f t="shared" si="2"/>
        <v>0</v>
      </c>
      <c r="Q19" s="77">
        <f t="shared" si="2"/>
        <v>1497390.9107876709</v>
      </c>
      <c r="R19" s="77">
        <f t="shared" si="2"/>
        <v>1352674.8227651224</v>
      </c>
      <c r="S19" s="77">
        <f t="shared" si="2"/>
        <v>1673102.2112501655</v>
      </c>
      <c r="T19" s="77">
        <f t="shared" si="2"/>
        <v>1647240.8065671385</v>
      </c>
      <c r="U19" s="77">
        <f t="shared" si="2"/>
        <v>188587.818</v>
      </c>
      <c r="V19" s="77">
        <f t="shared" si="2"/>
        <v>66689.31221325</v>
      </c>
      <c r="W19" s="77">
        <f t="shared" si="2"/>
        <v>0</v>
      </c>
      <c r="X19" s="77">
        <f t="shared" si="2"/>
        <v>0</v>
      </c>
      <c r="Y19" s="77">
        <f t="shared" si="2"/>
        <v>3995791.1281824624</v>
      </c>
      <c r="Z19" s="77">
        <f t="shared" si="2"/>
        <v>2597170.59270151</v>
      </c>
      <c r="AA19" s="77">
        <f t="shared" si="2"/>
        <v>17513211.159090403</v>
      </c>
      <c r="AB19" s="77">
        <f t="shared" si="2"/>
        <v>12982091.88239127</v>
      </c>
      <c r="AC19" s="77">
        <f t="shared" si="2"/>
        <v>454865.23396639485</v>
      </c>
      <c r="AD19" s="77">
        <f t="shared" si="2"/>
        <v>270727.950289759</v>
      </c>
      <c r="AE19" s="77">
        <f t="shared" si="2"/>
        <v>3534336.5933860005</v>
      </c>
      <c r="AF19" s="77">
        <f t="shared" si="2"/>
        <v>2129786.7671936234</v>
      </c>
      <c r="AG19" s="77">
        <f t="shared" si="2"/>
        <v>89262.28699576261</v>
      </c>
      <c r="AH19" s="77">
        <f t="shared" si="2"/>
        <v>0</v>
      </c>
      <c r="AI19" s="77">
        <f t="shared" si="2"/>
        <v>6423732.249425877</v>
      </c>
      <c r="AJ19" s="77">
        <f t="shared" si="2"/>
        <v>4260083.883245039</v>
      </c>
      <c r="AK19" s="77">
        <f t="shared" si="2"/>
        <v>0</v>
      </c>
      <c r="AL19" s="77">
        <f t="shared" si="2"/>
        <v>0</v>
      </c>
      <c r="AM19" s="77">
        <f t="shared" si="2"/>
        <v>166485798.77886492</v>
      </c>
      <c r="AN19" s="77">
        <f t="shared" si="2"/>
        <v>26969713.15977817</v>
      </c>
    </row>
    <row r="20" s="29" customFormat="1" ht="12.75" customHeight="1"/>
    <row r="21" spans="2:40" ht="13.5">
      <c r="B21" s="31" t="s">
        <v>15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2:40" ht="12.75" customHeight="1">
      <c r="B22" s="96" t="s">
        <v>65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AM22" s="30"/>
      <c r="AN22" s="30"/>
    </row>
    <row r="23" spans="2:40" ht="17.25" customHeight="1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11"/>
      <c r="P23" s="11"/>
      <c r="Q23" s="30"/>
      <c r="R23" s="30"/>
      <c r="AN23" s="30"/>
    </row>
    <row r="24" spans="15:16" ht="12.75" customHeight="1">
      <c r="O24" s="11"/>
      <c r="P24" s="11"/>
    </row>
    <row r="26" spans="3:38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</sheetData>
  <sheetProtection/>
  <mergeCells count="22">
    <mergeCell ref="B22:N23"/>
    <mergeCell ref="I4:J4"/>
    <mergeCell ref="K4:L4"/>
    <mergeCell ref="M4:N4"/>
    <mergeCell ref="A4:A5"/>
    <mergeCell ref="B4:B5"/>
    <mergeCell ref="C4:D4"/>
    <mergeCell ref="E4:F4"/>
    <mergeCell ref="G4:H4"/>
    <mergeCell ref="O4:P4"/>
    <mergeCell ref="U4:V4"/>
    <mergeCell ref="W4:X4"/>
    <mergeCell ref="Q4:R4"/>
    <mergeCell ref="S4:T4"/>
    <mergeCell ref="AM4:AN4"/>
    <mergeCell ref="Y4:Z4"/>
    <mergeCell ref="AA4:AB4"/>
    <mergeCell ref="AC4:AD4"/>
    <mergeCell ref="AE4:AF4"/>
    <mergeCell ref="AG4:AH4"/>
    <mergeCell ref="AK4:AL4"/>
    <mergeCell ref="AI4:AJ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27"/>
  <sheetViews>
    <sheetView zoomScalePageLayoutView="0" workbookViewId="0" topLeftCell="A1">
      <pane xSplit="2" ySplit="5" topLeftCell="AF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22" sqref="AM22"/>
    </sheetView>
  </sheetViews>
  <sheetFormatPr defaultColWidth="9.140625" defaultRowHeight="12.75"/>
  <cols>
    <col min="1" max="1" width="3.28125" style="33" customWidth="1"/>
    <col min="2" max="2" width="50.28125" style="33" customWidth="1"/>
    <col min="3" max="3" width="15.57421875" style="33" customWidth="1"/>
    <col min="4" max="4" width="12.7109375" style="33" customWidth="1"/>
    <col min="5" max="5" width="14.7109375" style="33" customWidth="1"/>
    <col min="6" max="6" width="12.7109375" style="33" customWidth="1"/>
    <col min="7" max="8" width="13.421875" style="33" customWidth="1"/>
    <col min="9" max="28" width="12.7109375" style="33" customWidth="1"/>
    <col min="29" max="29" width="14.57421875" style="33" customWidth="1"/>
    <col min="30" max="38" width="12.7109375" style="33" customWidth="1"/>
    <col min="39" max="39" width="15.421875" style="33" customWidth="1"/>
    <col min="40" max="40" width="14.140625" style="33" customWidth="1"/>
    <col min="41" max="41" width="11.140625" style="33" bestFit="1" customWidth="1"/>
    <col min="42" max="16384" width="9.140625" style="33" customWidth="1"/>
  </cols>
  <sheetData>
    <row r="1" s="20" customFormat="1" ht="20.25" customHeight="1">
      <c r="A1" s="18" t="s">
        <v>66</v>
      </c>
    </row>
    <row r="2" spans="1:39" ht="19.5" customHeight="1">
      <c r="A2" s="23" t="s">
        <v>39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3"/>
    </row>
    <row r="3" spans="1:39" ht="19.5" customHeight="1">
      <c r="A3" s="89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3"/>
    </row>
    <row r="4" spans="1:40" ht="82.5" customHeight="1">
      <c r="A4" s="97" t="s">
        <v>0</v>
      </c>
      <c r="B4" s="97" t="s">
        <v>2</v>
      </c>
      <c r="C4" s="94" t="s">
        <v>3</v>
      </c>
      <c r="D4" s="95"/>
      <c r="E4" s="94" t="s">
        <v>27</v>
      </c>
      <c r="F4" s="95"/>
      <c r="G4" s="94" t="s">
        <v>34</v>
      </c>
      <c r="H4" s="95"/>
      <c r="I4" s="94" t="s">
        <v>6</v>
      </c>
      <c r="J4" s="95"/>
      <c r="K4" s="94" t="s">
        <v>35</v>
      </c>
      <c r="L4" s="95"/>
      <c r="M4" s="94" t="s">
        <v>7</v>
      </c>
      <c r="N4" s="95"/>
      <c r="O4" s="94" t="s">
        <v>8</v>
      </c>
      <c r="P4" s="95"/>
      <c r="Q4" s="94" t="s">
        <v>28</v>
      </c>
      <c r="R4" s="95"/>
      <c r="S4" s="94" t="s">
        <v>38</v>
      </c>
      <c r="T4" s="95"/>
      <c r="U4" s="94" t="s">
        <v>29</v>
      </c>
      <c r="V4" s="95"/>
      <c r="W4" s="94" t="s">
        <v>30</v>
      </c>
      <c r="X4" s="95"/>
      <c r="Y4" s="94" t="s">
        <v>9</v>
      </c>
      <c r="Z4" s="95"/>
      <c r="AA4" s="94" t="s">
        <v>31</v>
      </c>
      <c r="AB4" s="95"/>
      <c r="AC4" s="94" t="s">
        <v>10</v>
      </c>
      <c r="AD4" s="95"/>
      <c r="AE4" s="94" t="s">
        <v>11</v>
      </c>
      <c r="AF4" s="95"/>
      <c r="AG4" s="94" t="s">
        <v>12</v>
      </c>
      <c r="AH4" s="95"/>
      <c r="AI4" s="94" t="s">
        <v>32</v>
      </c>
      <c r="AJ4" s="95"/>
      <c r="AK4" s="94" t="s">
        <v>13</v>
      </c>
      <c r="AL4" s="95"/>
      <c r="AM4" s="94" t="s">
        <v>14</v>
      </c>
      <c r="AN4" s="95"/>
    </row>
    <row r="5" spans="1:40" ht="25.5">
      <c r="A5" s="98"/>
      <c r="B5" s="98"/>
      <c r="C5" s="25" t="s">
        <v>16</v>
      </c>
      <c r="D5" s="25" t="s">
        <v>17</v>
      </c>
      <c r="E5" s="25" t="s">
        <v>16</v>
      </c>
      <c r="F5" s="25" t="s">
        <v>17</v>
      </c>
      <c r="G5" s="25" t="s">
        <v>16</v>
      </c>
      <c r="H5" s="25" t="s">
        <v>17</v>
      </c>
      <c r="I5" s="25" t="s">
        <v>16</v>
      </c>
      <c r="J5" s="25" t="s">
        <v>17</v>
      </c>
      <c r="K5" s="25" t="s">
        <v>16</v>
      </c>
      <c r="L5" s="25" t="s">
        <v>17</v>
      </c>
      <c r="M5" s="25" t="s">
        <v>16</v>
      </c>
      <c r="N5" s="25" t="s">
        <v>17</v>
      </c>
      <c r="O5" s="25" t="s">
        <v>16</v>
      </c>
      <c r="P5" s="25" t="s">
        <v>17</v>
      </c>
      <c r="Q5" s="25" t="s">
        <v>16</v>
      </c>
      <c r="R5" s="25" t="s">
        <v>17</v>
      </c>
      <c r="S5" s="25" t="s">
        <v>16</v>
      </c>
      <c r="T5" s="25" t="s">
        <v>17</v>
      </c>
      <c r="U5" s="25" t="s">
        <v>16</v>
      </c>
      <c r="V5" s="25" t="s">
        <v>17</v>
      </c>
      <c r="W5" s="25" t="s">
        <v>16</v>
      </c>
      <c r="X5" s="25" t="s">
        <v>17</v>
      </c>
      <c r="Y5" s="25" t="s">
        <v>16</v>
      </c>
      <c r="Z5" s="25" t="s">
        <v>17</v>
      </c>
      <c r="AA5" s="25" t="s">
        <v>16</v>
      </c>
      <c r="AB5" s="25" t="s">
        <v>17</v>
      </c>
      <c r="AC5" s="25" t="s">
        <v>16</v>
      </c>
      <c r="AD5" s="25" t="s">
        <v>17</v>
      </c>
      <c r="AE5" s="25" t="s">
        <v>16</v>
      </c>
      <c r="AF5" s="25" t="s">
        <v>17</v>
      </c>
      <c r="AG5" s="25" t="s">
        <v>16</v>
      </c>
      <c r="AH5" s="25" t="s">
        <v>17</v>
      </c>
      <c r="AI5" s="25" t="s">
        <v>16</v>
      </c>
      <c r="AJ5" s="25" t="s">
        <v>17</v>
      </c>
      <c r="AK5" s="25" t="s">
        <v>16</v>
      </c>
      <c r="AL5" s="25" t="s">
        <v>17</v>
      </c>
      <c r="AM5" s="25" t="s">
        <v>16</v>
      </c>
      <c r="AN5" s="25" t="s">
        <v>17</v>
      </c>
    </row>
    <row r="6" spans="1:40" ht="24.75" customHeight="1">
      <c r="A6" s="71">
        <v>1</v>
      </c>
      <c r="B6" s="14" t="s">
        <v>48</v>
      </c>
      <c r="C6" s="73">
        <v>2419715.045781611</v>
      </c>
      <c r="D6" s="73">
        <v>2241190.983007259</v>
      </c>
      <c r="E6" s="73">
        <v>1046615.3403510244</v>
      </c>
      <c r="F6" s="73">
        <v>1046615.3403510244</v>
      </c>
      <c r="G6" s="73">
        <v>457455.0930029773</v>
      </c>
      <c r="H6" s="73">
        <v>434752.6526712552</v>
      </c>
      <c r="I6" s="73">
        <v>41880263.849683225</v>
      </c>
      <c r="J6" s="73">
        <v>41870117.86048447</v>
      </c>
      <c r="K6" s="73">
        <v>7322415.403544079</v>
      </c>
      <c r="L6" s="73">
        <v>7261635.452059738</v>
      </c>
      <c r="M6" s="73">
        <v>1070769.1158956923</v>
      </c>
      <c r="N6" s="73">
        <v>1003180.6887354619</v>
      </c>
      <c r="O6" s="73">
        <v>0</v>
      </c>
      <c r="P6" s="73">
        <v>0</v>
      </c>
      <c r="Q6" s="73">
        <v>173910.45961700001</v>
      </c>
      <c r="R6" s="73">
        <v>16553.33224300004</v>
      </c>
      <c r="S6" s="73">
        <v>0</v>
      </c>
      <c r="T6" s="73">
        <v>0</v>
      </c>
      <c r="U6" s="73">
        <v>7351.249315</v>
      </c>
      <c r="V6" s="73">
        <v>3031.165134</v>
      </c>
      <c r="W6" s="73">
        <v>0</v>
      </c>
      <c r="X6" s="73">
        <v>0</v>
      </c>
      <c r="Y6" s="73">
        <v>945517.8583669999</v>
      </c>
      <c r="Z6" s="73">
        <v>765213.7595383967</v>
      </c>
      <c r="AA6" s="73">
        <v>8071885.141926466</v>
      </c>
      <c r="AB6" s="73">
        <v>2893105.331002509</v>
      </c>
      <c r="AC6" s="73">
        <v>0</v>
      </c>
      <c r="AD6" s="73">
        <v>0</v>
      </c>
      <c r="AE6" s="73">
        <v>872983.932087</v>
      </c>
      <c r="AF6" s="73">
        <v>722985.5037037382</v>
      </c>
      <c r="AG6" s="73">
        <v>74264.24230929208</v>
      </c>
      <c r="AH6" s="73">
        <v>74264.24230929208</v>
      </c>
      <c r="AI6" s="73">
        <v>1879417.9047328779</v>
      </c>
      <c r="AJ6" s="73">
        <v>598259.4818312601</v>
      </c>
      <c r="AK6" s="73">
        <v>0</v>
      </c>
      <c r="AL6" s="73">
        <v>0</v>
      </c>
      <c r="AM6" s="74">
        <f aca="true" t="shared" si="0" ref="AM6:AM18">C6+E6+G6+I6+K6+M6+O6+Q6+S6+U6+W6+Y6+AA6+AC6+AE6+AG6+AI6+AK6</f>
        <v>66222564.636613235</v>
      </c>
      <c r="AN6" s="74">
        <f aca="true" t="shared" si="1" ref="AN6:AN18">D6+F6+H6+J6+L6+N6+P6+R6+T6+V6+X6+Z6+AB6+AD6+AF6+AH6+AJ6+AL6</f>
        <v>58930905.79307141</v>
      </c>
    </row>
    <row r="7" spans="1:40" ht="24.75" customHeight="1">
      <c r="A7" s="71">
        <v>2</v>
      </c>
      <c r="B7" s="14" t="s">
        <v>49</v>
      </c>
      <c r="C7" s="73">
        <v>2954193.025556904</v>
      </c>
      <c r="D7" s="73">
        <v>2211243.172831486</v>
      </c>
      <c r="E7" s="73">
        <v>236631.99097665685</v>
      </c>
      <c r="F7" s="73">
        <v>236631.99097665685</v>
      </c>
      <c r="G7" s="73">
        <v>319889.3396117685</v>
      </c>
      <c r="H7" s="73">
        <v>318987.08340383845</v>
      </c>
      <c r="I7" s="73">
        <v>23791243.904916454</v>
      </c>
      <c r="J7" s="73">
        <v>23756847.21850811</v>
      </c>
      <c r="K7" s="73">
        <v>5334563.825558785</v>
      </c>
      <c r="L7" s="73">
        <v>5200015.35723538</v>
      </c>
      <c r="M7" s="73">
        <v>626315.6733393734</v>
      </c>
      <c r="N7" s="73">
        <v>611109.7937667926</v>
      </c>
      <c r="O7" s="73">
        <v>0</v>
      </c>
      <c r="P7" s="73">
        <v>0</v>
      </c>
      <c r="Q7" s="73">
        <v>17513.205858612637</v>
      </c>
      <c r="R7" s="73">
        <v>7767.877893228022</v>
      </c>
      <c r="S7" s="73">
        <v>0</v>
      </c>
      <c r="T7" s="73">
        <v>0</v>
      </c>
      <c r="U7" s="73">
        <v>134827.41745604394</v>
      </c>
      <c r="V7" s="73">
        <v>101822.50514639511</v>
      </c>
      <c r="W7" s="73">
        <v>0</v>
      </c>
      <c r="X7" s="73">
        <v>0</v>
      </c>
      <c r="Y7" s="73">
        <v>497006.7153449053</v>
      </c>
      <c r="Z7" s="73">
        <v>303019.3012628425</v>
      </c>
      <c r="AA7" s="73">
        <v>4229376.987059542</v>
      </c>
      <c r="AB7" s="73">
        <v>843429.071003696</v>
      </c>
      <c r="AC7" s="73">
        <v>219516.4582266484</v>
      </c>
      <c r="AD7" s="73">
        <v>19825.59995283885</v>
      </c>
      <c r="AE7" s="73">
        <v>446269.1608350699</v>
      </c>
      <c r="AF7" s="73">
        <v>96938.2117815541</v>
      </c>
      <c r="AG7" s="73">
        <v>0</v>
      </c>
      <c r="AH7" s="73">
        <v>0</v>
      </c>
      <c r="AI7" s="73">
        <v>996572.6714919328</v>
      </c>
      <c r="AJ7" s="73">
        <v>504087.29537629517</v>
      </c>
      <c r="AK7" s="73">
        <v>0</v>
      </c>
      <c r="AL7" s="73">
        <v>0</v>
      </c>
      <c r="AM7" s="74">
        <f t="shared" si="0"/>
        <v>39803920.376232706</v>
      </c>
      <c r="AN7" s="74">
        <f t="shared" si="1"/>
        <v>34211724.47913911</v>
      </c>
    </row>
    <row r="8" spans="1:40" ht="24.75" customHeight="1">
      <c r="A8" s="71">
        <v>3</v>
      </c>
      <c r="B8" s="14" t="s">
        <v>50</v>
      </c>
      <c r="C8" s="73">
        <v>107810.22682595399</v>
      </c>
      <c r="D8" s="73">
        <v>46776.81304748601</v>
      </c>
      <c r="E8" s="73">
        <v>48913.119484394876</v>
      </c>
      <c r="F8" s="73">
        <v>48913.119484394876</v>
      </c>
      <c r="G8" s="73">
        <v>52750.37869542772</v>
      </c>
      <c r="H8" s="73">
        <v>51339.51481392737</v>
      </c>
      <c r="I8" s="73">
        <v>15955144.375436196</v>
      </c>
      <c r="J8" s="73">
        <v>15955144.375436196</v>
      </c>
      <c r="K8" s="73">
        <v>1207001.9140489525</v>
      </c>
      <c r="L8" s="73">
        <v>1146751.602150164</v>
      </c>
      <c r="M8" s="73">
        <v>204691.72850192996</v>
      </c>
      <c r="N8" s="73">
        <v>186097.30406693567</v>
      </c>
      <c r="O8" s="73">
        <v>0</v>
      </c>
      <c r="P8" s="73">
        <v>0</v>
      </c>
      <c r="Q8" s="73">
        <v>7865.851402881228</v>
      </c>
      <c r="R8" s="73">
        <v>7478.023229341041</v>
      </c>
      <c r="S8" s="73">
        <v>0</v>
      </c>
      <c r="T8" s="73">
        <v>0</v>
      </c>
      <c r="U8" s="73">
        <v>8917.577692307692</v>
      </c>
      <c r="V8" s="73">
        <v>7437.036438974358</v>
      </c>
      <c r="W8" s="73">
        <v>0</v>
      </c>
      <c r="X8" s="73">
        <v>0</v>
      </c>
      <c r="Y8" s="73">
        <v>172780.6509573493</v>
      </c>
      <c r="Z8" s="73">
        <v>144270.0085196791</v>
      </c>
      <c r="AA8" s="73">
        <v>1909201.7204960368</v>
      </c>
      <c r="AB8" s="73">
        <v>252161.8531907075</v>
      </c>
      <c r="AC8" s="73">
        <v>334042.3203518757</v>
      </c>
      <c r="AD8" s="73">
        <v>114930.91973638546</v>
      </c>
      <c r="AE8" s="73">
        <v>412.9946666666666</v>
      </c>
      <c r="AF8" s="73">
        <v>110.47607333333326</v>
      </c>
      <c r="AG8" s="73">
        <v>0</v>
      </c>
      <c r="AH8" s="73">
        <v>0</v>
      </c>
      <c r="AI8" s="73">
        <v>232071.36372091077</v>
      </c>
      <c r="AJ8" s="73">
        <v>44741.67180766429</v>
      </c>
      <c r="AK8" s="73">
        <v>0</v>
      </c>
      <c r="AL8" s="73">
        <v>0</v>
      </c>
      <c r="AM8" s="74">
        <f t="shared" si="0"/>
        <v>20241604.222280886</v>
      </c>
      <c r="AN8" s="74">
        <f t="shared" si="1"/>
        <v>18006152.717995193</v>
      </c>
    </row>
    <row r="9" spans="1:40" ht="24.75" customHeight="1">
      <c r="A9" s="71">
        <v>4</v>
      </c>
      <c r="B9" s="14" t="s">
        <v>51</v>
      </c>
      <c r="C9" s="73">
        <v>143420.67244769263</v>
      </c>
      <c r="D9" s="73">
        <v>139822.20543186815</v>
      </c>
      <c r="E9" s="73">
        <v>171540.6459304241</v>
      </c>
      <c r="F9" s="73">
        <v>171540.6459304241</v>
      </c>
      <c r="G9" s="73">
        <v>91471.31218786594</v>
      </c>
      <c r="H9" s="73">
        <v>83426.456597594</v>
      </c>
      <c r="I9" s="73">
        <v>11680732.041519312</v>
      </c>
      <c r="J9" s="73">
        <v>11680732.041519312</v>
      </c>
      <c r="K9" s="73">
        <v>966441.2107805421</v>
      </c>
      <c r="L9" s="73">
        <v>950461.329177236</v>
      </c>
      <c r="M9" s="73">
        <v>103575.51359640429</v>
      </c>
      <c r="N9" s="73">
        <v>79407.34943859043</v>
      </c>
      <c r="O9" s="73">
        <v>0</v>
      </c>
      <c r="P9" s="73">
        <v>0</v>
      </c>
      <c r="Q9" s="73">
        <v>499230.97995411576</v>
      </c>
      <c r="R9" s="73">
        <v>25873.727976573166</v>
      </c>
      <c r="S9" s="73">
        <v>304270.8709669073</v>
      </c>
      <c r="T9" s="73">
        <v>21873.700994373332</v>
      </c>
      <c r="U9" s="73">
        <v>0</v>
      </c>
      <c r="V9" s="73">
        <v>0</v>
      </c>
      <c r="W9" s="73">
        <v>0</v>
      </c>
      <c r="X9" s="73">
        <v>0</v>
      </c>
      <c r="Y9" s="73">
        <v>154416.79932632745</v>
      </c>
      <c r="Z9" s="73">
        <v>59773.4571289133</v>
      </c>
      <c r="AA9" s="73">
        <v>659448.6499703017</v>
      </c>
      <c r="AB9" s="73">
        <v>136859.58860759548</v>
      </c>
      <c r="AC9" s="73">
        <v>79003.07899168287</v>
      </c>
      <c r="AD9" s="73">
        <v>34504.84687853495</v>
      </c>
      <c r="AE9" s="73">
        <v>11221.47371207337</v>
      </c>
      <c r="AF9" s="73">
        <v>6819.014046713248</v>
      </c>
      <c r="AG9" s="73">
        <v>0</v>
      </c>
      <c r="AH9" s="73">
        <v>0</v>
      </c>
      <c r="AI9" s="73">
        <v>74848.29135570057</v>
      </c>
      <c r="AJ9" s="73">
        <v>26530.622232540783</v>
      </c>
      <c r="AK9" s="73">
        <v>0</v>
      </c>
      <c r="AL9" s="73">
        <v>0</v>
      </c>
      <c r="AM9" s="74">
        <f t="shared" si="0"/>
        <v>14939621.540739352</v>
      </c>
      <c r="AN9" s="74">
        <f t="shared" si="1"/>
        <v>13417624.985960273</v>
      </c>
    </row>
    <row r="10" spans="1:40" ht="24.75" customHeight="1">
      <c r="A10" s="71">
        <v>5</v>
      </c>
      <c r="B10" s="14" t="s">
        <v>52</v>
      </c>
      <c r="C10" s="73">
        <v>0</v>
      </c>
      <c r="D10" s="73">
        <v>0</v>
      </c>
      <c r="E10" s="73">
        <v>67426.85</v>
      </c>
      <c r="F10" s="73">
        <v>67426.85</v>
      </c>
      <c r="G10" s="73">
        <v>38695.69</v>
      </c>
      <c r="H10" s="73">
        <v>34384.740000000005</v>
      </c>
      <c r="I10" s="73">
        <v>5419219.42</v>
      </c>
      <c r="J10" s="73">
        <v>5419219.420000001</v>
      </c>
      <c r="K10" s="73">
        <v>1125773.75</v>
      </c>
      <c r="L10" s="73">
        <v>1125773.75</v>
      </c>
      <c r="M10" s="73">
        <v>93160.58</v>
      </c>
      <c r="N10" s="73">
        <v>89531.23</v>
      </c>
      <c r="O10" s="73">
        <v>0</v>
      </c>
      <c r="P10" s="73">
        <v>0</v>
      </c>
      <c r="Q10" s="73">
        <v>336800.8400000001</v>
      </c>
      <c r="R10" s="73">
        <v>5642.133331572812</v>
      </c>
      <c r="S10" s="73">
        <v>470367.12</v>
      </c>
      <c r="T10" s="73">
        <v>17755.927327875976</v>
      </c>
      <c r="U10" s="73">
        <v>258820.81000000003</v>
      </c>
      <c r="V10" s="73">
        <v>18079.919999999984</v>
      </c>
      <c r="W10" s="73">
        <v>0</v>
      </c>
      <c r="X10" s="73">
        <v>0</v>
      </c>
      <c r="Y10" s="73">
        <v>940037.1</v>
      </c>
      <c r="Z10" s="73">
        <v>11090.26000000001</v>
      </c>
      <c r="AA10" s="73">
        <v>688127.94</v>
      </c>
      <c r="AB10" s="73">
        <v>568999.557381918</v>
      </c>
      <c r="AC10" s="73">
        <v>1734.5600000000004</v>
      </c>
      <c r="AD10" s="73">
        <v>794.229</v>
      </c>
      <c r="AE10" s="73">
        <v>1521985.18</v>
      </c>
      <c r="AF10" s="73">
        <v>505570.13</v>
      </c>
      <c r="AG10" s="73">
        <v>0</v>
      </c>
      <c r="AH10" s="73">
        <v>0</v>
      </c>
      <c r="AI10" s="73">
        <v>339592.98</v>
      </c>
      <c r="AJ10" s="73">
        <v>236447.6729586355</v>
      </c>
      <c r="AK10" s="73">
        <v>0</v>
      </c>
      <c r="AL10" s="73">
        <v>0</v>
      </c>
      <c r="AM10" s="74">
        <f t="shared" si="0"/>
        <v>11301742.82</v>
      </c>
      <c r="AN10" s="74">
        <f t="shared" si="1"/>
        <v>8100715.820000003</v>
      </c>
    </row>
    <row r="11" spans="1:40" ht="24.75" customHeight="1">
      <c r="A11" s="71">
        <v>6</v>
      </c>
      <c r="B11" s="14" t="s">
        <v>53</v>
      </c>
      <c r="C11" s="73">
        <v>146379.83000000002</v>
      </c>
      <c r="D11" s="73">
        <v>146379.83000000002</v>
      </c>
      <c r="E11" s="73">
        <v>15617.290000000015</v>
      </c>
      <c r="F11" s="73">
        <v>15617.290000000015</v>
      </c>
      <c r="G11" s="73">
        <v>58252.65000000003</v>
      </c>
      <c r="H11" s="73">
        <v>57129.800000000025</v>
      </c>
      <c r="I11" s="73">
        <v>7369057.12404153</v>
      </c>
      <c r="J11" s="73">
        <v>7369057.12404153</v>
      </c>
      <c r="K11" s="73">
        <v>112996.08000000019</v>
      </c>
      <c r="L11" s="73">
        <v>59630.99000000027</v>
      </c>
      <c r="M11" s="73">
        <v>14362.929999999997</v>
      </c>
      <c r="N11" s="73">
        <v>7409.369999999999</v>
      </c>
      <c r="O11" s="73">
        <v>0</v>
      </c>
      <c r="P11" s="73">
        <v>0</v>
      </c>
      <c r="Q11" s="73">
        <v>583.12</v>
      </c>
      <c r="R11" s="73">
        <v>583.12</v>
      </c>
      <c r="S11" s="73">
        <v>180.87</v>
      </c>
      <c r="T11" s="73">
        <v>180.87</v>
      </c>
      <c r="U11" s="73">
        <v>0</v>
      </c>
      <c r="V11" s="73">
        <v>0</v>
      </c>
      <c r="W11" s="73">
        <v>0</v>
      </c>
      <c r="X11" s="73">
        <v>0</v>
      </c>
      <c r="Y11" s="73">
        <v>22777.40000000001</v>
      </c>
      <c r="Z11" s="73">
        <v>11421.230000000009</v>
      </c>
      <c r="AA11" s="73">
        <v>75096.48000000001</v>
      </c>
      <c r="AB11" s="73">
        <v>68385.96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29454.47</v>
      </c>
      <c r="AJ11" s="73">
        <v>29454.47</v>
      </c>
      <c r="AK11" s="73">
        <v>0</v>
      </c>
      <c r="AL11" s="73">
        <v>0</v>
      </c>
      <c r="AM11" s="74">
        <f t="shared" si="0"/>
        <v>7844758.244041531</v>
      </c>
      <c r="AN11" s="74">
        <f t="shared" si="1"/>
        <v>7765250.054041531</v>
      </c>
    </row>
    <row r="12" spans="1:40" ht="24.75" customHeight="1">
      <c r="A12" s="71">
        <v>7</v>
      </c>
      <c r="B12" s="14" t="s">
        <v>55</v>
      </c>
      <c r="C12" s="73">
        <v>732535.7473995585</v>
      </c>
      <c r="D12" s="73">
        <v>732535.7473995585</v>
      </c>
      <c r="E12" s="73">
        <v>564440.654814222</v>
      </c>
      <c r="F12" s="73">
        <v>564440.654814222</v>
      </c>
      <c r="G12" s="73">
        <v>185683.85668227245</v>
      </c>
      <c r="H12" s="73">
        <v>185683.85668227245</v>
      </c>
      <c r="I12" s="73">
        <v>5224999.324404327</v>
      </c>
      <c r="J12" s="73">
        <v>5224999.324404327</v>
      </c>
      <c r="K12" s="73">
        <v>621259.0985435352</v>
      </c>
      <c r="L12" s="73">
        <v>621259.0985435352</v>
      </c>
      <c r="M12" s="73">
        <v>66302.14361492581</v>
      </c>
      <c r="N12" s="73">
        <v>66302.14361492581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1010.75268817204</v>
      </c>
      <c r="AJ12" s="73">
        <v>1010.75268817204</v>
      </c>
      <c r="AK12" s="73">
        <v>0</v>
      </c>
      <c r="AL12" s="73">
        <v>0</v>
      </c>
      <c r="AM12" s="74">
        <f t="shared" si="0"/>
        <v>7396231.578147013</v>
      </c>
      <c r="AN12" s="74">
        <f t="shared" si="1"/>
        <v>7396231.578147013</v>
      </c>
    </row>
    <row r="13" spans="1:40" ht="24.75" customHeight="1">
      <c r="A13" s="71">
        <v>8</v>
      </c>
      <c r="B13" s="14" t="s">
        <v>54</v>
      </c>
      <c r="C13" s="73">
        <v>28210.13</v>
      </c>
      <c r="D13" s="73">
        <v>28210.13</v>
      </c>
      <c r="E13" s="73">
        <v>11793.85</v>
      </c>
      <c r="F13" s="73">
        <v>11793.85</v>
      </c>
      <c r="G13" s="73">
        <v>47473.45</v>
      </c>
      <c r="H13" s="73">
        <v>47473.45</v>
      </c>
      <c r="I13" s="73">
        <v>1001877.15</v>
      </c>
      <c r="J13" s="73">
        <v>1001877.15</v>
      </c>
      <c r="K13" s="73">
        <v>577782.16</v>
      </c>
      <c r="L13" s="73">
        <v>575768.626739726</v>
      </c>
      <c r="M13" s="73">
        <v>99832.92</v>
      </c>
      <c r="N13" s="73">
        <v>96838.45196651254</v>
      </c>
      <c r="O13" s="73">
        <v>0</v>
      </c>
      <c r="P13" s="73">
        <v>0</v>
      </c>
      <c r="Q13" s="73">
        <v>21975.41</v>
      </c>
      <c r="R13" s="73">
        <v>9477.21569827686</v>
      </c>
      <c r="S13" s="73">
        <v>25157.97</v>
      </c>
      <c r="T13" s="73">
        <v>4826.470755663919</v>
      </c>
      <c r="U13" s="73">
        <v>2091.05</v>
      </c>
      <c r="V13" s="73">
        <v>2091.05</v>
      </c>
      <c r="W13" s="73">
        <v>0</v>
      </c>
      <c r="X13" s="73">
        <v>0</v>
      </c>
      <c r="Y13" s="73">
        <v>186090.56</v>
      </c>
      <c r="Z13" s="73">
        <v>111836.76547780294</v>
      </c>
      <c r="AA13" s="73">
        <v>3580793.42</v>
      </c>
      <c r="AB13" s="73">
        <v>419347.4423734597</v>
      </c>
      <c r="AC13" s="73">
        <v>124632.93</v>
      </c>
      <c r="AD13" s="73">
        <v>60746.598359508</v>
      </c>
      <c r="AE13" s="73">
        <v>323450.12</v>
      </c>
      <c r="AF13" s="73">
        <v>5709.009768600516</v>
      </c>
      <c r="AG13" s="73">
        <v>0</v>
      </c>
      <c r="AH13" s="73">
        <v>0</v>
      </c>
      <c r="AI13" s="73">
        <v>595223.3</v>
      </c>
      <c r="AJ13" s="73">
        <v>191676.11759586094</v>
      </c>
      <c r="AK13" s="73">
        <v>0</v>
      </c>
      <c r="AL13" s="73">
        <v>0</v>
      </c>
      <c r="AM13" s="74">
        <f t="shared" si="0"/>
        <v>6626384.42</v>
      </c>
      <c r="AN13" s="74">
        <f t="shared" si="1"/>
        <v>2567672.328735411</v>
      </c>
    </row>
    <row r="14" spans="1:40" ht="24.75" customHeight="1">
      <c r="A14" s="71">
        <v>9</v>
      </c>
      <c r="B14" s="14" t="s">
        <v>58</v>
      </c>
      <c r="C14" s="73">
        <v>3724</v>
      </c>
      <c r="D14" s="73">
        <v>3724</v>
      </c>
      <c r="E14" s="73">
        <v>9699.43</v>
      </c>
      <c r="F14" s="73">
        <v>9699.43</v>
      </c>
      <c r="G14" s="73">
        <v>28419.95</v>
      </c>
      <c r="H14" s="73">
        <v>8489.140000000001</v>
      </c>
      <c r="I14" s="73">
        <v>856682.57</v>
      </c>
      <c r="J14" s="73">
        <v>849963.28</v>
      </c>
      <c r="K14" s="73">
        <v>317873</v>
      </c>
      <c r="L14" s="73">
        <v>224916</v>
      </c>
      <c r="M14" s="73">
        <v>48946.84999999999</v>
      </c>
      <c r="N14" s="73">
        <v>35479.579999999994</v>
      </c>
      <c r="O14" s="73">
        <v>0</v>
      </c>
      <c r="P14" s="73">
        <v>0</v>
      </c>
      <c r="Q14" s="73">
        <v>134194.38</v>
      </c>
      <c r="R14" s="73">
        <v>488.89000000001397</v>
      </c>
      <c r="S14" s="73">
        <v>1089749.87</v>
      </c>
      <c r="T14" s="73">
        <v>239.25</v>
      </c>
      <c r="U14" s="73">
        <v>21967.80576923077</v>
      </c>
      <c r="V14" s="73">
        <v>5672.511249999996</v>
      </c>
      <c r="W14" s="73">
        <v>0</v>
      </c>
      <c r="X14" s="73">
        <v>0</v>
      </c>
      <c r="Y14" s="73">
        <v>23294.34</v>
      </c>
      <c r="Z14" s="73">
        <v>7160.049999999999</v>
      </c>
      <c r="AA14" s="73">
        <v>258681.225</v>
      </c>
      <c r="AB14" s="73">
        <v>49102.415</v>
      </c>
      <c r="AC14" s="73">
        <v>0</v>
      </c>
      <c r="AD14" s="73">
        <v>0</v>
      </c>
      <c r="AE14" s="73">
        <v>25883.320000000003</v>
      </c>
      <c r="AF14" s="73">
        <v>25883.320000000003</v>
      </c>
      <c r="AG14" s="73">
        <v>0</v>
      </c>
      <c r="AH14" s="73">
        <v>0</v>
      </c>
      <c r="AI14" s="73">
        <v>58116.45961538461</v>
      </c>
      <c r="AJ14" s="73">
        <v>28732.387499999975</v>
      </c>
      <c r="AK14" s="73">
        <v>0</v>
      </c>
      <c r="AL14" s="73">
        <v>0</v>
      </c>
      <c r="AM14" s="74">
        <f t="shared" si="0"/>
        <v>2877233.2003846155</v>
      </c>
      <c r="AN14" s="74">
        <f t="shared" si="1"/>
        <v>1249550.2537500004</v>
      </c>
    </row>
    <row r="15" spans="1:40" ht="24.75" customHeight="1">
      <c r="A15" s="71">
        <v>10</v>
      </c>
      <c r="B15" s="14" t="s">
        <v>57</v>
      </c>
      <c r="C15" s="73">
        <v>990245.9164258563</v>
      </c>
      <c r="D15" s="73">
        <v>990245.9164258563</v>
      </c>
      <c r="E15" s="73">
        <v>5405.087346284832</v>
      </c>
      <c r="F15" s="73">
        <v>5405.087346284832</v>
      </c>
      <c r="G15" s="73">
        <v>481.48318922173127</v>
      </c>
      <c r="H15" s="73">
        <v>481.48318922173127</v>
      </c>
      <c r="I15" s="73">
        <v>275731.4971232788</v>
      </c>
      <c r="J15" s="73">
        <v>275731.4971232788</v>
      </c>
      <c r="K15" s="73">
        <v>250456.68356930616</v>
      </c>
      <c r="L15" s="73">
        <v>250456.68356930616</v>
      </c>
      <c r="M15" s="73">
        <v>752.951374575835</v>
      </c>
      <c r="N15" s="73">
        <v>752.951374575835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26610.422657534258</v>
      </c>
      <c r="AB15" s="73">
        <v>26610.422657534258</v>
      </c>
      <c r="AC15" s="73">
        <v>0</v>
      </c>
      <c r="AD15" s="73">
        <v>0</v>
      </c>
      <c r="AE15" s="73">
        <v>14405.268478871829</v>
      </c>
      <c r="AF15" s="73">
        <v>14405.268478871829</v>
      </c>
      <c r="AG15" s="73">
        <v>53903.33000000014</v>
      </c>
      <c r="AH15" s="73">
        <v>53903.33000000014</v>
      </c>
      <c r="AI15" s="73">
        <v>0</v>
      </c>
      <c r="AJ15" s="73">
        <v>0</v>
      </c>
      <c r="AK15" s="73">
        <v>0</v>
      </c>
      <c r="AL15" s="73">
        <v>0</v>
      </c>
      <c r="AM15" s="74">
        <f t="shared" si="0"/>
        <v>1617992.6401649294</v>
      </c>
      <c r="AN15" s="74">
        <f t="shared" si="1"/>
        <v>1617992.6401649294</v>
      </c>
    </row>
    <row r="16" spans="1:40" ht="24.75" customHeight="1">
      <c r="A16" s="71">
        <v>11</v>
      </c>
      <c r="B16" s="14" t="s">
        <v>56</v>
      </c>
      <c r="C16" s="73">
        <v>1350.43597260274</v>
      </c>
      <c r="D16" s="73">
        <v>1350.43597260274</v>
      </c>
      <c r="E16" s="73">
        <v>4589.354200887044</v>
      </c>
      <c r="F16" s="73">
        <v>4589.354200887044</v>
      </c>
      <c r="G16" s="73">
        <v>2296.2772730593692</v>
      </c>
      <c r="H16" s="73">
        <v>2228.767273059369</v>
      </c>
      <c r="I16" s="73">
        <v>379340.4320479918</v>
      </c>
      <c r="J16" s="73">
        <v>379340.4320479918</v>
      </c>
      <c r="K16" s="73">
        <v>23356.92244031058</v>
      </c>
      <c r="L16" s="73">
        <v>21676.23244031058</v>
      </c>
      <c r="M16" s="73">
        <v>3173.063997716895</v>
      </c>
      <c r="N16" s="73">
        <v>3115.523997716895</v>
      </c>
      <c r="O16" s="73">
        <v>0</v>
      </c>
      <c r="P16" s="73">
        <v>0</v>
      </c>
      <c r="Q16" s="73">
        <v>0</v>
      </c>
      <c r="R16" s="73">
        <v>0</v>
      </c>
      <c r="S16" s="73">
        <v>5000</v>
      </c>
      <c r="T16" s="73">
        <v>2893.88</v>
      </c>
      <c r="U16" s="73">
        <v>0</v>
      </c>
      <c r="V16" s="73">
        <v>0</v>
      </c>
      <c r="W16" s="73">
        <v>0</v>
      </c>
      <c r="X16" s="73">
        <v>0</v>
      </c>
      <c r="Y16" s="73">
        <v>63370.76073544004</v>
      </c>
      <c r="Z16" s="73">
        <v>19409.48073544004</v>
      </c>
      <c r="AA16" s="73">
        <v>27023.32495084696</v>
      </c>
      <c r="AB16" s="73">
        <v>22401.454950846957</v>
      </c>
      <c r="AC16" s="73">
        <v>0</v>
      </c>
      <c r="AD16" s="73">
        <v>0</v>
      </c>
      <c r="AE16" s="73">
        <v>190.10894043142687</v>
      </c>
      <c r="AF16" s="73">
        <v>190.10894043142687</v>
      </c>
      <c r="AG16" s="73">
        <v>0</v>
      </c>
      <c r="AH16" s="73">
        <v>0</v>
      </c>
      <c r="AI16" s="73">
        <v>3535.580806946627</v>
      </c>
      <c r="AJ16" s="73">
        <v>3535.580806946627</v>
      </c>
      <c r="AK16" s="73">
        <v>0</v>
      </c>
      <c r="AL16" s="73">
        <v>0</v>
      </c>
      <c r="AM16" s="74">
        <f t="shared" si="0"/>
        <v>513226.2613662334</v>
      </c>
      <c r="AN16" s="74">
        <f t="shared" si="1"/>
        <v>460731.2513662335</v>
      </c>
    </row>
    <row r="17" spans="1:40" ht="24.75" customHeight="1">
      <c r="A17" s="71">
        <v>12</v>
      </c>
      <c r="B17" s="14" t="s">
        <v>59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27578.5</v>
      </c>
      <c r="AB17" s="73">
        <v>110</v>
      </c>
      <c r="AC17" s="73">
        <v>234</v>
      </c>
      <c r="AD17" s="73">
        <v>234</v>
      </c>
      <c r="AE17" s="73">
        <v>0</v>
      </c>
      <c r="AF17" s="73">
        <v>0</v>
      </c>
      <c r="AG17" s="73">
        <v>0</v>
      </c>
      <c r="AH17" s="73">
        <v>0</v>
      </c>
      <c r="AI17" s="73">
        <v>7696.5</v>
      </c>
      <c r="AJ17" s="73">
        <v>2631</v>
      </c>
      <c r="AK17" s="73">
        <v>0</v>
      </c>
      <c r="AL17" s="73">
        <v>0</v>
      </c>
      <c r="AM17" s="74">
        <f t="shared" si="0"/>
        <v>35509</v>
      </c>
      <c r="AN17" s="74">
        <f t="shared" si="1"/>
        <v>2975</v>
      </c>
    </row>
    <row r="18" spans="1:40" ht="24.75" customHeight="1">
      <c r="A18" s="71">
        <v>13</v>
      </c>
      <c r="B18" s="14" t="s">
        <v>60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620.2</v>
      </c>
      <c r="Z18" s="73">
        <v>173.83320000000003</v>
      </c>
      <c r="AA18" s="73">
        <v>63.28767123287673</v>
      </c>
      <c r="AB18" s="73">
        <v>63.28767123287673</v>
      </c>
      <c r="AC18" s="73">
        <v>0</v>
      </c>
      <c r="AD18" s="73">
        <v>0</v>
      </c>
      <c r="AE18" s="73">
        <v>21553.841312781464</v>
      </c>
      <c r="AF18" s="73">
        <v>21553.841312781464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4">
        <f t="shared" si="0"/>
        <v>22237.32898401434</v>
      </c>
      <c r="AN18" s="74">
        <f t="shared" si="1"/>
        <v>21790.96218401434</v>
      </c>
    </row>
    <row r="19" spans="1:40" ht="15">
      <c r="A19" s="28"/>
      <c r="B19" s="13" t="s">
        <v>1</v>
      </c>
      <c r="C19" s="77">
        <f aca="true" t="shared" si="2" ref="C19:AN19">SUM(C6:C18)</f>
        <v>7527585.03041018</v>
      </c>
      <c r="D19" s="77">
        <f t="shared" si="2"/>
        <v>6541479.234116117</v>
      </c>
      <c r="E19" s="77">
        <f t="shared" si="2"/>
        <v>2182673.613103894</v>
      </c>
      <c r="F19" s="77">
        <f t="shared" si="2"/>
        <v>2182673.613103894</v>
      </c>
      <c r="G19" s="77">
        <f t="shared" si="2"/>
        <v>1282869.480642593</v>
      </c>
      <c r="H19" s="77">
        <f t="shared" si="2"/>
        <v>1224376.9446311684</v>
      </c>
      <c r="I19" s="77">
        <f t="shared" si="2"/>
        <v>113834291.68917233</v>
      </c>
      <c r="J19" s="77">
        <f t="shared" si="2"/>
        <v>113783029.72356524</v>
      </c>
      <c r="K19" s="77">
        <f t="shared" si="2"/>
        <v>17859920.04848551</v>
      </c>
      <c r="L19" s="77">
        <f t="shared" si="2"/>
        <v>17438345.121915396</v>
      </c>
      <c r="M19" s="77">
        <f t="shared" si="2"/>
        <v>2331883.470320619</v>
      </c>
      <c r="N19" s="77">
        <f t="shared" si="2"/>
        <v>2179224.3869615123</v>
      </c>
      <c r="O19" s="77">
        <f t="shared" si="2"/>
        <v>0</v>
      </c>
      <c r="P19" s="77">
        <f t="shared" si="2"/>
        <v>0</v>
      </c>
      <c r="Q19" s="77">
        <f t="shared" si="2"/>
        <v>1192074.2468326096</v>
      </c>
      <c r="R19" s="77">
        <f t="shared" si="2"/>
        <v>73864.32037199195</v>
      </c>
      <c r="S19" s="77">
        <f t="shared" si="2"/>
        <v>1894726.7009669072</v>
      </c>
      <c r="T19" s="77">
        <f t="shared" si="2"/>
        <v>47770.099077913226</v>
      </c>
      <c r="U19" s="77">
        <f t="shared" si="2"/>
        <v>433975.91023258236</v>
      </c>
      <c r="V19" s="77">
        <f t="shared" si="2"/>
        <v>138134.18796936946</v>
      </c>
      <c r="W19" s="77">
        <f t="shared" si="2"/>
        <v>0</v>
      </c>
      <c r="X19" s="77">
        <f t="shared" si="2"/>
        <v>0</v>
      </c>
      <c r="Y19" s="77">
        <f t="shared" si="2"/>
        <v>3005912.3847310217</v>
      </c>
      <c r="Z19" s="77">
        <f t="shared" si="2"/>
        <v>1433368.1458630746</v>
      </c>
      <c r="AA19" s="77">
        <f t="shared" si="2"/>
        <v>19553887.099731967</v>
      </c>
      <c r="AB19" s="77">
        <f t="shared" si="2"/>
        <v>5280576.3838395</v>
      </c>
      <c r="AC19" s="77">
        <f t="shared" si="2"/>
        <v>759163.347570207</v>
      </c>
      <c r="AD19" s="77">
        <f t="shared" si="2"/>
        <v>231036.19392726725</v>
      </c>
      <c r="AE19" s="77">
        <f t="shared" si="2"/>
        <v>3238355.4000328947</v>
      </c>
      <c r="AF19" s="77">
        <f t="shared" si="2"/>
        <v>1400164.884106024</v>
      </c>
      <c r="AG19" s="77">
        <f t="shared" si="2"/>
        <v>128167.57230929221</v>
      </c>
      <c r="AH19" s="77">
        <f t="shared" si="2"/>
        <v>128167.57230929221</v>
      </c>
      <c r="AI19" s="77">
        <f t="shared" si="2"/>
        <v>4217540.274411924</v>
      </c>
      <c r="AJ19" s="77">
        <f t="shared" si="2"/>
        <v>1667107.0527973752</v>
      </c>
      <c r="AK19" s="77">
        <f t="shared" si="2"/>
        <v>0</v>
      </c>
      <c r="AL19" s="77">
        <f t="shared" si="2"/>
        <v>0</v>
      </c>
      <c r="AM19" s="77">
        <f t="shared" si="2"/>
        <v>179443026.26895455</v>
      </c>
      <c r="AN19" s="77">
        <f t="shared" si="2"/>
        <v>153749317.86455515</v>
      </c>
    </row>
    <row r="21" spans="2:41" ht="18">
      <c r="B21" s="19" t="s">
        <v>15</v>
      </c>
      <c r="J21" s="34"/>
      <c r="AM21" s="34"/>
      <c r="AN21" s="35"/>
      <c r="AO21" s="34"/>
    </row>
    <row r="22" spans="2:40" ht="12.75">
      <c r="B22" s="96" t="s">
        <v>67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AM22" s="34"/>
      <c r="AN22" s="34"/>
    </row>
    <row r="23" spans="2:14" ht="12.7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2:40" ht="13.5">
      <c r="B24" s="19" t="s">
        <v>18</v>
      </c>
      <c r="C24" s="20"/>
      <c r="AM24" s="34"/>
      <c r="AN24" s="34"/>
    </row>
    <row r="25" spans="2:39" ht="13.5">
      <c r="B25" s="19" t="s">
        <v>19</v>
      </c>
      <c r="AM25" s="34"/>
    </row>
    <row r="27" ht="12.75">
      <c r="AN27" s="34"/>
    </row>
  </sheetData>
  <sheetProtection/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2:N23"/>
    <mergeCell ref="G4:H4"/>
    <mergeCell ref="I4:J4"/>
    <mergeCell ref="S4:T4"/>
    <mergeCell ref="O4:P4"/>
    <mergeCell ref="Q4:R4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N29"/>
  <sheetViews>
    <sheetView zoomScalePageLayoutView="0" workbookViewId="0" topLeftCell="A1">
      <pane xSplit="2" ySplit="6" topLeftCell="C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9" sqref="C19"/>
    </sheetView>
  </sheetViews>
  <sheetFormatPr defaultColWidth="9.140625" defaultRowHeight="12.75"/>
  <cols>
    <col min="1" max="1" width="3.7109375" style="20" customWidth="1"/>
    <col min="2" max="2" width="50.8515625" style="20" customWidth="1"/>
    <col min="3" max="6" width="11.7109375" style="20" customWidth="1"/>
    <col min="7" max="8" width="12.8515625" style="20" customWidth="1"/>
    <col min="9" max="9" width="12.421875" style="20" bestFit="1" customWidth="1"/>
    <col min="10" max="10" width="12.421875" style="20" customWidth="1"/>
    <col min="11" max="38" width="11.7109375" style="20" customWidth="1"/>
    <col min="39" max="39" width="14.28125" style="20" customWidth="1"/>
    <col min="40" max="40" width="13.8515625" style="20" customWidth="1"/>
    <col min="41" max="16384" width="9.140625" style="20" customWidth="1"/>
  </cols>
  <sheetData>
    <row r="1" spans="1:12" ht="20.25" customHeight="1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42"/>
    </row>
    <row r="2" spans="1:33" s="36" customFormat="1" ht="13.5">
      <c r="A2" s="100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42"/>
      <c r="AG2" s="20"/>
    </row>
    <row r="3" spans="1:40" ht="15" customHeight="1">
      <c r="A3" s="23" t="s">
        <v>39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5"/>
      <c r="AN3" s="45"/>
    </row>
    <row r="4" spans="1:40" ht="15" customHeight="1">
      <c r="A4" s="89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5"/>
      <c r="AN4" s="45"/>
    </row>
    <row r="5" spans="1:40" ht="90" customHeight="1">
      <c r="A5" s="97" t="s">
        <v>0</v>
      </c>
      <c r="B5" s="97" t="s">
        <v>2</v>
      </c>
      <c r="C5" s="94" t="s">
        <v>3</v>
      </c>
      <c r="D5" s="99"/>
      <c r="E5" s="94" t="s">
        <v>27</v>
      </c>
      <c r="F5" s="99"/>
      <c r="G5" s="94" t="s">
        <v>34</v>
      </c>
      <c r="H5" s="99"/>
      <c r="I5" s="94" t="s">
        <v>6</v>
      </c>
      <c r="J5" s="99"/>
      <c r="K5" s="94" t="s">
        <v>36</v>
      </c>
      <c r="L5" s="99"/>
      <c r="M5" s="94" t="s">
        <v>37</v>
      </c>
      <c r="N5" s="99"/>
      <c r="O5" s="94" t="s">
        <v>8</v>
      </c>
      <c r="P5" s="99"/>
      <c r="Q5" s="94" t="s">
        <v>28</v>
      </c>
      <c r="R5" s="99"/>
      <c r="S5" s="94" t="s">
        <v>38</v>
      </c>
      <c r="T5" s="99"/>
      <c r="U5" s="94" t="s">
        <v>29</v>
      </c>
      <c r="V5" s="99"/>
      <c r="W5" s="94" t="s">
        <v>30</v>
      </c>
      <c r="X5" s="99"/>
      <c r="Y5" s="94" t="s">
        <v>9</v>
      </c>
      <c r="Z5" s="99"/>
      <c r="AA5" s="94" t="s">
        <v>31</v>
      </c>
      <c r="AB5" s="99"/>
      <c r="AC5" s="94" t="s">
        <v>10</v>
      </c>
      <c r="AD5" s="99"/>
      <c r="AE5" s="94" t="s">
        <v>11</v>
      </c>
      <c r="AF5" s="99"/>
      <c r="AG5" s="94" t="s">
        <v>12</v>
      </c>
      <c r="AH5" s="99"/>
      <c r="AI5" s="94" t="s">
        <v>32</v>
      </c>
      <c r="AJ5" s="99"/>
      <c r="AK5" s="94" t="s">
        <v>13</v>
      </c>
      <c r="AL5" s="99"/>
      <c r="AM5" s="94" t="s">
        <v>14</v>
      </c>
      <c r="AN5" s="95"/>
    </row>
    <row r="6" spans="1:40" ht="45" customHeight="1">
      <c r="A6" s="98"/>
      <c r="B6" s="98"/>
      <c r="C6" s="25" t="s">
        <v>20</v>
      </c>
      <c r="D6" s="25" t="s">
        <v>21</v>
      </c>
      <c r="E6" s="25" t="s">
        <v>20</v>
      </c>
      <c r="F6" s="25" t="s">
        <v>21</v>
      </c>
      <c r="G6" s="25" t="s">
        <v>20</v>
      </c>
      <c r="H6" s="25" t="s">
        <v>21</v>
      </c>
      <c r="I6" s="25" t="s">
        <v>20</v>
      </c>
      <c r="J6" s="25" t="s">
        <v>21</v>
      </c>
      <c r="K6" s="25" t="s">
        <v>20</v>
      </c>
      <c r="L6" s="25" t="s">
        <v>21</v>
      </c>
      <c r="M6" s="25" t="s">
        <v>20</v>
      </c>
      <c r="N6" s="25" t="s">
        <v>21</v>
      </c>
      <c r="O6" s="25" t="s">
        <v>20</v>
      </c>
      <c r="P6" s="25" t="s">
        <v>21</v>
      </c>
      <c r="Q6" s="25" t="s">
        <v>20</v>
      </c>
      <c r="R6" s="25" t="s">
        <v>21</v>
      </c>
      <c r="S6" s="25" t="s">
        <v>20</v>
      </c>
      <c r="T6" s="25" t="s">
        <v>21</v>
      </c>
      <c r="U6" s="25" t="s">
        <v>20</v>
      </c>
      <c r="V6" s="25" t="s">
        <v>21</v>
      </c>
      <c r="W6" s="25" t="s">
        <v>20</v>
      </c>
      <c r="X6" s="25" t="s">
        <v>21</v>
      </c>
      <c r="Y6" s="25" t="s">
        <v>20</v>
      </c>
      <c r="Z6" s="25" t="s">
        <v>21</v>
      </c>
      <c r="AA6" s="25" t="s">
        <v>20</v>
      </c>
      <c r="AB6" s="25" t="s">
        <v>21</v>
      </c>
      <c r="AC6" s="25" t="s">
        <v>20</v>
      </c>
      <c r="AD6" s="25" t="s">
        <v>21</v>
      </c>
      <c r="AE6" s="25" t="s">
        <v>20</v>
      </c>
      <c r="AF6" s="25" t="s">
        <v>21</v>
      </c>
      <c r="AG6" s="25" t="s">
        <v>20</v>
      </c>
      <c r="AH6" s="25" t="s">
        <v>21</v>
      </c>
      <c r="AI6" s="25" t="s">
        <v>20</v>
      </c>
      <c r="AJ6" s="25" t="s">
        <v>21</v>
      </c>
      <c r="AK6" s="25" t="s">
        <v>20</v>
      </c>
      <c r="AL6" s="25" t="s">
        <v>21</v>
      </c>
      <c r="AM6" s="25" t="s">
        <v>20</v>
      </c>
      <c r="AN6" s="25" t="s">
        <v>21</v>
      </c>
    </row>
    <row r="7" spans="1:40" ht="24.75" customHeight="1">
      <c r="A7" s="71">
        <v>1</v>
      </c>
      <c r="B7" s="14" t="s">
        <v>48</v>
      </c>
      <c r="C7" s="73">
        <v>580587.29</v>
      </c>
      <c r="D7" s="73">
        <v>567889.5900000001</v>
      </c>
      <c r="E7" s="73">
        <v>106830.48350000002</v>
      </c>
      <c r="F7" s="73">
        <v>106830.48350000002</v>
      </c>
      <c r="G7" s="73">
        <v>7376.52</v>
      </c>
      <c r="H7" s="73">
        <v>7376.52</v>
      </c>
      <c r="I7" s="73">
        <v>39210712.351758115</v>
      </c>
      <c r="J7" s="73">
        <v>39210712.351758115</v>
      </c>
      <c r="K7" s="73">
        <v>4346009.201224</v>
      </c>
      <c r="L7" s="73">
        <v>4338219.221224</v>
      </c>
      <c r="M7" s="73">
        <v>504836.5837</v>
      </c>
      <c r="N7" s="73">
        <v>502935.9437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114930.41</v>
      </c>
      <c r="Z7" s="73">
        <v>114930.41</v>
      </c>
      <c r="AA7" s="73">
        <v>316419.443638</v>
      </c>
      <c r="AB7" s="73">
        <v>306036.963638</v>
      </c>
      <c r="AC7" s="73">
        <v>0</v>
      </c>
      <c r="AD7" s="73">
        <v>0</v>
      </c>
      <c r="AE7" s="73">
        <v>208740.13</v>
      </c>
      <c r="AF7" s="73">
        <v>131258.80000000002</v>
      </c>
      <c r="AG7" s="73">
        <v>0</v>
      </c>
      <c r="AH7" s="73">
        <v>0</v>
      </c>
      <c r="AI7" s="73">
        <v>31201.66</v>
      </c>
      <c r="AJ7" s="73">
        <v>30058.32</v>
      </c>
      <c r="AK7" s="73">
        <v>0</v>
      </c>
      <c r="AL7" s="73">
        <v>0</v>
      </c>
      <c r="AM7" s="74">
        <f aca="true" t="shared" si="0" ref="AM7:AM19">C7+E7+G7+I7+K7+M7+O7+Q7+S7+U7+W7+Y7+AA7+AC7+AE7+AG7+AI7+AK7</f>
        <v>45427644.07382011</v>
      </c>
      <c r="AN7" s="74">
        <f aca="true" t="shared" si="1" ref="AN7:AN19">D7+F7+H7+J7+L7+N7+P7+R7+T7+V7+X7+Z7+AB7+AD7+AF7+AH7+AJ7+AL7</f>
        <v>45316248.603820115</v>
      </c>
    </row>
    <row r="8" spans="1:40" ht="24.75" customHeight="1">
      <c r="A8" s="71">
        <v>2</v>
      </c>
      <c r="B8" s="14" t="s">
        <v>49</v>
      </c>
      <c r="C8" s="73">
        <v>969648.66</v>
      </c>
      <c r="D8" s="73">
        <v>271293.95000000007</v>
      </c>
      <c r="E8" s="73">
        <v>60997.50000000001</v>
      </c>
      <c r="F8" s="73">
        <v>60997.50000000001</v>
      </c>
      <c r="G8" s="73">
        <v>59330.53</v>
      </c>
      <c r="H8" s="73">
        <v>59330.53</v>
      </c>
      <c r="I8" s="73">
        <v>19594426.68</v>
      </c>
      <c r="J8" s="73">
        <v>19594426.68</v>
      </c>
      <c r="K8" s="73">
        <v>3342228.03</v>
      </c>
      <c r="L8" s="73">
        <v>3342228.03</v>
      </c>
      <c r="M8" s="73">
        <v>440128</v>
      </c>
      <c r="N8" s="73">
        <v>440128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334890.17000000004</v>
      </c>
      <c r="Z8" s="73">
        <v>27512.72999999998</v>
      </c>
      <c r="AA8" s="73">
        <v>239145.97999999998</v>
      </c>
      <c r="AB8" s="73">
        <v>113191.87000000005</v>
      </c>
      <c r="AC8" s="73">
        <v>-2.3283064365386963E-10</v>
      </c>
      <c r="AD8" s="73">
        <v>-0.02000000001862645</v>
      </c>
      <c r="AE8" s="73">
        <v>315795.29000000004</v>
      </c>
      <c r="AF8" s="73">
        <v>58826.51000000001</v>
      </c>
      <c r="AG8" s="73">
        <v>0</v>
      </c>
      <c r="AH8" s="73">
        <v>0</v>
      </c>
      <c r="AI8" s="73">
        <v>8006.409999999982</v>
      </c>
      <c r="AJ8" s="73">
        <v>6376.089999999958</v>
      </c>
      <c r="AK8" s="73">
        <v>0</v>
      </c>
      <c r="AL8" s="73">
        <v>0</v>
      </c>
      <c r="AM8" s="74">
        <f t="shared" si="0"/>
        <v>25364597.250000004</v>
      </c>
      <c r="AN8" s="74">
        <f t="shared" si="1"/>
        <v>23974311.870000005</v>
      </c>
    </row>
    <row r="9" spans="1:40" ht="24.75" customHeight="1">
      <c r="A9" s="71">
        <v>3</v>
      </c>
      <c r="B9" s="14" t="s">
        <v>50</v>
      </c>
      <c r="C9" s="73">
        <v>68989.31999999996</v>
      </c>
      <c r="D9" s="73">
        <v>26987.23999999996</v>
      </c>
      <c r="E9" s="73">
        <v>349.0799999999999</v>
      </c>
      <c r="F9" s="73">
        <v>349.0799999999999</v>
      </c>
      <c r="G9" s="73">
        <v>2000.0000000000005</v>
      </c>
      <c r="H9" s="73">
        <v>2000.0000000000005</v>
      </c>
      <c r="I9" s="73">
        <v>14906116.881536946</v>
      </c>
      <c r="J9" s="73">
        <v>14906116.881536946</v>
      </c>
      <c r="K9" s="73">
        <v>676638.31</v>
      </c>
      <c r="L9" s="73">
        <v>676638.31</v>
      </c>
      <c r="M9" s="73">
        <v>170375.28000000003</v>
      </c>
      <c r="N9" s="73">
        <v>170375.28000000003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1508.1899999999987</v>
      </c>
      <c r="Z9" s="73">
        <v>1508.1799999999987</v>
      </c>
      <c r="AA9" s="73">
        <v>38324.31999999983</v>
      </c>
      <c r="AB9" s="73">
        <v>-43505.18000000017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97743.35</v>
      </c>
      <c r="AJ9" s="73">
        <v>18925.369999999995</v>
      </c>
      <c r="AK9" s="73">
        <v>0</v>
      </c>
      <c r="AL9" s="73">
        <v>0</v>
      </c>
      <c r="AM9" s="74">
        <f t="shared" si="0"/>
        <v>15962044.731536945</v>
      </c>
      <c r="AN9" s="74">
        <f t="shared" si="1"/>
        <v>15759395.161536945</v>
      </c>
    </row>
    <row r="10" spans="1:40" ht="24.75" customHeight="1">
      <c r="A10" s="71">
        <v>4</v>
      </c>
      <c r="B10" s="14" t="s">
        <v>51</v>
      </c>
      <c r="C10" s="73">
        <v>3000</v>
      </c>
      <c r="D10" s="73">
        <v>3000</v>
      </c>
      <c r="E10" s="73">
        <v>7972.6900000000005</v>
      </c>
      <c r="F10" s="73">
        <v>7972.6900000000005</v>
      </c>
      <c r="G10" s="73">
        <v>278.29</v>
      </c>
      <c r="H10" s="73">
        <v>278.29</v>
      </c>
      <c r="I10" s="73">
        <v>9925914.890000004</v>
      </c>
      <c r="J10" s="73">
        <v>9925914.890000004</v>
      </c>
      <c r="K10" s="73">
        <v>545446.4438250002</v>
      </c>
      <c r="L10" s="73">
        <v>542436.0958250002</v>
      </c>
      <c r="M10" s="73">
        <v>67555.34195</v>
      </c>
      <c r="N10" s="73">
        <v>55741.5735975</v>
      </c>
      <c r="O10" s="73">
        <v>0</v>
      </c>
      <c r="P10" s="73">
        <v>0</v>
      </c>
      <c r="Q10" s="73">
        <v>0</v>
      </c>
      <c r="R10" s="73">
        <v>0</v>
      </c>
      <c r="S10" s="73">
        <v>1883886.0803550002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71092.54999999999</v>
      </c>
      <c r="Z10" s="73">
        <v>32608.408301924108</v>
      </c>
      <c r="AA10" s="73">
        <v>26550.06</v>
      </c>
      <c r="AB10" s="73">
        <v>11195.43617586276</v>
      </c>
      <c r="AC10" s="73">
        <v>1122.42</v>
      </c>
      <c r="AD10" s="73">
        <v>1122.42</v>
      </c>
      <c r="AE10" s="73">
        <v>20915.965884</v>
      </c>
      <c r="AF10" s="73">
        <v>20915.965884</v>
      </c>
      <c r="AG10" s="73">
        <v>0</v>
      </c>
      <c r="AH10" s="73">
        <v>0</v>
      </c>
      <c r="AI10" s="73">
        <v>34162.85</v>
      </c>
      <c r="AJ10" s="73">
        <v>17081.425</v>
      </c>
      <c r="AK10" s="73">
        <v>0</v>
      </c>
      <c r="AL10" s="73">
        <v>0</v>
      </c>
      <c r="AM10" s="74">
        <f t="shared" si="0"/>
        <v>12587897.582014006</v>
      </c>
      <c r="AN10" s="74">
        <f t="shared" si="1"/>
        <v>10618267.194784291</v>
      </c>
    </row>
    <row r="11" spans="1:40" ht="24.75" customHeight="1">
      <c r="A11" s="71">
        <v>5</v>
      </c>
      <c r="B11" s="14" t="s">
        <v>53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7122849.900000001</v>
      </c>
      <c r="J11" s="73">
        <v>7122849.900000001</v>
      </c>
      <c r="K11" s="73">
        <v>75341.1</v>
      </c>
      <c r="L11" s="73">
        <v>43112.060000000005</v>
      </c>
      <c r="M11" s="73">
        <v>10131</v>
      </c>
      <c r="N11" s="73">
        <v>5065.49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20266.42</v>
      </c>
      <c r="AB11" s="73">
        <v>20266.42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f t="shared" si="0"/>
        <v>7228588.420000001</v>
      </c>
      <c r="AN11" s="74">
        <f t="shared" si="1"/>
        <v>7191293.870000001</v>
      </c>
    </row>
    <row r="12" spans="1:40" ht="24.75" customHeight="1">
      <c r="A12" s="71">
        <v>6</v>
      </c>
      <c r="B12" s="14" t="s">
        <v>52</v>
      </c>
      <c r="C12" s="73">
        <v>0</v>
      </c>
      <c r="D12" s="73">
        <v>0</v>
      </c>
      <c r="E12" s="73">
        <v>24442.91</v>
      </c>
      <c r="F12" s="73">
        <v>24442.91</v>
      </c>
      <c r="G12" s="73">
        <v>992</v>
      </c>
      <c r="H12" s="73">
        <v>992</v>
      </c>
      <c r="I12" s="73">
        <v>4748056</v>
      </c>
      <c r="J12" s="73">
        <v>4748056</v>
      </c>
      <c r="K12" s="73">
        <v>761221.3199999998</v>
      </c>
      <c r="L12" s="73">
        <v>761221.3199999998</v>
      </c>
      <c r="M12" s="73">
        <v>68373.76000000001</v>
      </c>
      <c r="N12" s="73">
        <v>68373.76000000001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137.34</v>
      </c>
      <c r="Z12" s="73">
        <v>137.34</v>
      </c>
      <c r="AA12" s="73">
        <v>13736.54</v>
      </c>
      <c r="AB12" s="73">
        <v>13736.54</v>
      </c>
      <c r="AC12" s="73">
        <v>0</v>
      </c>
      <c r="AD12" s="73">
        <v>0</v>
      </c>
      <c r="AE12" s="73">
        <v>1106515.9200000002</v>
      </c>
      <c r="AF12" s="73">
        <v>845000.4100000001</v>
      </c>
      <c r="AG12" s="73">
        <v>0</v>
      </c>
      <c r="AH12" s="73">
        <v>0</v>
      </c>
      <c r="AI12" s="73">
        <v>2275</v>
      </c>
      <c r="AJ12" s="73">
        <v>2275</v>
      </c>
      <c r="AK12" s="73">
        <v>0</v>
      </c>
      <c r="AL12" s="73">
        <v>0</v>
      </c>
      <c r="AM12" s="74">
        <f t="shared" si="0"/>
        <v>6725750.79</v>
      </c>
      <c r="AN12" s="74">
        <f t="shared" si="1"/>
        <v>6464235.28</v>
      </c>
    </row>
    <row r="13" spans="1:40" ht="24.75" customHeight="1">
      <c r="A13" s="71">
        <v>7</v>
      </c>
      <c r="B13" s="14" t="s">
        <v>55</v>
      </c>
      <c r="C13" s="73">
        <v>121000</v>
      </c>
      <c r="D13" s="73">
        <v>121000</v>
      </c>
      <c r="E13" s="73">
        <v>0</v>
      </c>
      <c r="F13" s="73">
        <v>0</v>
      </c>
      <c r="G13" s="73">
        <v>0</v>
      </c>
      <c r="H13" s="73">
        <v>0</v>
      </c>
      <c r="I13" s="73">
        <v>5744569.7700000005</v>
      </c>
      <c r="J13" s="73">
        <v>5744569.7700000005</v>
      </c>
      <c r="K13" s="73">
        <v>749246.33</v>
      </c>
      <c r="L13" s="73">
        <v>749246.33</v>
      </c>
      <c r="M13" s="73">
        <v>59362.67</v>
      </c>
      <c r="N13" s="73">
        <v>59362.67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4">
        <f t="shared" si="0"/>
        <v>6674178.7700000005</v>
      </c>
      <c r="AN13" s="74">
        <f t="shared" si="1"/>
        <v>6674178.7700000005</v>
      </c>
    </row>
    <row r="14" spans="1:40" ht="24.75" customHeight="1">
      <c r="A14" s="71">
        <v>8</v>
      </c>
      <c r="B14" s="14" t="s">
        <v>54</v>
      </c>
      <c r="C14" s="73">
        <v>0</v>
      </c>
      <c r="D14" s="73">
        <v>0</v>
      </c>
      <c r="E14" s="73">
        <v>0</v>
      </c>
      <c r="F14" s="73">
        <v>0</v>
      </c>
      <c r="G14" s="73">
        <v>243</v>
      </c>
      <c r="H14" s="73">
        <v>243</v>
      </c>
      <c r="I14" s="73">
        <v>797358.55</v>
      </c>
      <c r="J14" s="73">
        <v>797358.55</v>
      </c>
      <c r="K14" s="73">
        <v>121432.99</v>
      </c>
      <c r="L14" s="73">
        <v>121432.99</v>
      </c>
      <c r="M14" s="73">
        <v>111713.84999999999</v>
      </c>
      <c r="N14" s="73">
        <v>111713.84999999999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14617</v>
      </c>
      <c r="Z14" s="73">
        <v>14617</v>
      </c>
      <c r="AA14" s="73">
        <v>78034.33</v>
      </c>
      <c r="AB14" s="73">
        <v>8435.104000000007</v>
      </c>
      <c r="AC14" s="73">
        <v>0</v>
      </c>
      <c r="AD14" s="73">
        <v>0</v>
      </c>
      <c r="AE14" s="73">
        <v>1234088.49</v>
      </c>
      <c r="AF14" s="73">
        <v>322942.98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4">
        <f t="shared" si="0"/>
        <v>2357488.21</v>
      </c>
      <c r="AN14" s="74">
        <f t="shared" si="1"/>
        <v>1376743.474</v>
      </c>
    </row>
    <row r="15" spans="1:40" ht="24.75" customHeight="1">
      <c r="A15" s="71">
        <v>9</v>
      </c>
      <c r="B15" s="14" t="s">
        <v>57</v>
      </c>
      <c r="C15" s="73">
        <v>800</v>
      </c>
      <c r="D15" s="73">
        <v>800</v>
      </c>
      <c r="E15" s="73">
        <v>0</v>
      </c>
      <c r="F15" s="73">
        <v>0</v>
      </c>
      <c r="G15" s="73">
        <v>0</v>
      </c>
      <c r="H15" s="73">
        <v>0</v>
      </c>
      <c r="I15" s="73">
        <v>1373040.54</v>
      </c>
      <c r="J15" s="73">
        <v>1373040.54</v>
      </c>
      <c r="K15" s="73">
        <v>71945.45000000001</v>
      </c>
      <c r="L15" s="73">
        <v>71945.45000000001</v>
      </c>
      <c r="M15" s="73">
        <v>2830</v>
      </c>
      <c r="N15" s="73">
        <v>2830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3370.62</v>
      </c>
      <c r="AB15" s="73">
        <v>3370.62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4">
        <f t="shared" si="0"/>
        <v>1451986.61</v>
      </c>
      <c r="AN15" s="74">
        <f t="shared" si="1"/>
        <v>1451986.61</v>
      </c>
    </row>
    <row r="16" spans="1:40" ht="24.75" customHeight="1">
      <c r="A16" s="71">
        <v>10</v>
      </c>
      <c r="B16" s="14" t="s">
        <v>56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1176433.2465</v>
      </c>
      <c r="J16" s="73">
        <v>1176433.2465</v>
      </c>
      <c r="K16" s="73">
        <v>5553.53</v>
      </c>
      <c r="L16" s="73">
        <v>5553.53</v>
      </c>
      <c r="M16" s="73">
        <v>3730</v>
      </c>
      <c r="N16" s="73">
        <v>3730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4">
        <f t="shared" si="0"/>
        <v>1185716.7765</v>
      </c>
      <c r="AN16" s="74">
        <f t="shared" si="1"/>
        <v>1185716.7765</v>
      </c>
    </row>
    <row r="17" spans="1:40" ht="24.75" customHeight="1">
      <c r="A17" s="71">
        <v>11</v>
      </c>
      <c r="B17" s="14" t="s">
        <v>58</v>
      </c>
      <c r="C17" s="73">
        <v>5000</v>
      </c>
      <c r="D17" s="73">
        <v>5000</v>
      </c>
      <c r="E17" s="73">
        <v>330.72</v>
      </c>
      <c r="F17" s="73">
        <v>330.72</v>
      </c>
      <c r="G17" s="73">
        <v>0</v>
      </c>
      <c r="H17" s="73">
        <v>0</v>
      </c>
      <c r="I17" s="73">
        <v>568842.35</v>
      </c>
      <c r="J17" s="73">
        <v>568842.35</v>
      </c>
      <c r="K17" s="73">
        <v>198103</v>
      </c>
      <c r="L17" s="73">
        <v>163532</v>
      </c>
      <c r="M17" s="73">
        <v>19717</v>
      </c>
      <c r="N17" s="73">
        <v>17391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1828</v>
      </c>
      <c r="Z17" s="73">
        <v>1828</v>
      </c>
      <c r="AA17" s="73">
        <v>25618</v>
      </c>
      <c r="AB17" s="73">
        <v>25618</v>
      </c>
      <c r="AC17" s="73">
        <v>0</v>
      </c>
      <c r="AD17" s="73">
        <v>0</v>
      </c>
      <c r="AE17" s="73">
        <v>8940</v>
      </c>
      <c r="AF17" s="73">
        <v>8940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4">
        <f t="shared" si="0"/>
        <v>828379.07</v>
      </c>
      <c r="AN17" s="74">
        <f t="shared" si="1"/>
        <v>791482.07</v>
      </c>
    </row>
    <row r="18" spans="1:40" ht="24.75" customHeight="1">
      <c r="A18" s="71">
        <v>12</v>
      </c>
      <c r="B18" s="14" t="s">
        <v>59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115284.32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65365.19</v>
      </c>
      <c r="AJ18" s="73">
        <v>0</v>
      </c>
      <c r="AK18" s="73">
        <v>0</v>
      </c>
      <c r="AL18" s="73">
        <v>0</v>
      </c>
      <c r="AM18" s="74">
        <f t="shared" si="0"/>
        <v>180649.51</v>
      </c>
      <c r="AN18" s="74">
        <f t="shared" si="1"/>
        <v>0</v>
      </c>
    </row>
    <row r="19" spans="1:40" ht="24.75" customHeight="1">
      <c r="A19" s="71">
        <v>13</v>
      </c>
      <c r="B19" s="14" t="s">
        <v>60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104002.08</v>
      </c>
      <c r="AF19" s="73">
        <v>104002.08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4">
        <f t="shared" si="0"/>
        <v>104002.08</v>
      </c>
      <c r="AN19" s="74">
        <f t="shared" si="1"/>
        <v>104002.08</v>
      </c>
    </row>
    <row r="20" spans="1:40" ht="15">
      <c r="A20" s="28"/>
      <c r="B20" s="13" t="s">
        <v>1</v>
      </c>
      <c r="C20" s="77">
        <f aca="true" t="shared" si="2" ref="C20:AN20">SUM(C7:C19)</f>
        <v>1749025.2700000003</v>
      </c>
      <c r="D20" s="77">
        <f t="shared" si="2"/>
        <v>995970.7800000001</v>
      </c>
      <c r="E20" s="77">
        <f t="shared" si="2"/>
        <v>200923.38350000003</v>
      </c>
      <c r="F20" s="77">
        <f t="shared" si="2"/>
        <v>200923.38350000003</v>
      </c>
      <c r="G20" s="77">
        <f t="shared" si="2"/>
        <v>70220.34</v>
      </c>
      <c r="H20" s="77">
        <f t="shared" si="2"/>
        <v>70220.34</v>
      </c>
      <c r="I20" s="77">
        <f t="shared" si="2"/>
        <v>105168321.15979506</v>
      </c>
      <c r="J20" s="77">
        <f t="shared" si="2"/>
        <v>105168321.15979506</v>
      </c>
      <c r="K20" s="77">
        <f t="shared" si="2"/>
        <v>10893165.705049</v>
      </c>
      <c r="L20" s="77">
        <f t="shared" si="2"/>
        <v>10815565.337049</v>
      </c>
      <c r="M20" s="77">
        <f t="shared" si="2"/>
        <v>1458753.4856500002</v>
      </c>
      <c r="N20" s="77">
        <f t="shared" si="2"/>
        <v>1437647.5672975</v>
      </c>
      <c r="O20" s="77">
        <f t="shared" si="2"/>
        <v>0</v>
      </c>
      <c r="P20" s="77">
        <f t="shared" si="2"/>
        <v>0</v>
      </c>
      <c r="Q20" s="77">
        <f t="shared" si="2"/>
        <v>0</v>
      </c>
      <c r="R20" s="77">
        <f t="shared" si="2"/>
        <v>0</v>
      </c>
      <c r="S20" s="77">
        <f t="shared" si="2"/>
        <v>1883886.0803550002</v>
      </c>
      <c r="T20" s="77">
        <f t="shared" si="2"/>
        <v>0</v>
      </c>
      <c r="U20" s="77">
        <f t="shared" si="2"/>
        <v>0</v>
      </c>
      <c r="V20" s="77">
        <f t="shared" si="2"/>
        <v>0</v>
      </c>
      <c r="W20" s="77">
        <f t="shared" si="2"/>
        <v>0</v>
      </c>
      <c r="X20" s="77">
        <f t="shared" si="2"/>
        <v>0</v>
      </c>
      <c r="Y20" s="77">
        <f t="shared" si="2"/>
        <v>539003.6600000001</v>
      </c>
      <c r="Z20" s="77">
        <f t="shared" si="2"/>
        <v>193142.06830192407</v>
      </c>
      <c r="AA20" s="77">
        <f t="shared" si="2"/>
        <v>761465.7136379998</v>
      </c>
      <c r="AB20" s="77">
        <f t="shared" si="2"/>
        <v>458345.7738138626</v>
      </c>
      <c r="AC20" s="77">
        <f t="shared" si="2"/>
        <v>116406.73999999977</v>
      </c>
      <c r="AD20" s="77">
        <f t="shared" si="2"/>
        <v>1122.3999999999814</v>
      </c>
      <c r="AE20" s="77">
        <f t="shared" si="2"/>
        <v>2998997.875884</v>
      </c>
      <c r="AF20" s="77">
        <f t="shared" si="2"/>
        <v>1491886.7458840003</v>
      </c>
      <c r="AG20" s="77">
        <f t="shared" si="2"/>
        <v>0</v>
      </c>
      <c r="AH20" s="77">
        <f t="shared" si="2"/>
        <v>0</v>
      </c>
      <c r="AI20" s="77">
        <f t="shared" si="2"/>
        <v>238754.46</v>
      </c>
      <c r="AJ20" s="77">
        <f t="shared" si="2"/>
        <v>74716.20499999996</v>
      </c>
      <c r="AK20" s="77">
        <f t="shared" si="2"/>
        <v>0</v>
      </c>
      <c r="AL20" s="77">
        <f t="shared" si="2"/>
        <v>0</v>
      </c>
      <c r="AM20" s="77">
        <f t="shared" si="2"/>
        <v>126078923.87387106</v>
      </c>
      <c r="AN20" s="77">
        <f t="shared" si="2"/>
        <v>120907861.76064137</v>
      </c>
    </row>
    <row r="22" spans="1:40" ht="15">
      <c r="A22" s="38"/>
      <c r="B22" s="19" t="s">
        <v>15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32"/>
      <c r="AN22" s="32"/>
    </row>
    <row r="23" spans="1:40" ht="13.5">
      <c r="A23" s="38"/>
      <c r="B23" s="96" t="s">
        <v>69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39"/>
      <c r="P23" s="39"/>
      <c r="Q23" s="39"/>
      <c r="R23" s="39"/>
      <c r="S23" s="39"/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37"/>
      <c r="AN23" s="37"/>
    </row>
    <row r="24" spans="1:40" ht="15">
      <c r="A24" s="38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37"/>
      <c r="AN24" s="32"/>
    </row>
    <row r="25" spans="2:40" ht="13.5">
      <c r="B25" s="19" t="s">
        <v>22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AM25" s="37"/>
      <c r="AN25" s="37"/>
    </row>
    <row r="26" spans="2:40" ht="13.5">
      <c r="B26" s="19" t="s">
        <v>23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AM26" s="37"/>
      <c r="AN26" s="37"/>
    </row>
    <row r="28" spans="39:40" ht="13.5">
      <c r="AM28" s="37"/>
      <c r="AN28" s="37"/>
    </row>
    <row r="29" spans="39:40" ht="13.5">
      <c r="AM29" s="37"/>
      <c r="AN29" s="37"/>
    </row>
  </sheetData>
  <sheetProtection/>
  <mergeCells count="24">
    <mergeCell ref="A1:K1"/>
    <mergeCell ref="A2:K2"/>
    <mergeCell ref="A5:A6"/>
    <mergeCell ref="B5:B6"/>
    <mergeCell ref="C5:D5"/>
    <mergeCell ref="E5:F5"/>
    <mergeCell ref="I5:J5"/>
    <mergeCell ref="K5:L5"/>
    <mergeCell ref="AM5:AN5"/>
    <mergeCell ref="Y5:Z5"/>
    <mergeCell ref="AA5:AB5"/>
    <mergeCell ref="AC5:AD5"/>
    <mergeCell ref="AE5:AF5"/>
    <mergeCell ref="AG5:AH5"/>
    <mergeCell ref="AI5:AJ5"/>
    <mergeCell ref="AK5:AL5"/>
    <mergeCell ref="B23:N24"/>
    <mergeCell ref="W5:X5"/>
    <mergeCell ref="U5:V5"/>
    <mergeCell ref="G5:H5"/>
    <mergeCell ref="M5:N5"/>
    <mergeCell ref="O5:P5"/>
    <mergeCell ref="Q5:R5"/>
    <mergeCell ref="S5:T5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E34"/>
  <sheetViews>
    <sheetView zoomScalePageLayoutView="0" workbookViewId="0" topLeftCell="A1">
      <pane xSplit="2" ySplit="6" topLeftCell="C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5" sqref="C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1" t="s">
        <v>70</v>
      </c>
      <c r="B2" s="101"/>
      <c r="C2" s="101"/>
      <c r="D2" s="101"/>
    </row>
    <row r="3" spans="1:5" ht="12.75" customHeight="1">
      <c r="A3" s="101"/>
      <c r="B3" s="101"/>
      <c r="C3" s="101"/>
      <c r="D3" s="101"/>
      <c r="E3" s="4"/>
    </row>
    <row r="4" spans="1:5" ht="12.75">
      <c r="A4" s="101"/>
      <c r="B4" s="101"/>
      <c r="C4" s="101"/>
      <c r="D4" s="101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5">
        <v>1</v>
      </c>
      <c r="B7" s="7" t="s">
        <v>3</v>
      </c>
      <c r="C7" s="78">
        <f>HLOOKUP(B7,'პრემიები(დაზღვევა)'!$C$4:$AL$19,16,)</f>
        <v>7724574.666077356</v>
      </c>
      <c r="D7" s="79">
        <f>C7/$C$25</f>
        <v>0.04639779922813439</v>
      </c>
    </row>
    <row r="8" spans="1:4" ht="27" customHeight="1">
      <c r="A8" s="15">
        <v>2</v>
      </c>
      <c r="B8" s="7" t="s">
        <v>27</v>
      </c>
      <c r="C8" s="78">
        <f>HLOOKUP(B8,'პრემიები(დაზღვევა)'!$C$4:$AL$19,16,)</f>
        <v>2067085.9280233325</v>
      </c>
      <c r="D8" s="79">
        <f aca="true" t="shared" si="0" ref="D8:D21">C8/$C$25</f>
        <v>0.012415989490905128</v>
      </c>
    </row>
    <row r="9" spans="1:4" ht="27" customHeight="1">
      <c r="A9" s="15">
        <v>3</v>
      </c>
      <c r="B9" s="7" t="s">
        <v>34</v>
      </c>
      <c r="C9" s="78">
        <f>HLOOKUP(B9,'პრემიები(დაზღვევა)'!$C$4:$AL$19,16,)</f>
        <v>1709266.1696125744</v>
      </c>
      <c r="D9" s="79">
        <f t="shared" si="0"/>
        <v>0.01026673855758058</v>
      </c>
    </row>
    <row r="10" spans="1:4" ht="27" customHeight="1">
      <c r="A10" s="15">
        <v>4</v>
      </c>
      <c r="B10" s="7" t="s">
        <v>6</v>
      </c>
      <c r="C10" s="78">
        <f>HLOOKUP(B10,'პრემიები(დაზღვევა)'!$C$4:$AL$19,16,)</f>
        <v>94526459.07684146</v>
      </c>
      <c r="D10" s="79">
        <f t="shared" si="0"/>
        <v>0.5677749079511365</v>
      </c>
    </row>
    <row r="11" spans="1:4" ht="38.25" customHeight="1">
      <c r="A11" s="15">
        <v>5</v>
      </c>
      <c r="B11" s="7" t="s">
        <v>35</v>
      </c>
      <c r="C11" s="78">
        <f>HLOOKUP(B11,'პრემიები(დაზღვევა)'!$C$4:$AL$19,16,)</f>
        <v>22207680.546209875</v>
      </c>
      <c r="D11" s="79">
        <f t="shared" si="0"/>
        <v>0.1333908399941503</v>
      </c>
    </row>
    <row r="12" spans="1:4" ht="27" customHeight="1">
      <c r="A12" s="15">
        <v>6</v>
      </c>
      <c r="B12" s="7" t="s">
        <v>7</v>
      </c>
      <c r="C12" s="78">
        <f>HLOOKUP(B12,'პრემიები(დაზღვევა)'!$C$4:$AL$19,16,)</f>
        <v>2880452.8010155987</v>
      </c>
      <c r="D12" s="79">
        <f t="shared" si="0"/>
        <v>0.01730149251253295</v>
      </c>
    </row>
    <row r="13" spans="1:4" ht="27" customHeight="1">
      <c r="A13" s="15">
        <v>7</v>
      </c>
      <c r="B13" s="7" t="s">
        <v>8</v>
      </c>
      <c r="C13" s="78">
        <f>HLOOKUP(B13,'პრემიები(დაზღვევა)'!$C$4:$AL$19,16,)</f>
        <v>0</v>
      </c>
      <c r="D13" s="79">
        <f t="shared" si="0"/>
        <v>0</v>
      </c>
    </row>
    <row r="14" spans="1:4" ht="27" customHeight="1">
      <c r="A14" s="15">
        <v>8</v>
      </c>
      <c r="B14" s="7" t="s">
        <v>28</v>
      </c>
      <c r="C14" s="78">
        <f>HLOOKUP(B14,'პრემიები(დაზღვევა)'!$C$4:$AL$19,16,)</f>
        <v>1497390.9107876709</v>
      </c>
      <c r="D14" s="79">
        <f t="shared" si="0"/>
        <v>0.008994105934384128</v>
      </c>
    </row>
    <row r="15" spans="1:4" ht="27" customHeight="1">
      <c r="A15" s="15">
        <v>9</v>
      </c>
      <c r="B15" s="7" t="s">
        <v>38</v>
      </c>
      <c r="C15" s="78">
        <f>HLOOKUP(B15,'პრემიები(დაზღვევა)'!$C$4:$AL$19,16,)</f>
        <v>1673102.2112501655</v>
      </c>
      <c r="D15" s="79">
        <f t="shared" si="0"/>
        <v>0.010049519079236702</v>
      </c>
    </row>
    <row r="16" spans="1:4" ht="27" customHeight="1">
      <c r="A16" s="15">
        <v>10</v>
      </c>
      <c r="B16" s="7" t="s">
        <v>29</v>
      </c>
      <c r="C16" s="78">
        <f>HLOOKUP(B16,'პრემიები(დაზღვევა)'!$C$4:$AL$19,16,)</f>
        <v>188587.818</v>
      </c>
      <c r="D16" s="79">
        <f t="shared" si="0"/>
        <v>0.0011327561833096174</v>
      </c>
    </row>
    <row r="17" spans="1:4" ht="27" customHeight="1">
      <c r="A17" s="15">
        <v>11</v>
      </c>
      <c r="B17" s="7" t="s">
        <v>30</v>
      </c>
      <c r="C17" s="78">
        <f>HLOOKUP(B17,'პრემიები(დაზღვევა)'!$C$4:$AL$19,16,)</f>
        <v>0</v>
      </c>
      <c r="D17" s="79">
        <f t="shared" si="0"/>
        <v>0</v>
      </c>
    </row>
    <row r="18" spans="1:4" ht="27" customHeight="1">
      <c r="A18" s="15">
        <v>12</v>
      </c>
      <c r="B18" s="7" t="s">
        <v>9</v>
      </c>
      <c r="C18" s="78">
        <f>HLOOKUP(B18,'პრემიები(დაზღვევა)'!$C$4:$AL$19,16,)</f>
        <v>3995791.1281824624</v>
      </c>
      <c r="D18" s="79">
        <f t="shared" si="0"/>
        <v>0.024000792605079067</v>
      </c>
    </row>
    <row r="19" spans="1:4" ht="27" customHeight="1">
      <c r="A19" s="15">
        <v>13</v>
      </c>
      <c r="B19" s="7" t="s">
        <v>33</v>
      </c>
      <c r="C19" s="78">
        <f>HLOOKUP(B19,'პრემიები(დაზღვევა)'!$C$4:$AL$19,16,)</f>
        <v>17513211.159090403</v>
      </c>
      <c r="D19" s="79">
        <f t="shared" si="0"/>
        <v>0.10519342362859645</v>
      </c>
    </row>
    <row r="20" spans="1:4" ht="27" customHeight="1">
      <c r="A20" s="15">
        <v>14</v>
      </c>
      <c r="B20" s="7" t="s">
        <v>10</v>
      </c>
      <c r="C20" s="78">
        <f>HLOOKUP(B20,'პრემიები(დაზღვევა)'!$C$4:$AL$19,16,)</f>
        <v>454865.23396639485</v>
      </c>
      <c r="D20" s="79">
        <f t="shared" si="0"/>
        <v>0.0027321563598981225</v>
      </c>
    </row>
    <row r="21" spans="1:4" ht="27" customHeight="1">
      <c r="A21" s="15">
        <v>15</v>
      </c>
      <c r="B21" s="7" t="s">
        <v>11</v>
      </c>
      <c r="C21" s="78">
        <f>HLOOKUP(B21,'პრემიები(დაზღვევა)'!$C$4:$AL$19,16,)</f>
        <v>3534336.5933860005</v>
      </c>
      <c r="D21" s="79">
        <f t="shared" si="0"/>
        <v>0.021229057489044394</v>
      </c>
    </row>
    <row r="22" spans="1:4" ht="27" customHeight="1">
      <c r="A22" s="15">
        <v>16</v>
      </c>
      <c r="B22" s="7" t="s">
        <v>12</v>
      </c>
      <c r="C22" s="78">
        <f>HLOOKUP(B22,'პრემიები(დაზღვევა)'!$C$4:$AL$19,16,)</f>
        <v>89262.28699576261</v>
      </c>
      <c r="D22" s="79">
        <f>C22/$C$25</f>
        <v>0.00053615556191868</v>
      </c>
    </row>
    <row r="23" spans="1:4" ht="27" customHeight="1">
      <c r="A23" s="15">
        <v>17</v>
      </c>
      <c r="B23" s="7" t="s">
        <v>32</v>
      </c>
      <c r="C23" s="78">
        <f>HLOOKUP(B23,'პრემიები(დაზღვევა)'!$C$4:$AL$19,16,)</f>
        <v>6423732.249425877</v>
      </c>
      <c r="D23" s="79">
        <f>C23/$C$25</f>
        <v>0.03858426542409309</v>
      </c>
    </row>
    <row r="24" spans="1:4" ht="27" customHeight="1">
      <c r="A24" s="15">
        <v>18</v>
      </c>
      <c r="B24" s="7" t="s">
        <v>13</v>
      </c>
      <c r="C24" s="78">
        <f>HLOOKUP(B24,'პრემიები(დაზღვევა)'!$C$4:$AL$19,16,)</f>
        <v>0</v>
      </c>
      <c r="D24" s="79">
        <f>C24/$C$25</f>
        <v>0</v>
      </c>
    </row>
    <row r="25" spans="1:4" ht="27" customHeight="1">
      <c r="A25" s="8"/>
      <c r="B25" s="9" t="s">
        <v>14</v>
      </c>
      <c r="C25" s="80">
        <f>SUM(C7:C24)</f>
        <v>166485798.77886492</v>
      </c>
      <c r="D25" s="81">
        <f>SUM(D7:D24)</f>
        <v>0.9999999999999999</v>
      </c>
    </row>
    <row r="27" ht="12.75">
      <c r="C27" s="3"/>
    </row>
    <row r="28" ht="12.75">
      <c r="C28" s="3"/>
    </row>
    <row r="34" ht="12.75">
      <c r="C34" s="10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zoomScalePageLayoutView="0" workbookViewId="0" topLeftCell="A1">
      <pane xSplit="2" ySplit="5" topLeftCell="AD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:A18"/>
    </sheetView>
  </sheetViews>
  <sheetFormatPr defaultColWidth="9.140625" defaultRowHeight="12.75"/>
  <cols>
    <col min="1" max="1" width="4.421875" style="0" customWidth="1"/>
    <col min="2" max="2" width="49.281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20" customFormat="1" ht="27.75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</row>
    <row r="2" spans="1:37" s="61" customFormat="1" ht="17.25" customHeight="1">
      <c r="A2" s="23" t="s">
        <v>39</v>
      </c>
      <c r="C2" s="62"/>
      <c r="E2" s="62"/>
      <c r="G2" s="62"/>
      <c r="I2" s="62"/>
      <c r="K2" s="62"/>
      <c r="M2" s="62"/>
      <c r="O2" s="62"/>
      <c r="Q2" s="62"/>
      <c r="S2" s="62"/>
      <c r="U2" s="62"/>
      <c r="W2" s="62"/>
      <c r="Y2" s="62"/>
      <c r="AA2" s="62"/>
      <c r="AC2" s="62"/>
      <c r="AE2" s="62"/>
      <c r="AG2" s="62"/>
      <c r="AI2" s="62"/>
      <c r="AK2" s="62"/>
    </row>
    <row r="3" spans="1:37" s="61" customFormat="1" ht="21.75" customHeight="1">
      <c r="A3" s="23"/>
      <c r="C3" s="62"/>
      <c r="E3" s="62"/>
      <c r="G3" s="62"/>
      <c r="I3" s="62"/>
      <c r="K3" s="62"/>
      <c r="M3" s="62"/>
      <c r="O3" s="62"/>
      <c r="Q3" s="62"/>
      <c r="S3" s="62"/>
      <c r="U3" s="62"/>
      <c r="W3" s="62"/>
      <c r="Y3" s="62"/>
      <c r="AA3" s="62"/>
      <c r="AC3" s="62"/>
      <c r="AE3" s="62"/>
      <c r="AG3" s="62"/>
      <c r="AI3" s="62"/>
      <c r="AK3" s="62"/>
    </row>
    <row r="4" spans="1:40" ht="96" customHeight="1">
      <c r="A4" s="97" t="s">
        <v>0</v>
      </c>
      <c r="B4" s="97" t="s">
        <v>2</v>
      </c>
      <c r="C4" s="94" t="s">
        <v>3</v>
      </c>
      <c r="D4" s="95"/>
      <c r="E4" s="94" t="s">
        <v>27</v>
      </c>
      <c r="F4" s="95"/>
      <c r="G4" s="94" t="s">
        <v>34</v>
      </c>
      <c r="H4" s="95"/>
      <c r="I4" s="94" t="s">
        <v>6</v>
      </c>
      <c r="J4" s="95"/>
      <c r="K4" s="94" t="s">
        <v>35</v>
      </c>
      <c r="L4" s="95"/>
      <c r="M4" s="94" t="s">
        <v>7</v>
      </c>
      <c r="N4" s="95"/>
      <c r="O4" s="94" t="s">
        <v>8</v>
      </c>
      <c r="P4" s="95"/>
      <c r="Q4" s="94" t="s">
        <v>28</v>
      </c>
      <c r="R4" s="95"/>
      <c r="S4" s="94" t="s">
        <v>38</v>
      </c>
      <c r="T4" s="95"/>
      <c r="U4" s="94" t="s">
        <v>29</v>
      </c>
      <c r="V4" s="95"/>
      <c r="W4" s="94" t="s">
        <v>30</v>
      </c>
      <c r="X4" s="95"/>
      <c r="Y4" s="94" t="s">
        <v>9</v>
      </c>
      <c r="Z4" s="95"/>
      <c r="AA4" s="94" t="s">
        <v>33</v>
      </c>
      <c r="AB4" s="95"/>
      <c r="AC4" s="94" t="s">
        <v>10</v>
      </c>
      <c r="AD4" s="95"/>
      <c r="AE4" s="94" t="s">
        <v>11</v>
      </c>
      <c r="AF4" s="95"/>
      <c r="AG4" s="94" t="s">
        <v>12</v>
      </c>
      <c r="AH4" s="95"/>
      <c r="AI4" s="94" t="s">
        <v>32</v>
      </c>
      <c r="AJ4" s="95"/>
      <c r="AK4" s="94" t="s">
        <v>13</v>
      </c>
      <c r="AL4" s="95"/>
      <c r="AM4" s="92" t="s">
        <v>14</v>
      </c>
      <c r="AN4" s="93"/>
    </row>
    <row r="5" spans="1:40" ht="31.5" customHeight="1">
      <c r="A5" s="98"/>
      <c r="B5" s="98"/>
      <c r="C5" s="63" t="s">
        <v>4</v>
      </c>
      <c r="D5" s="63" t="s">
        <v>5</v>
      </c>
      <c r="E5" s="63" t="s">
        <v>4</v>
      </c>
      <c r="F5" s="63" t="s">
        <v>5</v>
      </c>
      <c r="G5" s="63" t="s">
        <v>4</v>
      </c>
      <c r="H5" s="63" t="s">
        <v>5</v>
      </c>
      <c r="I5" s="63" t="s">
        <v>4</v>
      </c>
      <c r="J5" s="63" t="s">
        <v>5</v>
      </c>
      <c r="K5" s="63" t="s">
        <v>4</v>
      </c>
      <c r="L5" s="63" t="s">
        <v>5</v>
      </c>
      <c r="M5" s="63" t="s">
        <v>4</v>
      </c>
      <c r="N5" s="63" t="s">
        <v>5</v>
      </c>
      <c r="O5" s="63" t="s">
        <v>4</v>
      </c>
      <c r="P5" s="63" t="s">
        <v>5</v>
      </c>
      <c r="Q5" s="63" t="s">
        <v>4</v>
      </c>
      <c r="R5" s="63" t="s">
        <v>5</v>
      </c>
      <c r="S5" s="63" t="s">
        <v>4</v>
      </c>
      <c r="T5" s="63" t="s">
        <v>5</v>
      </c>
      <c r="U5" s="63" t="s">
        <v>4</v>
      </c>
      <c r="V5" s="63" t="s">
        <v>5</v>
      </c>
      <c r="W5" s="63" t="s">
        <v>4</v>
      </c>
      <c r="X5" s="63" t="s">
        <v>5</v>
      </c>
      <c r="Y5" s="63" t="s">
        <v>4</v>
      </c>
      <c r="Z5" s="63" t="s">
        <v>5</v>
      </c>
      <c r="AA5" s="63" t="s">
        <v>4</v>
      </c>
      <c r="AB5" s="63" t="s">
        <v>5</v>
      </c>
      <c r="AC5" s="63" t="s">
        <v>4</v>
      </c>
      <c r="AD5" s="63" t="s">
        <v>5</v>
      </c>
      <c r="AE5" s="63" t="s">
        <v>4</v>
      </c>
      <c r="AF5" s="63" t="s">
        <v>5</v>
      </c>
      <c r="AG5" s="63" t="s">
        <v>4</v>
      </c>
      <c r="AH5" s="63" t="s">
        <v>5</v>
      </c>
      <c r="AI5" s="63" t="s">
        <v>4</v>
      </c>
      <c r="AJ5" s="63" t="s">
        <v>5</v>
      </c>
      <c r="AK5" s="63" t="s">
        <v>4</v>
      </c>
      <c r="AL5" s="63" t="s">
        <v>5</v>
      </c>
      <c r="AM5" s="63" t="s">
        <v>4</v>
      </c>
      <c r="AN5" s="63" t="s">
        <v>5</v>
      </c>
    </row>
    <row r="6" spans="1:40" ht="24.75" customHeight="1">
      <c r="A6" s="88">
        <v>1</v>
      </c>
      <c r="B6" s="14" t="s">
        <v>54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82">
        <v>0</v>
      </c>
      <c r="Y6" s="82">
        <v>0</v>
      </c>
      <c r="Z6" s="82">
        <v>0</v>
      </c>
      <c r="AA6" s="82">
        <v>10384302.96</v>
      </c>
      <c r="AB6" s="82">
        <v>10384302.96</v>
      </c>
      <c r="AC6" s="82">
        <v>0</v>
      </c>
      <c r="AD6" s="82">
        <v>0</v>
      </c>
      <c r="AE6" s="82">
        <v>0</v>
      </c>
      <c r="AF6" s="82">
        <v>0</v>
      </c>
      <c r="AG6" s="82">
        <v>0</v>
      </c>
      <c r="AH6" s="82">
        <v>0</v>
      </c>
      <c r="AI6" s="82">
        <v>0</v>
      </c>
      <c r="AJ6" s="82">
        <v>0</v>
      </c>
      <c r="AK6" s="82">
        <v>0</v>
      </c>
      <c r="AL6" s="82">
        <v>0</v>
      </c>
      <c r="AM6" s="74">
        <f aca="true" t="shared" si="0" ref="AM6:AM18">C6+E6+G6+I6+K6+M6+O6+Q6+S6+U6+W6+Y6+AA6+AC6+AE6+AG6+AI6+AK6</f>
        <v>10384302.96</v>
      </c>
      <c r="AN6" s="74">
        <f aca="true" t="shared" si="1" ref="AN6:AN18">D6+F6+H6+J6+L6+N6+P6+R6+T6+V6+X6+Z6+AB6+AD6+AF6+AH6+AJ6+AL6</f>
        <v>10384302.96</v>
      </c>
    </row>
    <row r="7" spans="1:40" ht="24.75" customHeight="1">
      <c r="A7" s="88">
        <v>2</v>
      </c>
      <c r="B7" s="14" t="s">
        <v>50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428.7556416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45151.6</v>
      </c>
      <c r="AB7" s="82">
        <v>43415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74">
        <f t="shared" si="0"/>
        <v>45151.6</v>
      </c>
      <c r="AN7" s="74">
        <f t="shared" si="1"/>
        <v>43843.7556416</v>
      </c>
    </row>
    <row r="8" spans="1:40" ht="24.75" customHeight="1">
      <c r="A8" s="88">
        <v>3</v>
      </c>
      <c r="B8" s="14" t="s">
        <v>49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1532.4144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74">
        <f t="shared" si="0"/>
        <v>1532.4144</v>
      </c>
      <c r="AN8" s="74">
        <f t="shared" si="1"/>
        <v>0</v>
      </c>
    </row>
    <row r="9" spans="1:40" ht="24.75" customHeight="1">
      <c r="A9" s="88">
        <v>4</v>
      </c>
      <c r="B9" s="14" t="s">
        <v>48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74">
        <f t="shared" si="0"/>
        <v>0</v>
      </c>
      <c r="AN9" s="74">
        <f t="shared" si="1"/>
        <v>0</v>
      </c>
    </row>
    <row r="10" spans="1:40" ht="24.75" customHeight="1">
      <c r="A10" s="88">
        <v>5</v>
      </c>
      <c r="B10" s="14" t="s">
        <v>51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74">
        <f t="shared" si="0"/>
        <v>0</v>
      </c>
      <c r="AN10" s="74">
        <f t="shared" si="1"/>
        <v>0</v>
      </c>
    </row>
    <row r="11" spans="1:40" ht="24.75" customHeight="1">
      <c r="A11" s="88">
        <v>6</v>
      </c>
      <c r="B11" s="14" t="s">
        <v>52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74">
        <f t="shared" si="0"/>
        <v>0</v>
      </c>
      <c r="AN11" s="74">
        <f t="shared" si="1"/>
        <v>0</v>
      </c>
    </row>
    <row r="12" spans="1:40" ht="24.75" customHeight="1">
      <c r="A12" s="88">
        <v>7</v>
      </c>
      <c r="B12" s="14" t="s">
        <v>53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74">
        <f t="shared" si="0"/>
        <v>0</v>
      </c>
      <c r="AN12" s="74">
        <f t="shared" si="1"/>
        <v>0</v>
      </c>
    </row>
    <row r="13" spans="1:40" ht="24.75" customHeight="1">
      <c r="A13" s="88">
        <v>8</v>
      </c>
      <c r="B13" s="14" t="s">
        <v>55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74">
        <f t="shared" si="0"/>
        <v>0</v>
      </c>
      <c r="AN13" s="74">
        <f t="shared" si="1"/>
        <v>0</v>
      </c>
    </row>
    <row r="14" spans="1:40" ht="24.75" customHeight="1">
      <c r="A14" s="88">
        <v>9</v>
      </c>
      <c r="B14" s="14" t="s">
        <v>56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74">
        <f t="shared" si="0"/>
        <v>0</v>
      </c>
      <c r="AN14" s="74">
        <f t="shared" si="1"/>
        <v>0</v>
      </c>
    </row>
    <row r="15" spans="1:40" ht="24.75" customHeight="1">
      <c r="A15" s="88">
        <v>10</v>
      </c>
      <c r="B15" s="14" t="s">
        <v>57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74">
        <f t="shared" si="0"/>
        <v>0</v>
      </c>
      <c r="AN15" s="74">
        <f t="shared" si="1"/>
        <v>0</v>
      </c>
    </row>
    <row r="16" spans="1:40" ht="24.75" customHeight="1">
      <c r="A16" s="88">
        <v>11</v>
      </c>
      <c r="B16" s="14" t="s">
        <v>58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74">
        <f t="shared" si="0"/>
        <v>0</v>
      </c>
      <c r="AN16" s="74">
        <f t="shared" si="1"/>
        <v>0</v>
      </c>
    </row>
    <row r="17" spans="1:40" ht="24.75" customHeight="1">
      <c r="A17" s="88">
        <v>12</v>
      </c>
      <c r="B17" s="14" t="s">
        <v>59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74">
        <f t="shared" si="0"/>
        <v>0</v>
      </c>
      <c r="AN17" s="74">
        <f t="shared" si="1"/>
        <v>0</v>
      </c>
    </row>
    <row r="18" spans="1:40" ht="24.75" customHeight="1">
      <c r="A18" s="88">
        <v>13</v>
      </c>
      <c r="B18" s="14" t="s">
        <v>60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74">
        <f t="shared" si="0"/>
        <v>0</v>
      </c>
      <c r="AN18" s="74">
        <f t="shared" si="1"/>
        <v>0</v>
      </c>
    </row>
    <row r="19" spans="1:40" ht="16.5" customHeight="1">
      <c r="A19" s="65"/>
      <c r="B19" s="13" t="s">
        <v>1</v>
      </c>
      <c r="C19" s="77">
        <f aca="true" t="shared" si="2" ref="C19:AN19">SUM(C6:C18)</f>
        <v>0</v>
      </c>
      <c r="D19" s="77">
        <f t="shared" si="2"/>
        <v>0</v>
      </c>
      <c r="E19" s="77">
        <f t="shared" si="2"/>
        <v>0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1532.4144</v>
      </c>
      <c r="L19" s="77">
        <f t="shared" si="2"/>
        <v>0</v>
      </c>
      <c r="M19" s="77">
        <f t="shared" si="2"/>
        <v>0</v>
      </c>
      <c r="N19" s="77">
        <f t="shared" si="2"/>
        <v>428.7556416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0</v>
      </c>
      <c r="W19" s="77">
        <f t="shared" si="2"/>
        <v>0</v>
      </c>
      <c r="X19" s="77">
        <f t="shared" si="2"/>
        <v>0</v>
      </c>
      <c r="Y19" s="77">
        <f t="shared" si="2"/>
        <v>0</v>
      </c>
      <c r="Z19" s="77">
        <f t="shared" si="2"/>
        <v>0</v>
      </c>
      <c r="AA19" s="77">
        <f t="shared" si="2"/>
        <v>10429454.56</v>
      </c>
      <c r="AB19" s="77">
        <f t="shared" si="2"/>
        <v>10427717.96</v>
      </c>
      <c r="AC19" s="77">
        <f t="shared" si="2"/>
        <v>0</v>
      </c>
      <c r="AD19" s="77">
        <f t="shared" si="2"/>
        <v>0</v>
      </c>
      <c r="AE19" s="77">
        <f t="shared" si="2"/>
        <v>0</v>
      </c>
      <c r="AF19" s="77">
        <f t="shared" si="2"/>
        <v>0</v>
      </c>
      <c r="AG19" s="77">
        <f t="shared" si="2"/>
        <v>0</v>
      </c>
      <c r="AH19" s="77">
        <f t="shared" si="2"/>
        <v>0</v>
      </c>
      <c r="AI19" s="77">
        <f t="shared" si="2"/>
        <v>0</v>
      </c>
      <c r="AJ19" s="77">
        <f t="shared" si="2"/>
        <v>0</v>
      </c>
      <c r="AK19" s="77">
        <f t="shared" si="2"/>
        <v>0</v>
      </c>
      <c r="AL19" s="77">
        <f t="shared" si="2"/>
        <v>0</v>
      </c>
      <c r="AM19" s="77">
        <f t="shared" si="2"/>
        <v>10430986.9744</v>
      </c>
      <c r="AN19" s="77">
        <f t="shared" si="2"/>
        <v>10428146.715641601</v>
      </c>
    </row>
    <row r="20" ht="14.25" customHeight="1"/>
    <row r="21" spans="2:40" ht="13.5">
      <c r="B21" s="58" t="s">
        <v>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2:40" ht="12.75">
      <c r="B22" s="96" t="s">
        <v>72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AM22" s="3"/>
      <c r="AN22" s="3"/>
    </row>
    <row r="23" spans="2:40" ht="12.7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AM23" s="3"/>
      <c r="AN23" s="3"/>
    </row>
    <row r="24" spans="39:40" ht="12.75">
      <c r="AM24" s="3"/>
      <c r="AN24" s="3"/>
    </row>
    <row r="25" spans="39:40" ht="12.75">
      <c r="AM25" s="3"/>
      <c r="AN25" s="3"/>
    </row>
    <row r="26" spans="3:40" ht="12.75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3"/>
      <c r="AN26" s="3"/>
    </row>
    <row r="27" spans="3:40" ht="12.75"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3"/>
      <c r="AN27" s="3"/>
    </row>
    <row r="28" spans="39:40" ht="12.75">
      <c r="AM28" s="3"/>
      <c r="AN28" s="3"/>
    </row>
  </sheetData>
  <sheetProtection/>
  <mergeCells count="22">
    <mergeCell ref="AI4:AJ4"/>
    <mergeCell ref="AK4:AL4"/>
    <mergeCell ref="AM4:AN4"/>
    <mergeCell ref="B22:N23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I4:J4"/>
    <mergeCell ref="A4:A5"/>
    <mergeCell ref="B4:B5"/>
    <mergeCell ref="C4:D4"/>
    <mergeCell ref="E4:F4"/>
    <mergeCell ref="G4:H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N25"/>
  <sheetViews>
    <sheetView zoomScalePageLayoutView="0" workbookViewId="0" topLeftCell="A1">
      <pane xSplit="2" ySplit="5" topLeftCell="A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A5:IV5"/>
    </sheetView>
  </sheetViews>
  <sheetFormatPr defaultColWidth="9.140625" defaultRowHeight="12.75"/>
  <cols>
    <col min="1" max="1" width="4.00390625" style="27" customWidth="1"/>
    <col min="2" max="2" width="47.421875" style="27" customWidth="1"/>
    <col min="3" max="6" width="9.7109375" style="27" customWidth="1"/>
    <col min="7" max="7" width="12.00390625" style="27" customWidth="1"/>
    <col min="8" max="8" width="11.8515625" style="27" customWidth="1"/>
    <col min="9" max="10" width="10.140625" style="27" bestFit="1" customWidth="1"/>
    <col min="11" max="20" width="9.7109375" style="27" customWidth="1"/>
    <col min="21" max="21" width="11.00390625" style="27" customWidth="1"/>
    <col min="22" max="26" width="9.7109375" style="27" customWidth="1"/>
    <col min="27" max="27" width="11.00390625" style="27" customWidth="1"/>
    <col min="28" max="28" width="10.421875" style="27" customWidth="1"/>
    <col min="29" max="38" width="9.7109375" style="27" customWidth="1"/>
    <col min="39" max="39" width="12.7109375" style="27" customWidth="1"/>
    <col min="40" max="40" width="11.8515625" style="27" customWidth="1"/>
    <col min="41" max="16384" width="9.140625" style="27" customWidth="1"/>
  </cols>
  <sheetData>
    <row r="1" spans="1:23" s="20" customFormat="1" ht="16.5" customHeight="1">
      <c r="A1" s="102" t="s">
        <v>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  <c r="N1" s="103"/>
      <c r="W1" s="37"/>
    </row>
    <row r="2" spans="1:38" ht="18.75" customHeight="1">
      <c r="A2" s="23" t="s">
        <v>39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38" ht="18.75" customHeight="1">
      <c r="A3" s="23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0" ht="94.5" customHeight="1">
      <c r="A4" s="97" t="s">
        <v>0</v>
      </c>
      <c r="B4" s="97" t="s">
        <v>2</v>
      </c>
      <c r="C4" s="94" t="s">
        <v>3</v>
      </c>
      <c r="D4" s="95"/>
      <c r="E4" s="94" t="s">
        <v>27</v>
      </c>
      <c r="F4" s="95"/>
      <c r="G4" s="94" t="s">
        <v>34</v>
      </c>
      <c r="H4" s="95"/>
      <c r="I4" s="94" t="s">
        <v>6</v>
      </c>
      <c r="J4" s="95"/>
      <c r="K4" s="94" t="s">
        <v>35</v>
      </c>
      <c r="L4" s="95"/>
      <c r="M4" s="94" t="s">
        <v>7</v>
      </c>
      <c r="N4" s="95"/>
      <c r="O4" s="94" t="s">
        <v>8</v>
      </c>
      <c r="P4" s="95"/>
      <c r="Q4" s="94" t="s">
        <v>28</v>
      </c>
      <c r="R4" s="95"/>
      <c r="S4" s="94" t="s">
        <v>38</v>
      </c>
      <c r="T4" s="95"/>
      <c r="U4" s="94" t="s">
        <v>29</v>
      </c>
      <c r="V4" s="95"/>
      <c r="W4" s="94" t="s">
        <v>30</v>
      </c>
      <c r="X4" s="95"/>
      <c r="Y4" s="94" t="s">
        <v>9</v>
      </c>
      <c r="Z4" s="95"/>
      <c r="AA4" s="94" t="s">
        <v>31</v>
      </c>
      <c r="AB4" s="95"/>
      <c r="AC4" s="94" t="s">
        <v>10</v>
      </c>
      <c r="AD4" s="95"/>
      <c r="AE4" s="94" t="s">
        <v>11</v>
      </c>
      <c r="AF4" s="95"/>
      <c r="AG4" s="94" t="s">
        <v>12</v>
      </c>
      <c r="AH4" s="95"/>
      <c r="AI4" s="94" t="s">
        <v>32</v>
      </c>
      <c r="AJ4" s="95"/>
      <c r="AK4" s="94" t="s">
        <v>13</v>
      </c>
      <c r="AL4" s="95"/>
      <c r="AM4" s="94" t="s">
        <v>14</v>
      </c>
      <c r="AN4" s="95"/>
    </row>
    <row r="5" spans="1:40" ht="39.75" customHeight="1">
      <c r="A5" s="98"/>
      <c r="B5" s="98"/>
      <c r="C5" s="25" t="s">
        <v>16</v>
      </c>
      <c r="D5" s="25" t="s">
        <v>17</v>
      </c>
      <c r="E5" s="25" t="s">
        <v>16</v>
      </c>
      <c r="F5" s="25" t="s">
        <v>17</v>
      </c>
      <c r="G5" s="25" t="s">
        <v>16</v>
      </c>
      <c r="H5" s="25" t="s">
        <v>17</v>
      </c>
      <c r="I5" s="25" t="s">
        <v>16</v>
      </c>
      <c r="J5" s="25" t="s">
        <v>17</v>
      </c>
      <c r="K5" s="25" t="s">
        <v>16</v>
      </c>
      <c r="L5" s="25" t="s">
        <v>17</v>
      </c>
      <c r="M5" s="25" t="s">
        <v>16</v>
      </c>
      <c r="N5" s="25" t="s">
        <v>17</v>
      </c>
      <c r="O5" s="25" t="s">
        <v>16</v>
      </c>
      <c r="P5" s="25" t="s">
        <v>17</v>
      </c>
      <c r="Q5" s="25" t="s">
        <v>16</v>
      </c>
      <c r="R5" s="25" t="s">
        <v>17</v>
      </c>
      <c r="S5" s="25" t="s">
        <v>16</v>
      </c>
      <c r="T5" s="25" t="s">
        <v>17</v>
      </c>
      <c r="U5" s="25" t="s">
        <v>16</v>
      </c>
      <c r="V5" s="25" t="s">
        <v>17</v>
      </c>
      <c r="W5" s="25" t="s">
        <v>16</v>
      </c>
      <c r="X5" s="25" t="s">
        <v>17</v>
      </c>
      <c r="Y5" s="25" t="s">
        <v>16</v>
      </c>
      <c r="Z5" s="25" t="s">
        <v>17</v>
      </c>
      <c r="AA5" s="25" t="s">
        <v>16</v>
      </c>
      <c r="AB5" s="25" t="s">
        <v>17</v>
      </c>
      <c r="AC5" s="25" t="s">
        <v>16</v>
      </c>
      <c r="AD5" s="25" t="s">
        <v>17</v>
      </c>
      <c r="AE5" s="25" t="s">
        <v>16</v>
      </c>
      <c r="AF5" s="25" t="s">
        <v>17</v>
      </c>
      <c r="AG5" s="25" t="s">
        <v>16</v>
      </c>
      <c r="AH5" s="25" t="s">
        <v>17</v>
      </c>
      <c r="AI5" s="25" t="s">
        <v>16</v>
      </c>
      <c r="AJ5" s="25" t="s">
        <v>17</v>
      </c>
      <c r="AK5" s="25" t="s">
        <v>16</v>
      </c>
      <c r="AL5" s="25" t="s">
        <v>17</v>
      </c>
      <c r="AM5" s="25" t="s">
        <v>16</v>
      </c>
      <c r="AN5" s="25" t="s">
        <v>17</v>
      </c>
    </row>
    <row r="6" spans="1:40" ht="24.75" customHeight="1">
      <c r="A6" s="88">
        <v>1</v>
      </c>
      <c r="B6" s="14" t="s">
        <v>54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1770838.2</v>
      </c>
      <c r="V6" s="82">
        <v>0</v>
      </c>
      <c r="W6" s="82">
        <v>499467.19</v>
      </c>
      <c r="X6" s="82">
        <v>0</v>
      </c>
      <c r="Y6" s="82">
        <v>0</v>
      </c>
      <c r="Z6" s="82">
        <v>0</v>
      </c>
      <c r="AA6" s="82">
        <v>920021.79</v>
      </c>
      <c r="AB6" s="82">
        <v>0</v>
      </c>
      <c r="AC6" s="82">
        <v>0</v>
      </c>
      <c r="AD6" s="82">
        <v>0</v>
      </c>
      <c r="AE6" s="82">
        <v>0</v>
      </c>
      <c r="AF6" s="82">
        <v>0</v>
      </c>
      <c r="AG6" s="82">
        <v>0</v>
      </c>
      <c r="AH6" s="82">
        <v>0</v>
      </c>
      <c r="AI6" s="82">
        <v>0</v>
      </c>
      <c r="AJ6" s="82">
        <v>0</v>
      </c>
      <c r="AK6" s="82">
        <v>0</v>
      </c>
      <c r="AL6" s="82">
        <v>0</v>
      </c>
      <c r="AM6" s="74">
        <f aca="true" t="shared" si="0" ref="AM6:AM18">C6+E6+G6+I6+K6+M6+O6+Q6+S6+U6+W6+Y6+AA6+AC6+AE6+AG6+AI6+AK6</f>
        <v>3190327.18</v>
      </c>
      <c r="AN6" s="74">
        <f aca="true" t="shared" si="1" ref="AN6:AN18">D6+F6+H6+J6+L6+N6+P6+R6+T6+V6+X6+Z6+AB6+AD6+AF6+AH6+AJ6+AL6</f>
        <v>0</v>
      </c>
    </row>
    <row r="7" spans="1:40" ht="24.75" customHeight="1">
      <c r="A7" s="88">
        <v>2</v>
      </c>
      <c r="B7" s="14" t="s">
        <v>50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2266.906367041198</v>
      </c>
      <c r="N7" s="82">
        <v>1892.27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82764.31043956045</v>
      </c>
      <c r="AB7" s="82">
        <v>776.1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74">
        <f t="shared" si="0"/>
        <v>85031.21680660165</v>
      </c>
      <c r="AN7" s="74">
        <f t="shared" si="1"/>
        <v>2668.37</v>
      </c>
    </row>
    <row r="8" spans="1:40" ht="24.75" customHeight="1">
      <c r="A8" s="88">
        <v>3</v>
      </c>
      <c r="B8" s="14" t="s">
        <v>49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2269.2671462140597</v>
      </c>
      <c r="L8" s="82">
        <v>2269.2671462140597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1956.3438016528924</v>
      </c>
      <c r="AJ8" s="82">
        <v>1066.2073719008263</v>
      </c>
      <c r="AK8" s="82">
        <v>0</v>
      </c>
      <c r="AL8" s="82">
        <v>0</v>
      </c>
      <c r="AM8" s="74">
        <f t="shared" si="0"/>
        <v>4225.610947866952</v>
      </c>
      <c r="AN8" s="74">
        <f t="shared" si="1"/>
        <v>3335.474518114886</v>
      </c>
    </row>
    <row r="9" spans="1:40" ht="24.75" customHeight="1">
      <c r="A9" s="88">
        <v>4</v>
      </c>
      <c r="B9" s="14" t="s">
        <v>48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74">
        <f t="shared" si="0"/>
        <v>0</v>
      </c>
      <c r="AN9" s="74">
        <f t="shared" si="1"/>
        <v>0</v>
      </c>
    </row>
    <row r="10" spans="1:40" ht="24.75" customHeight="1">
      <c r="A10" s="88">
        <v>5</v>
      </c>
      <c r="B10" s="14" t="s">
        <v>51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74">
        <f t="shared" si="0"/>
        <v>0</v>
      </c>
      <c r="AN10" s="74">
        <f t="shared" si="1"/>
        <v>0</v>
      </c>
    </row>
    <row r="11" spans="1:40" ht="24.75" customHeight="1">
      <c r="A11" s="88">
        <v>6</v>
      </c>
      <c r="B11" s="14" t="s">
        <v>52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74">
        <f t="shared" si="0"/>
        <v>0</v>
      </c>
      <c r="AN11" s="74">
        <f t="shared" si="1"/>
        <v>0</v>
      </c>
    </row>
    <row r="12" spans="1:40" ht="24.75" customHeight="1">
      <c r="A12" s="88">
        <v>7</v>
      </c>
      <c r="B12" s="14" t="s">
        <v>53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74">
        <f t="shared" si="0"/>
        <v>0</v>
      </c>
      <c r="AN12" s="74">
        <f t="shared" si="1"/>
        <v>0</v>
      </c>
    </row>
    <row r="13" spans="1:40" ht="24.75" customHeight="1">
      <c r="A13" s="88">
        <v>8</v>
      </c>
      <c r="B13" s="14" t="s">
        <v>55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74">
        <f t="shared" si="0"/>
        <v>0</v>
      </c>
      <c r="AN13" s="74">
        <f t="shared" si="1"/>
        <v>0</v>
      </c>
    </row>
    <row r="14" spans="1:40" ht="24.75" customHeight="1">
      <c r="A14" s="88">
        <v>9</v>
      </c>
      <c r="B14" s="14" t="s">
        <v>56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74">
        <f t="shared" si="0"/>
        <v>0</v>
      </c>
      <c r="AN14" s="74">
        <f t="shared" si="1"/>
        <v>0</v>
      </c>
    </row>
    <row r="15" spans="1:40" ht="24.75" customHeight="1">
      <c r="A15" s="88">
        <v>10</v>
      </c>
      <c r="B15" s="14" t="s">
        <v>57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74">
        <f t="shared" si="0"/>
        <v>0</v>
      </c>
      <c r="AN15" s="74">
        <f t="shared" si="1"/>
        <v>0</v>
      </c>
    </row>
    <row r="16" spans="1:40" ht="24.75" customHeight="1">
      <c r="A16" s="88">
        <v>11</v>
      </c>
      <c r="B16" s="14" t="s">
        <v>58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74">
        <f t="shared" si="0"/>
        <v>0</v>
      </c>
      <c r="AN16" s="74">
        <f t="shared" si="1"/>
        <v>0</v>
      </c>
    </row>
    <row r="17" spans="1:40" ht="24.75" customHeight="1">
      <c r="A17" s="88">
        <v>12</v>
      </c>
      <c r="B17" s="14" t="s">
        <v>59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74">
        <f t="shared" si="0"/>
        <v>0</v>
      </c>
      <c r="AN17" s="74">
        <f t="shared" si="1"/>
        <v>0</v>
      </c>
    </row>
    <row r="18" spans="1:40" ht="24.75" customHeight="1">
      <c r="A18" s="88">
        <v>13</v>
      </c>
      <c r="B18" s="14" t="s">
        <v>60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74">
        <f t="shared" si="0"/>
        <v>0</v>
      </c>
      <c r="AN18" s="74">
        <f t="shared" si="1"/>
        <v>0</v>
      </c>
    </row>
    <row r="19" spans="1:40" ht="15">
      <c r="A19" s="28"/>
      <c r="B19" s="13" t="s">
        <v>1</v>
      </c>
      <c r="C19" s="77">
        <f aca="true" t="shared" si="2" ref="C19:AN19">SUM(C6:C18)</f>
        <v>0</v>
      </c>
      <c r="D19" s="77">
        <f t="shared" si="2"/>
        <v>0</v>
      </c>
      <c r="E19" s="77">
        <f t="shared" si="2"/>
        <v>0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2269.2671462140597</v>
      </c>
      <c r="L19" s="77">
        <f t="shared" si="2"/>
        <v>2269.2671462140597</v>
      </c>
      <c r="M19" s="77">
        <f t="shared" si="2"/>
        <v>2266.906367041198</v>
      </c>
      <c r="N19" s="77">
        <f t="shared" si="2"/>
        <v>1892.27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1770838.2</v>
      </c>
      <c r="V19" s="77">
        <f t="shared" si="2"/>
        <v>0</v>
      </c>
      <c r="W19" s="77">
        <f t="shared" si="2"/>
        <v>499467.19</v>
      </c>
      <c r="X19" s="77">
        <f t="shared" si="2"/>
        <v>0</v>
      </c>
      <c r="Y19" s="77">
        <f t="shared" si="2"/>
        <v>0</v>
      </c>
      <c r="Z19" s="77">
        <f t="shared" si="2"/>
        <v>0</v>
      </c>
      <c r="AA19" s="77">
        <f t="shared" si="2"/>
        <v>1002786.1004395605</v>
      </c>
      <c r="AB19" s="77">
        <f t="shared" si="2"/>
        <v>776.1</v>
      </c>
      <c r="AC19" s="77">
        <f t="shared" si="2"/>
        <v>0</v>
      </c>
      <c r="AD19" s="77">
        <f t="shared" si="2"/>
        <v>0</v>
      </c>
      <c r="AE19" s="77">
        <f t="shared" si="2"/>
        <v>0</v>
      </c>
      <c r="AF19" s="77">
        <f t="shared" si="2"/>
        <v>0</v>
      </c>
      <c r="AG19" s="77">
        <f t="shared" si="2"/>
        <v>0</v>
      </c>
      <c r="AH19" s="77">
        <f t="shared" si="2"/>
        <v>0</v>
      </c>
      <c r="AI19" s="77">
        <f t="shared" si="2"/>
        <v>1956.3438016528924</v>
      </c>
      <c r="AJ19" s="77">
        <f t="shared" si="2"/>
        <v>1066.2073719008263</v>
      </c>
      <c r="AK19" s="77">
        <f t="shared" si="2"/>
        <v>0</v>
      </c>
      <c r="AL19" s="77">
        <f t="shared" si="2"/>
        <v>0</v>
      </c>
      <c r="AM19" s="77">
        <f t="shared" si="2"/>
        <v>3279584.007754469</v>
      </c>
      <c r="AN19" s="77">
        <f t="shared" si="2"/>
        <v>6003.844518114885</v>
      </c>
    </row>
    <row r="21" spans="2:40" ht="13.5">
      <c r="B21" s="19" t="s">
        <v>15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AM21" s="30"/>
      <c r="AN21" s="30"/>
    </row>
    <row r="22" spans="2:14" ht="12.75">
      <c r="B22" s="96" t="s">
        <v>74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2:40" ht="12.7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AM23" s="30"/>
      <c r="AN23" s="30"/>
    </row>
    <row r="24" spans="2:14" ht="13.5">
      <c r="B24" s="19" t="s">
        <v>18</v>
      </c>
      <c r="C24" s="20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2:14" ht="13.5">
      <c r="B25" s="19" t="s">
        <v>19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</sheetData>
  <sheetProtection/>
  <mergeCells count="23">
    <mergeCell ref="AM4:AN4"/>
    <mergeCell ref="B22:N23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1:N1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Q26"/>
  <sheetViews>
    <sheetView zoomScalePageLayoutView="0" workbookViewId="0" topLeftCell="A1">
      <pane xSplit="2" ySplit="6" topLeftCell="AC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4.421875" style="27" customWidth="1"/>
    <col min="2" max="2" width="53.140625" style="27" customWidth="1"/>
    <col min="3" max="6" width="9.7109375" style="27" customWidth="1"/>
    <col min="7" max="7" width="11.28125" style="27" customWidth="1"/>
    <col min="8" max="8" width="10.421875" style="27" customWidth="1"/>
    <col min="9" max="38" width="9.7109375" style="27" customWidth="1"/>
    <col min="39" max="39" width="12.00390625" style="27" customWidth="1"/>
    <col min="40" max="40" width="10.140625" style="27" customWidth="1"/>
    <col min="41" max="16384" width="9.140625" style="27" customWidth="1"/>
  </cols>
  <sheetData>
    <row r="1" spans="1:19" s="20" customFormat="1" ht="13.5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8"/>
      <c r="N1" s="18"/>
      <c r="O1" s="18"/>
      <c r="P1" s="18"/>
      <c r="Q1" s="18"/>
      <c r="R1" s="18"/>
      <c r="S1" s="18"/>
    </row>
    <row r="2" spans="1:12" ht="12.75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39" ht="19.5" customHeight="1">
      <c r="A3" s="23" t="s">
        <v>39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6"/>
    </row>
    <row r="4" spans="1:38" ht="19.5" customHeight="1">
      <c r="A4" s="23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</row>
    <row r="5" spans="1:40" ht="102.75" customHeight="1">
      <c r="A5" s="97" t="s">
        <v>0</v>
      </c>
      <c r="B5" s="97" t="s">
        <v>2</v>
      </c>
      <c r="C5" s="94" t="s">
        <v>3</v>
      </c>
      <c r="D5" s="95"/>
      <c r="E5" s="94" t="s">
        <v>27</v>
      </c>
      <c r="F5" s="95"/>
      <c r="G5" s="94" t="s">
        <v>34</v>
      </c>
      <c r="H5" s="95"/>
      <c r="I5" s="94" t="s">
        <v>6</v>
      </c>
      <c r="J5" s="95"/>
      <c r="K5" s="94" t="s">
        <v>35</v>
      </c>
      <c r="L5" s="95"/>
      <c r="M5" s="94" t="s">
        <v>7</v>
      </c>
      <c r="N5" s="95"/>
      <c r="O5" s="94" t="s">
        <v>8</v>
      </c>
      <c r="P5" s="95"/>
      <c r="Q5" s="94" t="s">
        <v>28</v>
      </c>
      <c r="R5" s="95"/>
      <c r="S5" s="94" t="s">
        <v>38</v>
      </c>
      <c r="T5" s="95"/>
      <c r="U5" s="94" t="s">
        <v>29</v>
      </c>
      <c r="V5" s="95"/>
      <c r="W5" s="94" t="s">
        <v>30</v>
      </c>
      <c r="X5" s="95"/>
      <c r="Y5" s="94" t="s">
        <v>9</v>
      </c>
      <c r="Z5" s="95"/>
      <c r="AA5" s="94" t="s">
        <v>31</v>
      </c>
      <c r="AB5" s="95"/>
      <c r="AC5" s="94" t="s">
        <v>10</v>
      </c>
      <c r="AD5" s="95"/>
      <c r="AE5" s="94" t="s">
        <v>11</v>
      </c>
      <c r="AF5" s="95"/>
      <c r="AG5" s="94" t="s">
        <v>12</v>
      </c>
      <c r="AH5" s="95"/>
      <c r="AI5" s="94" t="s">
        <v>32</v>
      </c>
      <c r="AJ5" s="95"/>
      <c r="AK5" s="94" t="s">
        <v>13</v>
      </c>
      <c r="AL5" s="95"/>
      <c r="AM5" s="94" t="s">
        <v>14</v>
      </c>
      <c r="AN5" s="95"/>
    </row>
    <row r="6" spans="1:40" ht="45" customHeight="1">
      <c r="A6" s="98"/>
      <c r="B6" s="98"/>
      <c r="C6" s="25" t="s">
        <v>20</v>
      </c>
      <c r="D6" s="25" t="s">
        <v>21</v>
      </c>
      <c r="E6" s="25" t="s">
        <v>20</v>
      </c>
      <c r="F6" s="25" t="s">
        <v>21</v>
      </c>
      <c r="G6" s="25" t="s">
        <v>20</v>
      </c>
      <c r="H6" s="25" t="s">
        <v>21</v>
      </c>
      <c r="I6" s="25" t="s">
        <v>20</v>
      </c>
      <c r="J6" s="25" t="s">
        <v>21</v>
      </c>
      <c r="K6" s="25" t="s">
        <v>20</v>
      </c>
      <c r="L6" s="25" t="s">
        <v>21</v>
      </c>
      <c r="M6" s="25" t="s">
        <v>20</v>
      </c>
      <c r="N6" s="25" t="s">
        <v>21</v>
      </c>
      <c r="O6" s="25" t="s">
        <v>20</v>
      </c>
      <c r="P6" s="25" t="s">
        <v>21</v>
      </c>
      <c r="Q6" s="25" t="s">
        <v>20</v>
      </c>
      <c r="R6" s="25" t="s">
        <v>21</v>
      </c>
      <c r="S6" s="25" t="s">
        <v>20</v>
      </c>
      <c r="T6" s="25" t="s">
        <v>21</v>
      </c>
      <c r="U6" s="25" t="s">
        <v>20</v>
      </c>
      <c r="V6" s="25" t="s">
        <v>21</v>
      </c>
      <c r="W6" s="25" t="s">
        <v>20</v>
      </c>
      <c r="X6" s="25" t="s">
        <v>21</v>
      </c>
      <c r="Y6" s="25" t="s">
        <v>20</v>
      </c>
      <c r="Z6" s="25" t="s">
        <v>21</v>
      </c>
      <c r="AA6" s="25" t="s">
        <v>20</v>
      </c>
      <c r="AB6" s="25" t="s">
        <v>21</v>
      </c>
      <c r="AC6" s="25" t="s">
        <v>20</v>
      </c>
      <c r="AD6" s="25" t="s">
        <v>21</v>
      </c>
      <c r="AE6" s="25" t="s">
        <v>20</v>
      </c>
      <c r="AF6" s="25" t="s">
        <v>21</v>
      </c>
      <c r="AG6" s="25" t="s">
        <v>20</v>
      </c>
      <c r="AH6" s="25" t="s">
        <v>21</v>
      </c>
      <c r="AI6" s="25" t="s">
        <v>20</v>
      </c>
      <c r="AJ6" s="25" t="s">
        <v>21</v>
      </c>
      <c r="AK6" s="25" t="s">
        <v>20</v>
      </c>
      <c r="AL6" s="25" t="s">
        <v>21</v>
      </c>
      <c r="AM6" s="25" t="s">
        <v>20</v>
      </c>
      <c r="AN6" s="25" t="s">
        <v>21</v>
      </c>
    </row>
    <row r="7" spans="1:43" ht="24.75" customHeight="1">
      <c r="A7" s="88">
        <v>1</v>
      </c>
      <c r="B7" s="14" t="s">
        <v>54</v>
      </c>
      <c r="C7" s="64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74">
        <f aca="true" t="shared" si="0" ref="AM7:AM19">C7+E7+G7+I7+K7+M7+O7+Q7+S7+U7+W7+Y7+AA7+AC7+AE7+AG7+AI7+AK7</f>
        <v>0</v>
      </c>
      <c r="AN7" s="74">
        <f aca="true" t="shared" si="1" ref="AN7:AN19">D7+F7+H7+J7+L7+N7+P7+R7+T7+V7+X7+Z7+AB7+AD7+AF7+AH7+AJ7+AL7</f>
        <v>0</v>
      </c>
      <c r="AQ7" s="30"/>
    </row>
    <row r="8" spans="1:40" ht="24.75" customHeight="1">
      <c r="A8" s="88">
        <v>2</v>
      </c>
      <c r="B8" s="14" t="s">
        <v>50</v>
      </c>
      <c r="C8" s="64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74">
        <f t="shared" si="0"/>
        <v>0</v>
      </c>
      <c r="AN8" s="74">
        <f t="shared" si="1"/>
        <v>0</v>
      </c>
    </row>
    <row r="9" spans="1:40" ht="24.75" customHeight="1">
      <c r="A9" s="88">
        <v>3</v>
      </c>
      <c r="B9" s="14" t="s">
        <v>49</v>
      </c>
      <c r="C9" s="64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74">
        <f t="shared" si="0"/>
        <v>0</v>
      </c>
      <c r="AN9" s="74">
        <f t="shared" si="1"/>
        <v>0</v>
      </c>
    </row>
    <row r="10" spans="1:40" ht="24.75" customHeight="1">
      <c r="A10" s="88">
        <v>4</v>
      </c>
      <c r="B10" s="14" t="s">
        <v>48</v>
      </c>
      <c r="C10" s="64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74">
        <f t="shared" si="0"/>
        <v>0</v>
      </c>
      <c r="AN10" s="74">
        <f t="shared" si="1"/>
        <v>0</v>
      </c>
    </row>
    <row r="11" spans="1:40" ht="24.75" customHeight="1">
      <c r="A11" s="88">
        <v>5</v>
      </c>
      <c r="B11" s="14" t="s">
        <v>51</v>
      </c>
      <c r="C11" s="64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74">
        <f t="shared" si="0"/>
        <v>0</v>
      </c>
      <c r="AN11" s="74">
        <f t="shared" si="1"/>
        <v>0</v>
      </c>
    </row>
    <row r="12" spans="1:40" ht="24.75" customHeight="1">
      <c r="A12" s="88">
        <v>6</v>
      </c>
      <c r="B12" s="14" t="s">
        <v>52</v>
      </c>
      <c r="C12" s="64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74">
        <f t="shared" si="0"/>
        <v>0</v>
      </c>
      <c r="AN12" s="74">
        <f t="shared" si="1"/>
        <v>0</v>
      </c>
    </row>
    <row r="13" spans="1:40" ht="24.75" customHeight="1">
      <c r="A13" s="88">
        <v>7</v>
      </c>
      <c r="B13" s="14" t="s">
        <v>53</v>
      </c>
      <c r="C13" s="64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74">
        <f t="shared" si="0"/>
        <v>0</v>
      </c>
      <c r="AN13" s="74">
        <f t="shared" si="1"/>
        <v>0</v>
      </c>
    </row>
    <row r="14" spans="1:40" ht="24.75" customHeight="1">
      <c r="A14" s="88">
        <v>8</v>
      </c>
      <c r="B14" s="14" t="s">
        <v>55</v>
      </c>
      <c r="C14" s="64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74">
        <f t="shared" si="0"/>
        <v>0</v>
      </c>
      <c r="AN14" s="74">
        <f t="shared" si="1"/>
        <v>0</v>
      </c>
    </row>
    <row r="15" spans="1:40" ht="24.75" customHeight="1">
      <c r="A15" s="88">
        <v>9</v>
      </c>
      <c r="B15" s="14" t="s">
        <v>56</v>
      </c>
      <c r="C15" s="64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74">
        <f t="shared" si="0"/>
        <v>0</v>
      </c>
      <c r="AN15" s="74">
        <f t="shared" si="1"/>
        <v>0</v>
      </c>
    </row>
    <row r="16" spans="1:40" ht="24.75" customHeight="1">
      <c r="A16" s="88">
        <v>10</v>
      </c>
      <c r="B16" s="14" t="s">
        <v>57</v>
      </c>
      <c r="C16" s="64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74">
        <f t="shared" si="0"/>
        <v>0</v>
      </c>
      <c r="AN16" s="74">
        <f t="shared" si="1"/>
        <v>0</v>
      </c>
    </row>
    <row r="17" spans="1:40" ht="24.75" customHeight="1">
      <c r="A17" s="88">
        <v>11</v>
      </c>
      <c r="B17" s="14" t="s">
        <v>58</v>
      </c>
      <c r="C17" s="64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74">
        <f t="shared" si="0"/>
        <v>0</v>
      </c>
      <c r="AN17" s="74">
        <f t="shared" si="1"/>
        <v>0</v>
      </c>
    </row>
    <row r="18" spans="1:40" ht="24.75" customHeight="1">
      <c r="A18" s="88">
        <v>12</v>
      </c>
      <c r="B18" s="14" t="s">
        <v>59</v>
      </c>
      <c r="C18" s="64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74">
        <f t="shared" si="0"/>
        <v>0</v>
      </c>
      <c r="AN18" s="74">
        <f t="shared" si="1"/>
        <v>0</v>
      </c>
    </row>
    <row r="19" spans="1:40" ht="24.75" customHeight="1">
      <c r="A19" s="88">
        <v>13</v>
      </c>
      <c r="B19" s="14" t="s">
        <v>60</v>
      </c>
      <c r="C19" s="64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74">
        <f t="shared" si="0"/>
        <v>0</v>
      </c>
      <c r="AN19" s="74">
        <f t="shared" si="1"/>
        <v>0</v>
      </c>
    </row>
    <row r="20" spans="1:40" ht="15">
      <c r="A20" s="28"/>
      <c r="B20" s="13" t="s">
        <v>1</v>
      </c>
      <c r="C20" s="12">
        <f aca="true" t="shared" si="2" ref="C20:AN20">SUM(C7:C19)</f>
        <v>0</v>
      </c>
      <c r="D20" s="77">
        <f t="shared" si="2"/>
        <v>0</v>
      </c>
      <c r="E20" s="77">
        <f t="shared" si="2"/>
        <v>0</v>
      </c>
      <c r="F20" s="77">
        <f t="shared" si="2"/>
        <v>0</v>
      </c>
      <c r="G20" s="77">
        <f t="shared" si="2"/>
        <v>0</v>
      </c>
      <c r="H20" s="77">
        <f t="shared" si="2"/>
        <v>0</v>
      </c>
      <c r="I20" s="77">
        <f t="shared" si="2"/>
        <v>0</v>
      </c>
      <c r="J20" s="77">
        <f t="shared" si="2"/>
        <v>0</v>
      </c>
      <c r="K20" s="77">
        <f t="shared" si="2"/>
        <v>0</v>
      </c>
      <c r="L20" s="77">
        <f t="shared" si="2"/>
        <v>0</v>
      </c>
      <c r="M20" s="77">
        <f t="shared" si="2"/>
        <v>0</v>
      </c>
      <c r="N20" s="77">
        <f t="shared" si="2"/>
        <v>0</v>
      </c>
      <c r="O20" s="77">
        <f t="shared" si="2"/>
        <v>0</v>
      </c>
      <c r="P20" s="77">
        <f t="shared" si="2"/>
        <v>0</v>
      </c>
      <c r="Q20" s="77">
        <f t="shared" si="2"/>
        <v>0</v>
      </c>
      <c r="R20" s="77">
        <f t="shared" si="2"/>
        <v>0</v>
      </c>
      <c r="S20" s="77">
        <f t="shared" si="2"/>
        <v>0</v>
      </c>
      <c r="T20" s="77">
        <f t="shared" si="2"/>
        <v>0</v>
      </c>
      <c r="U20" s="77">
        <f t="shared" si="2"/>
        <v>0</v>
      </c>
      <c r="V20" s="77">
        <f t="shared" si="2"/>
        <v>0</v>
      </c>
      <c r="W20" s="77">
        <f t="shared" si="2"/>
        <v>0</v>
      </c>
      <c r="X20" s="77">
        <f t="shared" si="2"/>
        <v>0</v>
      </c>
      <c r="Y20" s="77">
        <f t="shared" si="2"/>
        <v>0</v>
      </c>
      <c r="Z20" s="77">
        <f t="shared" si="2"/>
        <v>0</v>
      </c>
      <c r="AA20" s="77">
        <f t="shared" si="2"/>
        <v>0</v>
      </c>
      <c r="AB20" s="77">
        <f t="shared" si="2"/>
        <v>0</v>
      </c>
      <c r="AC20" s="77">
        <f t="shared" si="2"/>
        <v>0</v>
      </c>
      <c r="AD20" s="77">
        <f t="shared" si="2"/>
        <v>0</v>
      </c>
      <c r="AE20" s="77">
        <f t="shared" si="2"/>
        <v>0</v>
      </c>
      <c r="AF20" s="77">
        <f t="shared" si="2"/>
        <v>0</v>
      </c>
      <c r="AG20" s="77">
        <f t="shared" si="2"/>
        <v>0</v>
      </c>
      <c r="AH20" s="77">
        <f t="shared" si="2"/>
        <v>0</v>
      </c>
      <c r="AI20" s="77">
        <f t="shared" si="2"/>
        <v>0</v>
      </c>
      <c r="AJ20" s="77">
        <f t="shared" si="2"/>
        <v>0</v>
      </c>
      <c r="AK20" s="77">
        <f t="shared" si="2"/>
        <v>0</v>
      </c>
      <c r="AL20" s="77">
        <f t="shared" si="2"/>
        <v>0</v>
      </c>
      <c r="AM20" s="77">
        <f t="shared" si="2"/>
        <v>0</v>
      </c>
      <c r="AN20" s="77">
        <f t="shared" si="2"/>
        <v>0</v>
      </c>
    </row>
    <row r="22" spans="2:40" ht="17.25" customHeight="1">
      <c r="B22" s="19" t="s">
        <v>15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AM22" s="69"/>
      <c r="AN22" s="69"/>
    </row>
    <row r="23" spans="2:14" ht="17.25" customHeight="1">
      <c r="B23" s="96" t="s">
        <v>75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2:40" ht="17.25" customHeight="1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AM24" s="70"/>
      <c r="AN24" s="70"/>
    </row>
    <row r="25" spans="2:39" ht="17.25" customHeight="1">
      <c r="B25" s="19" t="s">
        <v>22</v>
      </c>
      <c r="C25" s="2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AM25" s="30"/>
    </row>
    <row r="26" spans="2:14" ht="17.25" customHeight="1">
      <c r="B26" s="19" t="s">
        <v>23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24">
    <mergeCell ref="AK5:AL5"/>
    <mergeCell ref="AM5:AN5"/>
    <mergeCell ref="B23:N24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L1"/>
    <mergeCell ref="A2:L2"/>
    <mergeCell ref="A5:A6"/>
    <mergeCell ref="B5:B6"/>
    <mergeCell ref="C5:D5"/>
    <mergeCell ref="E5:F5"/>
    <mergeCell ref="G5:H5"/>
    <mergeCell ref="I5:J5"/>
    <mergeCell ref="K5:L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Bacho Tsulukidze</cp:lastModifiedBy>
  <cp:lastPrinted>2013-03-25T13:33:55Z</cp:lastPrinted>
  <dcterms:created xsi:type="dcterms:W3CDTF">1996-10-14T23:33:28Z</dcterms:created>
  <dcterms:modified xsi:type="dcterms:W3CDTF">2014-09-25T07:53:09Z</dcterms:modified>
  <cp:category/>
  <cp:version/>
  <cp:contentType/>
  <cp:contentStatus/>
</cp:coreProperties>
</file>