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<sst xmlns="http://schemas.openxmlformats.org/spreadsheetml/2006/main" count="607" uniqueCount="85">
  <si>
    <t>#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</si>
  <si>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</si>
  <si>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</si>
  <si>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</si>
  <si>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</si>
  <si>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</si>
  <si>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სადაზღვევო  კომპანია "ვესტი"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</si>
  <si>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</si>
  <si>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</si>
  <si>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</si>
  <si>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</si>
  <si>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შპს სადაზღვევო კომპანია "პარტნიორი"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</si>
  <si>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</si>
  <si>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</si>
  <si>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</si>
  <si>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</si>
  <si>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</si>
  <si>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</si>
  <si>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</si>
  <si>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</si>
  <si>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</si>
  <si>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</si>
  <si>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</si>
  <si>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</si>
  <si>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</si>
  <si>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</si>
  <si>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</si>
  <si>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</si>
  <si>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</si>
  <si>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</si>
  <si>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</si>
  <si>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</si>
  <si>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</si>
  <si>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</si>
  <si>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</si>
  <si>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</si>
  <si>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</si>
  <si>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</si>
  <si>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</si>
  <si>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</si>
  <si>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</si>
  <si>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</si>
  <si>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</si>
  <si>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</si>
  <si>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</si>
  <si>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</si>
  <si>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საჰაერო სატრანსპორტო საშუალებათა დაზღვევა (Hull)</t>
  </si>
  <si>
    <t>მცურავ სატრანსპორტო საშუალებათა დაზღვევა (Hull)</t>
  </si>
  <si>
    <t>სამოგზაურო დაზღვევა</t>
  </si>
  <si>
    <t>უბედური შემთხვევის დაზღვევა: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</si>
  <si>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</si>
  <si>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</si>
  <si>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</si>
  <si>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</si>
  <si>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</si>
  <si>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</si>
  <si>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ქონების დაზღვევა (გარდა პპ. (5), (7), (8), (10), და (12)-ში ჩამოთვლილი ქონებისა):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</si>
  <si>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</si>
  <si>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შპს სადაზღვევო კომპანია „არდი ჯგუფი“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</si>
  <si>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</si>
  <si>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</si>
  <si>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</si>
  <si>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</si>
  <si>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შპს სადაზღვევო კომპანია "უნისონი"</t>
  </si>
  <si>
    <t xml:space="preserve"> შპს დაზღვევის კომპანია „მობიუსი“  </t>
  </si>
  <si>
    <t xml:space="preserve">შპს დაზღვევის კომპანია „მობიუსი“  </t>
  </si>
  <si>
    <t>საანგარიშო თარიღი: 2011 წლის 31 მარტი</t>
  </si>
  <si>
    <t>საანგარიშო პერიოდი: 2011 წლის 1 იანვარი - 2011 წლის 31 მარტი</t>
  </si>
  <si>
    <t>2011 წლის 3 თვის განმავლობაში დაზღვეულ სატრანსპორტო საშუალებათა რაოდენობა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</si>
  <si>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(01.01.2011 - 31.03.2011)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</si>
  <si>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2011 წლის 3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</si>
  <si>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(01.01.2011 - 31.03.2011)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</si>
  <si>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2011 წლის 3 თვის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</si>
  <si>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(01.01.2011 - 31.03.2011)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</si>
  <si>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(01.01.2011 - 31.03.2011)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</si>
  <si>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2011 წლის 3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</si>
  <si>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(01.01.2011 - 31.03.2011)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</si>
  <si>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სადაზღვევო ბაზრის სტრუქტურა დაზღვევის სახეობების მიხედვით 2011 წლის 3 თვის მონაცემებით (გადაზღვევის საქმიანობა)</t>
  </si>
  <si>
    <t>2011 წლის 3 თვის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 (პირდაპირი დაზღვევის საქმიანობა, სახეობების მიხედვით)</t>
  </si>
  <si>
    <t>2011 წლის 3 თვის განმავლობაში სადაზღვევო კომპანიების მიერ ანაზღაურებული ზარალების ოდენობა (პირდაპირი 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</si>
  <si>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2011 წლის 3 თვის მონაცემებით (პირდაპირი დაზღვევის საქმიანობა)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</si>
  <si>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(01.01.2011- 31.03.2011)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</si>
  <si>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შპს „ პსპ დაზღვევა”</t>
  </si>
  <si>
    <t>2011 წლის 3 თვის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(გადაზღვევის საქმიანობა, სახეობების მიხედვით)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</si>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</sst>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3" fontId="11" fillId="0" borderId="12" xfId="0" applyNumberFormat="1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3" fontId="10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horizontal="center"/>
    </xf>
    <xf numFmtId="10" fontId="14" fillId="0" borderId="12" xfId="62" applyNumberFormat="1" applyFont="1" applyBorder="1" applyAlignment="1">
      <alignment horizontal="center"/>
    </xf>
    <xf numFmtId="3" fontId="13" fillId="33" borderId="12" xfId="44" applyNumberFormat="1" applyFont="1" applyFill="1" applyBorder="1" applyAlignment="1">
      <alignment horizontal="center" vertical="center" wrapText="1"/>
    </xf>
    <xf numFmtId="9" fontId="13" fillId="33" borderId="12" xfId="62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4" fillId="0" borderId="12" xfId="0" applyNumberFormat="1" applyFont="1" applyBorder="1" applyAlignment="1">
      <alignment horizontal="center" vertical="center"/>
    </xf>
    <xf numFmtId="10" fontId="14" fillId="0" borderId="12" xfId="62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72" fontId="0" fillId="0" borderId="0" xfId="42" applyNumberFormat="1" applyFont="1" applyAlignment="1">
      <alignment vertical="center"/>
    </xf>
    <xf numFmtId="172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0" fillId="0" borderId="12" xfId="0" applyNumberFormat="1" applyFont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0" fillId="0" borderId="1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17" bestFit="1" customWidth="1"/>
    <col min="2" max="2" width="10.8515625" style="17" bestFit="1" customWidth="1"/>
    <col min="3" max="6" width="8.7109375" style="17" customWidth="1"/>
    <col min="7" max="8" width="11.00390625" style="17" customWidth="1"/>
    <col min="9" max="10" width="8.7109375" style="17" customWidth="1"/>
    <col min="11" max="11" width="9.57421875" style="17" customWidth="1"/>
    <col min="12" max="12" width="8.8515625" style="17" customWidth="1"/>
    <col min="13" max="32" width="8.7109375" style="17" customWidth="1"/>
    <col min="33" max="16384" width="9.140625" style="17" customWidth="1"/>
  </cols>
  <sheetData>
    <row r="2" spans="1:32" s="2" customFormat="1" ht="13.5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s="2" customFormat="1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6" ht="99.75" customHeight="1">
      <c r="A4" s="88" t="s">
        <v>17</v>
      </c>
      <c r="B4" s="89"/>
      <c r="C4" s="88" t="s">
        <v>48</v>
      </c>
      <c r="D4" s="89"/>
      <c r="E4" s="88" t="s">
        <v>62</v>
      </c>
      <c r="F4" s="89"/>
      <c r="G4" s="88" t="s">
        <v>20</v>
      </c>
      <c r="H4" s="89"/>
      <c r="I4" s="88" t="s">
        <v>50</v>
      </c>
      <c r="J4" s="89"/>
      <c r="K4" s="88" t="s">
        <v>51</v>
      </c>
      <c r="L4" s="89"/>
      <c r="M4" s="88" t="s">
        <v>22</v>
      </c>
      <c r="N4" s="89"/>
      <c r="O4" s="88" t="s">
        <v>52</v>
      </c>
      <c r="P4" s="89"/>
      <c r="Q4" s="88" t="s">
        <v>53</v>
      </c>
      <c r="R4" s="89"/>
      <c r="S4" s="88" t="s">
        <v>54</v>
      </c>
      <c r="T4" s="89"/>
      <c r="U4" s="88" t="s">
        <v>55</v>
      </c>
      <c r="V4" s="89"/>
      <c r="W4" s="88" t="s">
        <v>23</v>
      </c>
      <c r="X4" s="89"/>
      <c r="Y4" s="88" t="s">
        <v>56</v>
      </c>
      <c r="Z4" s="89"/>
      <c r="AA4" s="88" t="s">
        <v>24</v>
      </c>
      <c r="AB4" s="89"/>
      <c r="AC4" s="88" t="s">
        <v>25</v>
      </c>
      <c r="AD4" s="89"/>
      <c r="AE4" s="88" t="s">
        <v>26</v>
      </c>
      <c r="AF4" s="89"/>
      <c r="AG4" s="88" t="s">
        <v>57</v>
      </c>
      <c r="AH4" s="89"/>
      <c r="AI4" s="88" t="s">
        <v>27</v>
      </c>
      <c r="AJ4" s="89"/>
    </row>
    <row r="5" spans="1:36" ht="75.75" customHeight="1">
      <c r="A5" s="34" t="s">
        <v>42</v>
      </c>
      <c r="B5" s="34" t="s">
        <v>43</v>
      </c>
      <c r="C5" s="34" t="s">
        <v>42</v>
      </c>
      <c r="D5" s="34" t="s">
        <v>43</v>
      </c>
      <c r="E5" s="34" t="s">
        <v>42</v>
      </c>
      <c r="F5" s="34" t="s">
        <v>43</v>
      </c>
      <c r="G5" s="34" t="s">
        <v>42</v>
      </c>
      <c r="H5" s="34" t="s">
        <v>43</v>
      </c>
      <c r="I5" s="34" t="s">
        <v>42</v>
      </c>
      <c r="J5" s="34" t="s">
        <v>43</v>
      </c>
      <c r="K5" s="34" t="s">
        <v>42</v>
      </c>
      <c r="L5" s="34" t="s">
        <v>43</v>
      </c>
      <c r="M5" s="34" t="s">
        <v>42</v>
      </c>
      <c r="N5" s="34" t="s">
        <v>43</v>
      </c>
      <c r="O5" s="34" t="s">
        <v>42</v>
      </c>
      <c r="P5" s="34" t="s">
        <v>43</v>
      </c>
      <c r="Q5" s="34" t="s">
        <v>42</v>
      </c>
      <c r="R5" s="34" t="s">
        <v>43</v>
      </c>
      <c r="S5" s="34" t="s">
        <v>42</v>
      </c>
      <c r="T5" s="34" t="s">
        <v>43</v>
      </c>
      <c r="U5" s="34" t="s">
        <v>42</v>
      </c>
      <c r="V5" s="34" t="s">
        <v>43</v>
      </c>
      <c r="W5" s="34" t="s">
        <v>42</v>
      </c>
      <c r="X5" s="34" t="s">
        <v>43</v>
      </c>
      <c r="Y5" s="34" t="s">
        <v>42</v>
      </c>
      <c r="Z5" s="34" t="s">
        <v>43</v>
      </c>
      <c r="AA5" s="34" t="s">
        <v>42</v>
      </c>
      <c r="AB5" s="34" t="s">
        <v>43</v>
      </c>
      <c r="AC5" s="34" t="s">
        <v>42</v>
      </c>
      <c r="AD5" s="34" t="s">
        <v>43</v>
      </c>
      <c r="AE5" s="34" t="s">
        <v>42</v>
      </c>
      <c r="AF5" s="34" t="s">
        <v>43</v>
      </c>
      <c r="AG5" s="34" t="s">
        <v>42</v>
      </c>
      <c r="AH5" s="34" t="s">
        <v>43</v>
      </c>
      <c r="AI5" s="34" t="s">
        <v>42</v>
      </c>
      <c r="AJ5" s="34" t="s">
        <v>43</v>
      </c>
    </row>
    <row r="6" spans="1:38" ht="45" customHeight="1">
      <c r="A6" s="81">
        <v>160241</v>
      </c>
      <c r="B6" s="81">
        <v>284104</v>
      </c>
      <c r="C6" s="81">
        <v>33881</v>
      </c>
      <c r="D6" s="81">
        <v>31996</v>
      </c>
      <c r="E6" s="81">
        <v>43521</v>
      </c>
      <c r="F6" s="81">
        <v>91747</v>
      </c>
      <c r="G6" s="81">
        <v>433638</v>
      </c>
      <c r="H6" s="81">
        <v>1533070</v>
      </c>
      <c r="I6" s="81">
        <v>11054</v>
      </c>
      <c r="J6" s="81">
        <v>26372</v>
      </c>
      <c r="K6" s="81">
        <v>8150</v>
      </c>
      <c r="L6" s="81">
        <v>20349</v>
      </c>
      <c r="M6" s="81">
        <v>0</v>
      </c>
      <c r="N6" s="81">
        <v>6</v>
      </c>
      <c r="O6" s="81">
        <v>7</v>
      </c>
      <c r="P6" s="81">
        <v>34</v>
      </c>
      <c r="Q6" s="81">
        <v>8</v>
      </c>
      <c r="R6" s="81">
        <v>44</v>
      </c>
      <c r="S6" s="81">
        <v>23</v>
      </c>
      <c r="T6" s="81">
        <v>41</v>
      </c>
      <c r="U6" s="81">
        <v>0</v>
      </c>
      <c r="V6" s="81">
        <v>1</v>
      </c>
      <c r="W6" s="81">
        <v>2746</v>
      </c>
      <c r="X6" s="81">
        <v>2311</v>
      </c>
      <c r="Y6" s="81">
        <v>8150</v>
      </c>
      <c r="Z6" s="81">
        <v>26632</v>
      </c>
      <c r="AA6" s="81">
        <v>6224</v>
      </c>
      <c r="AB6" s="81">
        <v>5645</v>
      </c>
      <c r="AC6" s="81">
        <v>4222</v>
      </c>
      <c r="AD6" s="81">
        <v>4908</v>
      </c>
      <c r="AE6" s="81">
        <v>3</v>
      </c>
      <c r="AF6" s="81">
        <v>5</v>
      </c>
      <c r="AG6" s="81">
        <v>594</v>
      </c>
      <c r="AH6" s="81">
        <v>1809</v>
      </c>
      <c r="AI6" s="81">
        <v>0</v>
      </c>
      <c r="AJ6" s="81">
        <v>0</v>
      </c>
      <c r="AK6" s="82"/>
      <c r="AL6" s="82"/>
    </row>
    <row r="8" spans="1:38" ht="13.5">
      <c r="A8" s="19" t="s">
        <v>66</v>
      </c>
      <c r="B8" s="19"/>
      <c r="C8" s="19"/>
      <c r="D8" s="19"/>
      <c r="E8" s="19"/>
      <c r="F8" s="19"/>
      <c r="G8" s="21"/>
      <c r="AK8" s="82"/>
      <c r="AL8" s="82"/>
    </row>
    <row r="9" spans="1:7" ht="15" customHeight="1">
      <c r="A9" s="19" t="s">
        <v>67</v>
      </c>
      <c r="B9" s="19"/>
      <c r="C9" s="19"/>
      <c r="D9" s="19"/>
      <c r="E9" s="19"/>
      <c r="F9" s="19"/>
      <c r="G9" s="21"/>
    </row>
    <row r="10" ht="15" customHeight="1"/>
    <row r="11" ht="15" customHeight="1"/>
    <row r="12" ht="15" customHeight="1"/>
    <row r="13" spans="1:32" ht="1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D13" s="39"/>
      <c r="AE13" s="39"/>
      <c r="AF13" s="39"/>
    </row>
    <row r="14" ht="15" customHeight="1"/>
  </sheetData>
  <sheetProtection/>
  <mergeCells count="18"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  <mergeCell ref="Q4:R4"/>
    <mergeCell ref="S4:T4"/>
    <mergeCell ref="U4:V4"/>
    <mergeCell ref="AE4:AF4"/>
    <mergeCell ref="W4:X4"/>
    <mergeCell ref="Y4:Z4"/>
    <mergeCell ref="AA4:AB4"/>
    <mergeCell ref="AC4:AD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4" sqref="J1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6" t="s">
        <v>77</v>
      </c>
      <c r="B2" s="96"/>
      <c r="C2" s="96"/>
      <c r="D2" s="96"/>
    </row>
    <row r="3" spans="1:5" ht="12.75" customHeight="1">
      <c r="A3" s="96"/>
      <c r="B3" s="96"/>
      <c r="C3" s="96"/>
      <c r="D3" s="96"/>
      <c r="E3" s="11"/>
    </row>
    <row r="4" spans="1:5" ht="12.75">
      <c r="A4" s="96"/>
      <c r="B4" s="96"/>
      <c r="C4" s="96"/>
      <c r="D4" s="96"/>
      <c r="E4" s="11"/>
    </row>
    <row r="6" spans="1:4" ht="43.5" customHeight="1">
      <c r="A6" s="12" t="s">
        <v>0</v>
      </c>
      <c r="B6" s="12" t="s">
        <v>38</v>
      </c>
      <c r="C6" s="13" t="s">
        <v>18</v>
      </c>
      <c r="D6" s="13" t="s">
        <v>39</v>
      </c>
    </row>
    <row r="7" spans="1:4" ht="27" customHeight="1">
      <c r="A7" s="33">
        <v>1</v>
      </c>
      <c r="B7" s="14" t="s">
        <v>17</v>
      </c>
      <c r="C7" s="29">
        <f>HLOOKUP(B7,'პრემიები(მიღებული გადაზღვევა)'!$C$3:$AL$22,20,)</f>
        <v>0</v>
      </c>
      <c r="D7" s="30">
        <f>C7/$C$25</f>
        <v>0</v>
      </c>
    </row>
    <row r="8" spans="1:4" ht="27" customHeight="1">
      <c r="A8" s="33">
        <v>2</v>
      </c>
      <c r="B8" s="14" t="s">
        <v>48</v>
      </c>
      <c r="C8" s="29">
        <f>HLOOKUP(B8,'პრემიები(მიღებული გადაზღვევა)'!$C$3:$AL$22,20,)</f>
        <v>8848.089999999993</v>
      </c>
      <c r="D8" s="30">
        <f aca="true" t="shared" si="0" ref="D8:D21">C8/$C$25</f>
        <v>0.015886707776792373</v>
      </c>
    </row>
    <row r="9" spans="1:4" ht="27" customHeight="1">
      <c r="A9" s="33">
        <v>3</v>
      </c>
      <c r="B9" s="14" t="s">
        <v>49</v>
      </c>
      <c r="C9" s="29">
        <f>HLOOKUP(B9,'პრემიები(მიღებული გადაზღვევა)'!$C$3:$AL$22,20,)</f>
        <v>10242.54</v>
      </c>
      <c r="D9" s="30">
        <f t="shared" si="0"/>
        <v>0.018390436791681265</v>
      </c>
    </row>
    <row r="10" spans="1:4" ht="27" customHeight="1">
      <c r="A10" s="33">
        <v>4</v>
      </c>
      <c r="B10" s="14" t="s">
        <v>20</v>
      </c>
      <c r="C10" s="29">
        <f>HLOOKUP(B10,'პრემიები(მიღებული გადაზღვევა)'!$C$3:$AL$22,20,)</f>
        <v>315720</v>
      </c>
      <c r="D10" s="30">
        <f t="shared" si="0"/>
        <v>0.566873910560233</v>
      </c>
    </row>
    <row r="11" spans="1:4" ht="27" customHeight="1">
      <c r="A11" s="33">
        <v>5</v>
      </c>
      <c r="B11" s="14" t="s">
        <v>50</v>
      </c>
      <c r="C11" s="29">
        <f>HLOOKUP(B11,'პრემიები(მიღებული გადაზღვევა)'!$C$3:$AL$22,20,)</f>
        <v>10300.8</v>
      </c>
      <c r="D11" s="30">
        <f t="shared" si="0"/>
        <v>0.018495042372668337</v>
      </c>
    </row>
    <row r="12" spans="1:4" ht="27" customHeight="1">
      <c r="A12" s="33">
        <v>6</v>
      </c>
      <c r="B12" s="14" t="s">
        <v>51</v>
      </c>
      <c r="C12" s="29">
        <f>HLOOKUP(B12,'პრემიები(მიღებული გადაზღვევა)'!$C$3:$AL$22,20,)</f>
        <v>1126.47</v>
      </c>
      <c r="D12" s="30">
        <f t="shared" si="0"/>
        <v>0.0020225720702799497</v>
      </c>
    </row>
    <row r="13" spans="1:4" ht="27" customHeight="1">
      <c r="A13" s="33">
        <v>7</v>
      </c>
      <c r="B13" s="14" t="s">
        <v>22</v>
      </c>
      <c r="C13" s="29">
        <f>HLOOKUP(B13,'პრემიები(მიღებული გადაზღვევა)'!$C$3:$AL$22,20,)</f>
        <v>0</v>
      </c>
      <c r="D13" s="30">
        <f t="shared" si="0"/>
        <v>0</v>
      </c>
    </row>
    <row r="14" spans="1:4" ht="27" customHeight="1">
      <c r="A14" s="33">
        <v>8</v>
      </c>
      <c r="B14" s="14" t="s">
        <v>52</v>
      </c>
      <c r="C14" s="29">
        <f>HLOOKUP(B14,'პრემიები(მიღებული გადაზღვევა)'!$C$3:$AL$22,20,)</f>
        <v>0</v>
      </c>
      <c r="D14" s="30">
        <f t="shared" si="0"/>
        <v>0</v>
      </c>
    </row>
    <row r="15" spans="1:4" ht="27" customHeight="1">
      <c r="A15" s="33">
        <v>9</v>
      </c>
      <c r="B15" s="14" t="s">
        <v>53</v>
      </c>
      <c r="C15" s="29">
        <f>HLOOKUP(B15,'პრემიები(მიღებული გადაზღვევა)'!$C$3:$AL$22,20,)</f>
        <v>8779.32</v>
      </c>
      <c r="D15" s="30">
        <f t="shared" si="0"/>
        <v>0.0157632315357268</v>
      </c>
    </row>
    <row r="16" spans="1:4" ht="27" customHeight="1">
      <c r="A16" s="33">
        <v>10</v>
      </c>
      <c r="B16" s="14" t="s">
        <v>54</v>
      </c>
      <c r="C16" s="29">
        <f>HLOOKUP(B16,'პრემიები(მიღებული გადაზღვევა)'!$C$3:$AL$22,20,)</f>
        <v>0</v>
      </c>
      <c r="D16" s="30">
        <f t="shared" si="0"/>
        <v>0</v>
      </c>
    </row>
    <row r="17" spans="1:4" ht="27" customHeight="1">
      <c r="A17" s="33">
        <v>11</v>
      </c>
      <c r="B17" s="14" t="s">
        <v>55</v>
      </c>
      <c r="C17" s="29">
        <f>HLOOKUP(B17,'პრემიები(მიღებული გადაზღვევა)'!$C$3:$AL$22,20,)</f>
        <v>0</v>
      </c>
      <c r="D17" s="30">
        <f t="shared" si="0"/>
        <v>0</v>
      </c>
    </row>
    <row r="18" spans="1:4" ht="27" customHeight="1">
      <c r="A18" s="33">
        <v>12</v>
      </c>
      <c r="B18" s="14" t="s">
        <v>23</v>
      </c>
      <c r="C18" s="29">
        <f>HLOOKUP(B18,'პრემიები(მიღებული გადაზღვევა)'!$C$3:$AL$22,20,)</f>
        <v>3959.48</v>
      </c>
      <c r="D18" s="30">
        <f t="shared" si="0"/>
        <v>0.007109229416524234</v>
      </c>
    </row>
    <row r="19" spans="1:4" ht="27" customHeight="1">
      <c r="A19" s="33">
        <v>13</v>
      </c>
      <c r="B19" s="14" t="s">
        <v>61</v>
      </c>
      <c r="C19" s="29">
        <f>HLOOKUP(B19,'პრემიები(მიღებული გადაზღვევა)'!$C$3:$AL$22,20,)</f>
        <v>39349.98</v>
      </c>
      <c r="D19" s="30">
        <f t="shared" si="0"/>
        <v>0.07065272090164373</v>
      </c>
    </row>
    <row r="20" spans="1:4" ht="27" customHeight="1">
      <c r="A20" s="33">
        <v>14</v>
      </c>
      <c r="B20" s="14" t="s">
        <v>24</v>
      </c>
      <c r="C20" s="29">
        <f>HLOOKUP(B20,'პრემიები(მიღებული გადაზღვევა)'!$C$3:$AL$22,20,)</f>
        <v>150326.55118</v>
      </c>
      <c r="D20" s="30">
        <f t="shared" si="0"/>
        <v>0.26991068012301916</v>
      </c>
    </row>
    <row r="21" spans="1:4" ht="27" customHeight="1">
      <c r="A21" s="33">
        <v>15</v>
      </c>
      <c r="B21" s="14" t="s">
        <v>25</v>
      </c>
      <c r="C21" s="29">
        <f>HLOOKUP(B21,'პრემიები(მიღებული გადაზღვევა)'!$C$3:$AL$22,20,)</f>
        <v>0</v>
      </c>
      <c r="D21" s="30">
        <f t="shared" si="0"/>
        <v>0</v>
      </c>
    </row>
    <row r="22" spans="1:4" ht="27" customHeight="1">
      <c r="A22" s="33">
        <v>16</v>
      </c>
      <c r="B22" s="14" t="s">
        <v>26</v>
      </c>
      <c r="C22" s="29">
        <f>HLOOKUP(B22,'პრემიები(მიღებული გადაზღვევა)'!$C$3:$AL$22,20,)</f>
        <v>0</v>
      </c>
      <c r="D22" s="30">
        <f>C22/$C$25</f>
        <v>0</v>
      </c>
    </row>
    <row r="23" spans="1:4" ht="27" customHeight="1">
      <c r="A23" s="33">
        <v>17</v>
      </c>
      <c r="B23" s="14" t="s">
        <v>60</v>
      </c>
      <c r="C23" s="29">
        <f>HLOOKUP(B23,'პრემიები(მიღებული გადაზღვევა)'!$C$3:$AL$22,20,)</f>
        <v>8296.02</v>
      </c>
      <c r="D23" s="30">
        <f>C23/$C$25</f>
        <v>0.014895468451431346</v>
      </c>
    </row>
    <row r="24" spans="1:4" ht="27" customHeight="1">
      <c r="A24" s="33">
        <v>18</v>
      </c>
      <c r="B24" s="14" t="s">
        <v>27</v>
      </c>
      <c r="C24" s="29">
        <f>HLOOKUP(B24,'პრემიები(მიღებული გადაზღვევა)'!$C$3:$AL$22,20,)</f>
        <v>0</v>
      </c>
      <c r="D24" s="30">
        <f>C24/$C$25</f>
        <v>0</v>
      </c>
    </row>
    <row r="25" spans="1:4" ht="27" customHeight="1">
      <c r="A25" s="15"/>
      <c r="B25" s="16" t="s">
        <v>28</v>
      </c>
      <c r="C25" s="31">
        <f>SUM(C7:C24)</f>
        <v>556949.2511799999</v>
      </c>
      <c r="D25" s="32">
        <f>SUM(D7:D24)</f>
        <v>1.0000000000000002</v>
      </c>
    </row>
    <row r="26" ht="12.75">
      <c r="C26" s="5"/>
    </row>
    <row r="27" ht="12.75">
      <c r="C27" s="5"/>
    </row>
    <row r="28" ht="12.75">
      <c r="C28" s="5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8515625" style="35" bestFit="1" customWidth="1"/>
    <col min="2" max="2" width="14.421875" style="35" bestFit="1" customWidth="1"/>
    <col min="3" max="3" width="19.8515625" style="35" bestFit="1" customWidth="1"/>
    <col min="4" max="6" width="18.00390625" style="35" bestFit="1" customWidth="1"/>
    <col min="7" max="16384" width="9.140625" style="35" customWidth="1"/>
  </cols>
  <sheetData>
    <row r="2" spans="1:6" ht="29.25" customHeight="1">
      <c r="A2" s="46" t="s">
        <v>68</v>
      </c>
      <c r="B2" s="47"/>
      <c r="C2" s="47"/>
      <c r="D2" s="47"/>
      <c r="E2" s="47"/>
      <c r="F2" s="48"/>
    </row>
    <row r="3" spans="1:6" ht="105">
      <c r="A3" s="36" t="s">
        <v>44</v>
      </c>
      <c r="B3" s="36" t="s">
        <v>45</v>
      </c>
      <c r="C3" s="36" t="s">
        <v>1</v>
      </c>
      <c r="D3" s="37" t="s">
        <v>21</v>
      </c>
      <c r="E3" s="37" t="s">
        <v>46</v>
      </c>
      <c r="F3" s="37" t="s">
        <v>47</v>
      </c>
    </row>
    <row r="4" spans="1:7" ht="39.75" customHeight="1">
      <c r="A4" s="38">
        <v>11077</v>
      </c>
      <c r="B4" s="38">
        <v>0</v>
      </c>
      <c r="C4" s="38">
        <v>0</v>
      </c>
      <c r="D4" s="38">
        <v>8120</v>
      </c>
      <c r="E4" s="38">
        <v>4</v>
      </c>
      <c r="F4" s="38">
        <v>23</v>
      </c>
      <c r="G4" s="40"/>
    </row>
    <row r="5" spans="1:4" ht="15">
      <c r="A5" s="43"/>
      <c r="C5" s="42"/>
      <c r="D5" s="43"/>
    </row>
    <row r="6" spans="3:7" ht="15">
      <c r="C6" s="40"/>
      <c r="G6" s="40"/>
    </row>
    <row r="8" ht="15">
      <c r="D8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P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8515625" style="61" customWidth="1"/>
    <col min="2" max="2" width="25.28125" style="61" customWidth="1"/>
    <col min="3" max="40" width="12.7109375" style="61" customWidth="1"/>
    <col min="41" max="41" width="13.57421875" style="61" customWidth="1"/>
    <col min="42" max="42" width="10.140625" style="61" bestFit="1" customWidth="1"/>
    <col min="43" max="16384" width="9.140625" style="61" customWidth="1"/>
  </cols>
  <sheetData>
    <row r="1" spans="1:10" s="55" customFormat="1" ht="39" customHeight="1">
      <c r="A1" s="45" t="s">
        <v>78</v>
      </c>
      <c r="B1" s="44"/>
      <c r="C1" s="44"/>
      <c r="D1" s="44"/>
      <c r="E1" s="44"/>
      <c r="F1" s="44"/>
      <c r="G1" s="44"/>
      <c r="H1" s="44"/>
      <c r="I1" s="54"/>
      <c r="J1" s="54"/>
    </row>
    <row r="2" spans="1:38" s="57" customFormat="1" ht="25.5" customHeight="1">
      <c r="A2" s="56" t="s">
        <v>84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</row>
    <row r="3" spans="1:40" s="57" customFormat="1" ht="89.25" customHeight="1">
      <c r="A3" s="90" t="s">
        <v>0</v>
      </c>
      <c r="B3" s="90" t="s">
        <v>16</v>
      </c>
      <c r="C3" s="88" t="s">
        <v>17</v>
      </c>
      <c r="D3" s="89"/>
      <c r="E3" s="88" t="s">
        <v>48</v>
      </c>
      <c r="F3" s="89"/>
      <c r="G3" s="88" t="s">
        <v>49</v>
      </c>
      <c r="H3" s="89"/>
      <c r="I3" s="88" t="s">
        <v>20</v>
      </c>
      <c r="J3" s="89"/>
      <c r="K3" s="88" t="s">
        <v>50</v>
      </c>
      <c r="L3" s="89"/>
      <c r="M3" s="88" t="s">
        <v>51</v>
      </c>
      <c r="N3" s="89"/>
      <c r="O3" s="88" t="s">
        <v>22</v>
      </c>
      <c r="P3" s="89"/>
      <c r="Q3" s="88" t="s">
        <v>52</v>
      </c>
      <c r="R3" s="89"/>
      <c r="S3" s="88" t="s">
        <v>53</v>
      </c>
      <c r="T3" s="89"/>
      <c r="U3" s="88" t="s">
        <v>54</v>
      </c>
      <c r="V3" s="89"/>
      <c r="W3" s="88" t="s">
        <v>55</v>
      </c>
      <c r="X3" s="89"/>
      <c r="Y3" s="88" t="s">
        <v>23</v>
      </c>
      <c r="Z3" s="89"/>
      <c r="AA3" s="88" t="s">
        <v>61</v>
      </c>
      <c r="AB3" s="89"/>
      <c r="AC3" s="88" t="s">
        <v>24</v>
      </c>
      <c r="AD3" s="89"/>
      <c r="AE3" s="88" t="s">
        <v>25</v>
      </c>
      <c r="AF3" s="89"/>
      <c r="AG3" s="88" t="s">
        <v>26</v>
      </c>
      <c r="AH3" s="89"/>
      <c r="AI3" s="88" t="s">
        <v>60</v>
      </c>
      <c r="AJ3" s="89"/>
      <c r="AK3" s="88" t="s">
        <v>27</v>
      </c>
      <c r="AL3" s="89"/>
      <c r="AM3" s="93" t="s">
        <v>28</v>
      </c>
      <c r="AN3" s="94"/>
    </row>
    <row r="4" spans="1:40" s="57" customFormat="1" ht="25.5">
      <c r="A4" s="91"/>
      <c r="B4" s="91"/>
      <c r="C4" s="58" t="s">
        <v>18</v>
      </c>
      <c r="D4" s="58" t="s">
        <v>19</v>
      </c>
      <c r="E4" s="58" t="s">
        <v>18</v>
      </c>
      <c r="F4" s="58" t="s">
        <v>19</v>
      </c>
      <c r="G4" s="58" t="s">
        <v>18</v>
      </c>
      <c r="H4" s="58" t="s">
        <v>19</v>
      </c>
      <c r="I4" s="58" t="s">
        <v>18</v>
      </c>
      <c r="J4" s="58" t="s">
        <v>19</v>
      </c>
      <c r="K4" s="58" t="s">
        <v>18</v>
      </c>
      <c r="L4" s="58" t="s">
        <v>19</v>
      </c>
      <c r="M4" s="58" t="s">
        <v>18</v>
      </c>
      <c r="N4" s="58" t="s">
        <v>19</v>
      </c>
      <c r="O4" s="58" t="s">
        <v>18</v>
      </c>
      <c r="P4" s="58" t="s">
        <v>19</v>
      </c>
      <c r="Q4" s="58" t="s">
        <v>18</v>
      </c>
      <c r="R4" s="58" t="s">
        <v>19</v>
      </c>
      <c r="S4" s="58" t="s">
        <v>18</v>
      </c>
      <c r="T4" s="58" t="s">
        <v>19</v>
      </c>
      <c r="U4" s="58" t="s">
        <v>18</v>
      </c>
      <c r="V4" s="58" t="s">
        <v>19</v>
      </c>
      <c r="W4" s="58" t="s">
        <v>18</v>
      </c>
      <c r="X4" s="58" t="s">
        <v>19</v>
      </c>
      <c r="Y4" s="58" t="s">
        <v>18</v>
      </c>
      <c r="Z4" s="58" t="s">
        <v>19</v>
      </c>
      <c r="AA4" s="58" t="s">
        <v>18</v>
      </c>
      <c r="AB4" s="58" t="s">
        <v>19</v>
      </c>
      <c r="AC4" s="58" t="s">
        <v>18</v>
      </c>
      <c r="AD4" s="58" t="s">
        <v>19</v>
      </c>
      <c r="AE4" s="58" t="s">
        <v>18</v>
      </c>
      <c r="AF4" s="58" t="s">
        <v>19</v>
      </c>
      <c r="AG4" s="58" t="s">
        <v>18</v>
      </c>
      <c r="AH4" s="58" t="s">
        <v>19</v>
      </c>
      <c r="AI4" s="58" t="s">
        <v>18</v>
      </c>
      <c r="AJ4" s="58" t="s">
        <v>19</v>
      </c>
      <c r="AK4" s="58" t="s">
        <v>18</v>
      </c>
      <c r="AL4" s="58" t="s">
        <v>19</v>
      </c>
      <c r="AM4" s="58" t="s">
        <v>18</v>
      </c>
      <c r="AN4" s="58" t="s">
        <v>19</v>
      </c>
    </row>
    <row r="5" spans="1:41" s="60" customFormat="1" ht="43.5" customHeight="1">
      <c r="A5" s="59">
        <v>1</v>
      </c>
      <c r="B5" s="25" t="s">
        <v>2</v>
      </c>
      <c r="C5" s="83">
        <v>979923.0584560116</v>
      </c>
      <c r="D5" s="83">
        <v>262162.8925647503</v>
      </c>
      <c r="E5" s="83">
        <v>201569.9856000019</v>
      </c>
      <c r="F5" s="83">
        <v>0</v>
      </c>
      <c r="G5" s="83">
        <v>259853.23238500676</v>
      </c>
      <c r="H5" s="83">
        <v>7061.29455000001</v>
      </c>
      <c r="I5" s="83">
        <v>7338132.630599335</v>
      </c>
      <c r="J5" s="83">
        <v>0</v>
      </c>
      <c r="K5" s="83">
        <v>3228578.548199</v>
      </c>
      <c r="L5" s="83">
        <v>260562.06886856194</v>
      </c>
      <c r="M5" s="83">
        <v>525293.5381629996</v>
      </c>
      <c r="N5" s="83">
        <v>86028.69072000004</v>
      </c>
      <c r="O5" s="83">
        <v>0</v>
      </c>
      <c r="P5" s="83">
        <v>0</v>
      </c>
      <c r="Q5" s="83">
        <v>251657.0673</v>
      </c>
      <c r="R5" s="83">
        <v>251657.0673</v>
      </c>
      <c r="S5" s="83">
        <v>0</v>
      </c>
      <c r="T5" s="83">
        <v>0</v>
      </c>
      <c r="U5" s="83">
        <v>73022.5005</v>
      </c>
      <c r="V5" s="83">
        <v>45565.192186</v>
      </c>
      <c r="W5" s="83">
        <v>0</v>
      </c>
      <c r="X5" s="83">
        <v>0</v>
      </c>
      <c r="Y5" s="83">
        <v>310115.3570390004</v>
      </c>
      <c r="Z5" s="83">
        <v>100680.83591400001</v>
      </c>
      <c r="AA5" s="83">
        <v>2483157.468076</v>
      </c>
      <c r="AB5" s="83">
        <v>1403798.953019661</v>
      </c>
      <c r="AC5" s="83">
        <v>0</v>
      </c>
      <c r="AD5" s="83">
        <v>0</v>
      </c>
      <c r="AE5" s="83">
        <v>952585.1877</v>
      </c>
      <c r="AF5" s="83">
        <v>87046.80589076469</v>
      </c>
      <c r="AG5" s="83">
        <v>0</v>
      </c>
      <c r="AH5" s="83">
        <v>0</v>
      </c>
      <c r="AI5" s="83">
        <v>838373.4687999999</v>
      </c>
      <c r="AJ5" s="83">
        <v>642509.2751431726</v>
      </c>
      <c r="AK5" s="83">
        <v>0</v>
      </c>
      <c r="AL5" s="83">
        <v>0</v>
      </c>
      <c r="AM5" s="84">
        <f aca="true" t="shared" si="0" ref="AM5:AM21">C5+E5+G5+I5+K5+M5+O5+Q5+S5+U5+W5+Y5+AA5+AC5+AE5+AG5+AI5+AK5</f>
        <v>17442262.042817354</v>
      </c>
      <c r="AN5" s="84">
        <f aca="true" t="shared" si="1" ref="AN5:AN21">D5+F5+H5+J5+L5+N5+P5+R5+T5+V5+X5+Z5+AB5+AD5+AF5+AH5+AJ5+AL5</f>
        <v>3147073.0761569105</v>
      </c>
      <c r="AO5" s="85"/>
    </row>
    <row r="6" spans="1:41" s="60" customFormat="1" ht="43.5" customHeight="1">
      <c r="A6" s="59">
        <v>2</v>
      </c>
      <c r="B6" s="25" t="s">
        <v>4</v>
      </c>
      <c r="C6" s="83">
        <v>597021.924125</v>
      </c>
      <c r="D6" s="83">
        <v>355901.99649494997</v>
      </c>
      <c r="E6" s="83">
        <v>91735.11515200001</v>
      </c>
      <c r="F6" s="83">
        <v>0</v>
      </c>
      <c r="G6" s="83">
        <v>163588.784811</v>
      </c>
      <c r="H6" s="83">
        <v>40066.93992638999</v>
      </c>
      <c r="I6" s="83">
        <v>8220724.051777</v>
      </c>
      <c r="J6" s="83">
        <v>5317.707835200001</v>
      </c>
      <c r="K6" s="83">
        <v>1807267.23050662</v>
      </c>
      <c r="L6" s="83">
        <v>247346.29285600001</v>
      </c>
      <c r="M6" s="83">
        <v>205716.73632199998</v>
      </c>
      <c r="N6" s="83">
        <v>22110.871053759998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8469.31693359</v>
      </c>
      <c r="W6" s="83">
        <v>0</v>
      </c>
      <c r="X6" s="83">
        <v>0</v>
      </c>
      <c r="Y6" s="83">
        <v>119839.614507</v>
      </c>
      <c r="Z6" s="83">
        <v>85355.33575133</v>
      </c>
      <c r="AA6" s="83">
        <v>2856656.303006</v>
      </c>
      <c r="AB6" s="83">
        <v>2135768.3317509103</v>
      </c>
      <c r="AC6" s="83">
        <v>6873.82</v>
      </c>
      <c r="AD6" s="83">
        <v>0</v>
      </c>
      <c r="AE6" s="83">
        <v>196615.5699</v>
      </c>
      <c r="AF6" s="83">
        <v>98334.5702</v>
      </c>
      <c r="AG6" s="83">
        <v>0</v>
      </c>
      <c r="AH6" s="83">
        <v>0</v>
      </c>
      <c r="AI6" s="83">
        <v>311675.963885</v>
      </c>
      <c r="AJ6" s="83">
        <v>238284.5690586</v>
      </c>
      <c r="AK6" s="83">
        <v>0</v>
      </c>
      <c r="AL6" s="83">
        <v>0</v>
      </c>
      <c r="AM6" s="84">
        <f t="shared" si="0"/>
        <v>14577715.113991622</v>
      </c>
      <c r="AN6" s="84">
        <f t="shared" si="1"/>
        <v>3236955.93186073</v>
      </c>
      <c r="AO6" s="85"/>
    </row>
    <row r="7" spans="1:41" ht="45" customHeight="1">
      <c r="A7" s="59">
        <v>3</v>
      </c>
      <c r="B7" s="25" t="s">
        <v>3</v>
      </c>
      <c r="C7" s="83">
        <v>1099205.03</v>
      </c>
      <c r="D7" s="83">
        <v>61344.51</v>
      </c>
      <c r="E7" s="83">
        <v>78804.9</v>
      </c>
      <c r="F7" s="83">
        <v>0</v>
      </c>
      <c r="G7" s="83">
        <v>113341.09999999999</v>
      </c>
      <c r="H7" s="83">
        <v>0</v>
      </c>
      <c r="I7" s="83">
        <v>9291848.17</v>
      </c>
      <c r="J7" s="83">
        <v>0</v>
      </c>
      <c r="K7" s="83">
        <v>487932.45</v>
      </c>
      <c r="L7" s="83">
        <v>0</v>
      </c>
      <c r="M7" s="83">
        <v>57286.380000000005</v>
      </c>
      <c r="N7" s="83">
        <v>1035.21</v>
      </c>
      <c r="O7" s="83">
        <v>0</v>
      </c>
      <c r="P7" s="83">
        <v>0</v>
      </c>
      <c r="Q7" s="83">
        <v>17113.79</v>
      </c>
      <c r="R7" s="83">
        <v>15146.62</v>
      </c>
      <c r="S7" s="83">
        <v>73820.8</v>
      </c>
      <c r="T7" s="83">
        <v>57856.99</v>
      </c>
      <c r="U7" s="83">
        <v>0</v>
      </c>
      <c r="V7" s="83">
        <v>0</v>
      </c>
      <c r="W7" s="83">
        <v>0</v>
      </c>
      <c r="X7" s="83">
        <v>0</v>
      </c>
      <c r="Y7" s="83">
        <v>58246.96000000001</v>
      </c>
      <c r="Z7" s="83">
        <v>23650.23</v>
      </c>
      <c r="AA7" s="83">
        <v>1245846.85</v>
      </c>
      <c r="AB7" s="83">
        <v>270918.62</v>
      </c>
      <c r="AC7" s="83">
        <v>0</v>
      </c>
      <c r="AD7" s="83">
        <v>0</v>
      </c>
      <c r="AE7" s="83">
        <v>91628</v>
      </c>
      <c r="AF7" s="83">
        <v>0</v>
      </c>
      <c r="AG7" s="83">
        <v>17295.68</v>
      </c>
      <c r="AH7" s="83">
        <v>0</v>
      </c>
      <c r="AI7" s="83">
        <v>153893.5</v>
      </c>
      <c r="AJ7" s="83">
        <v>18185.35</v>
      </c>
      <c r="AK7" s="83">
        <v>0</v>
      </c>
      <c r="AL7" s="83">
        <v>0</v>
      </c>
      <c r="AM7" s="84">
        <f t="shared" si="0"/>
        <v>12786263.61</v>
      </c>
      <c r="AN7" s="84">
        <f t="shared" si="1"/>
        <v>448137.52999999997</v>
      </c>
      <c r="AO7" s="85"/>
    </row>
    <row r="8" spans="1:42" ht="45" customHeight="1">
      <c r="A8" s="59">
        <v>4</v>
      </c>
      <c r="B8" s="25" t="s">
        <v>14</v>
      </c>
      <c r="C8" s="83">
        <v>556046.08</v>
      </c>
      <c r="D8" s="83">
        <v>0</v>
      </c>
      <c r="E8" s="83">
        <v>9575.1</v>
      </c>
      <c r="F8" s="83">
        <v>8617.59</v>
      </c>
      <c r="G8" s="83">
        <v>46384.5</v>
      </c>
      <c r="H8" s="83">
        <v>0</v>
      </c>
      <c r="I8" s="83">
        <v>8553587.64</v>
      </c>
      <c r="J8" s="83">
        <v>0</v>
      </c>
      <c r="K8" s="83">
        <v>60173.39</v>
      </c>
      <c r="L8" s="83">
        <v>0</v>
      </c>
      <c r="M8" s="83">
        <v>19880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4">
        <f t="shared" si="0"/>
        <v>9245646.71</v>
      </c>
      <c r="AN8" s="84">
        <f t="shared" si="1"/>
        <v>8617.59</v>
      </c>
      <c r="AO8" s="85"/>
      <c r="AP8" s="64"/>
    </row>
    <row r="9" spans="1:42" ht="45" customHeight="1">
      <c r="A9" s="59">
        <v>5</v>
      </c>
      <c r="B9" s="25" t="s">
        <v>5</v>
      </c>
      <c r="C9" s="83">
        <v>0</v>
      </c>
      <c r="D9" s="83">
        <v>0</v>
      </c>
      <c r="E9" s="83">
        <v>461</v>
      </c>
      <c r="F9" s="83">
        <v>230.5</v>
      </c>
      <c r="G9" s="83">
        <v>10641.6</v>
      </c>
      <c r="H9" s="83">
        <v>10242.54</v>
      </c>
      <c r="I9" s="83">
        <v>8266658.54</v>
      </c>
      <c r="J9" s="83">
        <v>0</v>
      </c>
      <c r="K9" s="83">
        <v>13948.8</v>
      </c>
      <c r="L9" s="83">
        <v>10300.8</v>
      </c>
      <c r="M9" s="83">
        <v>1251.6</v>
      </c>
      <c r="N9" s="83">
        <v>1126.47</v>
      </c>
      <c r="O9" s="83">
        <v>0</v>
      </c>
      <c r="P9" s="83">
        <v>0</v>
      </c>
      <c r="Q9" s="83">
        <v>0</v>
      </c>
      <c r="R9" s="83">
        <v>0</v>
      </c>
      <c r="S9" s="83">
        <v>9045.36</v>
      </c>
      <c r="T9" s="83">
        <v>8779.32</v>
      </c>
      <c r="U9" s="83">
        <v>0</v>
      </c>
      <c r="V9" s="83">
        <v>0</v>
      </c>
      <c r="W9" s="83">
        <v>0</v>
      </c>
      <c r="X9" s="83">
        <v>0</v>
      </c>
      <c r="Y9" s="83">
        <v>21120</v>
      </c>
      <c r="Z9" s="83">
        <v>3959.48</v>
      </c>
      <c r="AA9" s="83">
        <v>3215.99</v>
      </c>
      <c r="AB9" s="83">
        <v>1222.08</v>
      </c>
      <c r="AC9" s="83">
        <v>38956.62</v>
      </c>
      <c r="AD9" s="83">
        <v>38127.9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4">
        <f t="shared" si="0"/>
        <v>8365299.51</v>
      </c>
      <c r="AN9" s="84">
        <f t="shared" si="1"/>
        <v>73989.09</v>
      </c>
      <c r="AO9" s="85"/>
      <c r="AP9" s="64"/>
    </row>
    <row r="10" spans="1:42" ht="45" customHeight="1">
      <c r="A10" s="59">
        <v>6</v>
      </c>
      <c r="B10" s="25" t="s">
        <v>9</v>
      </c>
      <c r="C10" s="83">
        <v>84920.76865753424</v>
      </c>
      <c r="D10" s="83">
        <v>0</v>
      </c>
      <c r="E10" s="83">
        <v>28893.340836869615</v>
      </c>
      <c r="F10" s="83">
        <v>0</v>
      </c>
      <c r="G10" s="83">
        <v>83805.361278</v>
      </c>
      <c r="H10" s="83">
        <v>9001.578560000004</v>
      </c>
      <c r="I10" s="83">
        <v>6823353.8069170015</v>
      </c>
      <c r="J10" s="83">
        <v>0</v>
      </c>
      <c r="K10" s="83">
        <v>480844.60706017533</v>
      </c>
      <c r="L10" s="83">
        <v>384675.68564813945</v>
      </c>
      <c r="M10" s="83">
        <v>36181.069338013695</v>
      </c>
      <c r="N10" s="83">
        <v>27386.60278985537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15504.24</v>
      </c>
      <c r="V10" s="83">
        <v>0</v>
      </c>
      <c r="W10" s="83">
        <v>0</v>
      </c>
      <c r="X10" s="83">
        <v>0</v>
      </c>
      <c r="Y10" s="83">
        <v>20404.655757105647</v>
      </c>
      <c r="Z10" s="83">
        <v>12625.27999391454</v>
      </c>
      <c r="AA10" s="83">
        <v>229640.0807440001</v>
      </c>
      <c r="AB10" s="83">
        <v>194396.55667037</v>
      </c>
      <c r="AC10" s="83">
        <v>90488.07</v>
      </c>
      <c r="AD10" s="83">
        <v>86374.2</v>
      </c>
      <c r="AE10" s="83">
        <v>42088.28767123287</v>
      </c>
      <c r="AF10" s="83">
        <v>21709.22</v>
      </c>
      <c r="AG10" s="83">
        <v>0</v>
      </c>
      <c r="AH10" s="83">
        <v>0</v>
      </c>
      <c r="AI10" s="83">
        <v>344260.98500000004</v>
      </c>
      <c r="AJ10" s="83">
        <v>25921.5425</v>
      </c>
      <c r="AK10" s="83">
        <v>0</v>
      </c>
      <c r="AL10" s="83">
        <v>0</v>
      </c>
      <c r="AM10" s="84">
        <f t="shared" si="0"/>
        <v>8280385.273259934</v>
      </c>
      <c r="AN10" s="84">
        <f t="shared" si="1"/>
        <v>762090.6661622792</v>
      </c>
      <c r="AO10" s="85"/>
      <c r="AP10" s="64"/>
    </row>
    <row r="11" spans="1:42" ht="45" customHeight="1">
      <c r="A11" s="59">
        <v>7</v>
      </c>
      <c r="B11" s="25" t="s">
        <v>7</v>
      </c>
      <c r="C11" s="83">
        <v>37635.87</v>
      </c>
      <c r="D11" s="83">
        <v>0</v>
      </c>
      <c r="E11" s="83">
        <v>7225.66</v>
      </c>
      <c r="F11" s="83">
        <v>0</v>
      </c>
      <c r="G11" s="83">
        <v>27219.458000000002</v>
      </c>
      <c r="H11" s="83">
        <v>0</v>
      </c>
      <c r="I11" s="83">
        <v>5103145.877</v>
      </c>
      <c r="J11" s="83">
        <v>0</v>
      </c>
      <c r="K11" s="83">
        <v>318771.891736</v>
      </c>
      <c r="L11" s="83">
        <v>14359.037199999999</v>
      </c>
      <c r="M11" s="83">
        <v>87711.435</v>
      </c>
      <c r="N11" s="83">
        <v>43235.4716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2449.0377359999998</v>
      </c>
      <c r="V11" s="83">
        <v>5545.8694</v>
      </c>
      <c r="W11" s="83">
        <v>0</v>
      </c>
      <c r="X11" s="83">
        <v>0</v>
      </c>
      <c r="Y11" s="83">
        <v>40996.577736</v>
      </c>
      <c r="Z11" s="83">
        <v>15205.1521</v>
      </c>
      <c r="AA11" s="83">
        <v>1227329.3337360001</v>
      </c>
      <c r="AB11" s="83">
        <v>1275627.8331765898</v>
      </c>
      <c r="AC11" s="83">
        <v>0</v>
      </c>
      <c r="AD11" s="83">
        <v>0</v>
      </c>
      <c r="AE11" s="83">
        <v>360283.02</v>
      </c>
      <c r="AF11" s="83">
        <v>161935.2482</v>
      </c>
      <c r="AG11" s="83">
        <v>0</v>
      </c>
      <c r="AH11" s="83">
        <v>0</v>
      </c>
      <c r="AI11" s="83">
        <v>14138.14</v>
      </c>
      <c r="AJ11" s="83">
        <v>41906.933300000004</v>
      </c>
      <c r="AK11" s="83">
        <v>0</v>
      </c>
      <c r="AL11" s="83">
        <v>0</v>
      </c>
      <c r="AM11" s="84">
        <f t="shared" si="0"/>
        <v>7226906.300943998</v>
      </c>
      <c r="AN11" s="84">
        <f t="shared" si="1"/>
        <v>1557815.5449765897</v>
      </c>
      <c r="AO11" s="85"/>
      <c r="AP11" s="64"/>
    </row>
    <row r="12" spans="1:41" ht="45" customHeight="1">
      <c r="A12" s="59">
        <v>8</v>
      </c>
      <c r="B12" s="25" t="s">
        <v>6</v>
      </c>
      <c r="C12" s="83">
        <v>0</v>
      </c>
      <c r="D12" s="83">
        <v>0</v>
      </c>
      <c r="E12" s="83">
        <v>1670.0999999999997</v>
      </c>
      <c r="F12" s="83">
        <v>0</v>
      </c>
      <c r="G12" s="83">
        <v>48159.79</v>
      </c>
      <c r="H12" s="83">
        <v>0</v>
      </c>
      <c r="I12" s="83">
        <v>700962.9</v>
      </c>
      <c r="J12" s="83">
        <v>0</v>
      </c>
      <c r="K12" s="83">
        <v>134954.02000000008</v>
      </c>
      <c r="L12" s="83">
        <v>0</v>
      </c>
      <c r="M12" s="83">
        <v>11145.88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7162.350000000006</v>
      </c>
      <c r="AB12" s="83">
        <v>0</v>
      </c>
      <c r="AC12" s="83">
        <v>400</v>
      </c>
      <c r="AD12" s="83">
        <v>0</v>
      </c>
      <c r="AE12" s="83">
        <v>803843.28</v>
      </c>
      <c r="AF12" s="83">
        <v>69884.87000000001</v>
      </c>
      <c r="AG12" s="83">
        <v>0</v>
      </c>
      <c r="AH12" s="83">
        <v>0</v>
      </c>
      <c r="AI12" s="83">
        <v>75647.93999999989</v>
      </c>
      <c r="AJ12" s="83">
        <v>0</v>
      </c>
      <c r="AK12" s="83">
        <v>0</v>
      </c>
      <c r="AL12" s="83">
        <v>0</v>
      </c>
      <c r="AM12" s="84">
        <f t="shared" si="0"/>
        <v>1783946.26</v>
      </c>
      <c r="AN12" s="84">
        <f t="shared" si="1"/>
        <v>69884.87000000001</v>
      </c>
      <c r="AO12" s="85"/>
    </row>
    <row r="13" spans="1:41" ht="45" customHeight="1">
      <c r="A13" s="59">
        <v>9</v>
      </c>
      <c r="B13" s="25" t="s">
        <v>10</v>
      </c>
      <c r="C13" s="83">
        <v>300864.08</v>
      </c>
      <c r="D13" s="83">
        <v>0</v>
      </c>
      <c r="E13" s="83">
        <v>92</v>
      </c>
      <c r="F13" s="83">
        <v>0</v>
      </c>
      <c r="G13" s="83">
        <v>151.95</v>
      </c>
      <c r="H13" s="83">
        <v>0</v>
      </c>
      <c r="I13" s="83">
        <v>571959</v>
      </c>
      <c r="J13" s="83">
        <v>0</v>
      </c>
      <c r="K13" s="83">
        <v>206158</v>
      </c>
      <c r="L13" s="83">
        <v>0</v>
      </c>
      <c r="M13" s="83">
        <v>1081.95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607.79</v>
      </c>
      <c r="AB13" s="83">
        <v>0</v>
      </c>
      <c r="AC13" s="83">
        <v>0</v>
      </c>
      <c r="AD13" s="83">
        <v>0</v>
      </c>
      <c r="AE13" s="83">
        <v>50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4">
        <f t="shared" si="0"/>
        <v>1080964.77</v>
      </c>
      <c r="AN13" s="84">
        <f t="shared" si="1"/>
        <v>0</v>
      </c>
      <c r="AO13" s="85"/>
    </row>
    <row r="14" spans="1:41" ht="45" customHeight="1">
      <c r="A14" s="59">
        <v>10</v>
      </c>
      <c r="B14" s="25" t="s">
        <v>11</v>
      </c>
      <c r="C14" s="83">
        <v>6243.2472559011</v>
      </c>
      <c r="D14" s="83">
        <v>0</v>
      </c>
      <c r="E14" s="83">
        <v>4425.27000000001</v>
      </c>
      <c r="F14" s="83">
        <v>2212.684125</v>
      </c>
      <c r="G14" s="83">
        <v>13717.8433333333</v>
      </c>
      <c r="H14" s="83">
        <v>9602.23333333333</v>
      </c>
      <c r="I14" s="83">
        <v>475742.748420879</v>
      </c>
      <c r="J14" s="83">
        <v>0</v>
      </c>
      <c r="K14" s="83">
        <v>319062.61</v>
      </c>
      <c r="L14" s="83">
        <v>222667.43399999998</v>
      </c>
      <c r="M14" s="83">
        <v>47567.845555555556</v>
      </c>
      <c r="N14" s="83">
        <v>34628.500888888884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31427.04</v>
      </c>
      <c r="Z14" s="83">
        <v>23264.43</v>
      </c>
      <c r="AA14" s="83">
        <v>45552.68</v>
      </c>
      <c r="AB14" s="83">
        <v>34346.57</v>
      </c>
      <c r="AC14" s="83">
        <v>0</v>
      </c>
      <c r="AD14" s="83">
        <v>0</v>
      </c>
      <c r="AE14" s="83">
        <v>22910</v>
      </c>
      <c r="AF14" s="83">
        <v>0</v>
      </c>
      <c r="AG14" s="83">
        <v>0</v>
      </c>
      <c r="AH14" s="83">
        <v>0</v>
      </c>
      <c r="AI14" s="83">
        <v>29422.37</v>
      </c>
      <c r="AJ14" s="83">
        <v>8303.8</v>
      </c>
      <c r="AK14" s="83">
        <v>0</v>
      </c>
      <c r="AL14" s="83">
        <v>0</v>
      </c>
      <c r="AM14" s="84">
        <f t="shared" si="0"/>
        <v>996071.654565669</v>
      </c>
      <c r="AN14" s="84">
        <f t="shared" si="1"/>
        <v>335025.6523472222</v>
      </c>
      <c r="AO14" s="85"/>
    </row>
    <row r="15" spans="1:41" ht="45" customHeight="1">
      <c r="A15" s="59">
        <v>11</v>
      </c>
      <c r="B15" s="25" t="s">
        <v>65</v>
      </c>
      <c r="C15" s="83">
        <v>0</v>
      </c>
      <c r="D15" s="83">
        <v>0</v>
      </c>
      <c r="E15" s="83">
        <v>9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9336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4437.15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782253</v>
      </c>
      <c r="AF15" s="83">
        <v>44431</v>
      </c>
      <c r="AG15" s="83">
        <v>0</v>
      </c>
      <c r="AH15" s="83">
        <v>0</v>
      </c>
      <c r="AI15" s="83">
        <v>3850</v>
      </c>
      <c r="AJ15" s="83">
        <v>0</v>
      </c>
      <c r="AK15" s="83">
        <v>0</v>
      </c>
      <c r="AL15" s="83">
        <v>0</v>
      </c>
      <c r="AM15" s="84">
        <f t="shared" si="0"/>
        <v>799885.15</v>
      </c>
      <c r="AN15" s="84">
        <f t="shared" si="1"/>
        <v>44431</v>
      </c>
      <c r="AO15" s="85"/>
    </row>
    <row r="16" spans="1:41" ht="45" customHeight="1">
      <c r="A16" s="59">
        <v>12</v>
      </c>
      <c r="B16" s="25" t="s">
        <v>13</v>
      </c>
      <c r="C16" s="83">
        <v>121273.60328767137</v>
      </c>
      <c r="D16" s="83">
        <v>0</v>
      </c>
      <c r="E16" s="83">
        <v>34090.34136986311</v>
      </c>
      <c r="F16" s="83">
        <v>0</v>
      </c>
      <c r="G16" s="83">
        <v>41224.58931506854</v>
      </c>
      <c r="H16" s="83">
        <v>0</v>
      </c>
      <c r="I16" s="83">
        <v>581115.519917807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4">
        <f t="shared" si="0"/>
        <v>777704.05389041</v>
      </c>
      <c r="AN16" s="84">
        <f t="shared" si="1"/>
        <v>0</v>
      </c>
      <c r="AO16" s="85"/>
    </row>
    <row r="17" spans="1:41" ht="45" customHeight="1">
      <c r="A17" s="59">
        <v>13</v>
      </c>
      <c r="B17" s="25" t="s">
        <v>82</v>
      </c>
      <c r="C17" s="83">
        <v>71654.76</v>
      </c>
      <c r="D17" s="83">
        <v>0</v>
      </c>
      <c r="E17" s="83">
        <v>38030.84</v>
      </c>
      <c r="F17" s="83">
        <v>0</v>
      </c>
      <c r="G17" s="83">
        <v>23247.85</v>
      </c>
      <c r="H17" s="83">
        <v>0</v>
      </c>
      <c r="I17" s="83">
        <v>596194.23</v>
      </c>
      <c r="J17" s="83">
        <v>0</v>
      </c>
      <c r="K17" s="83">
        <v>32200.51</v>
      </c>
      <c r="L17" s="83">
        <v>0</v>
      </c>
      <c r="M17" s="83">
        <v>5427.77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4">
        <f t="shared" si="0"/>
        <v>766755.96</v>
      </c>
      <c r="AN17" s="84">
        <f t="shared" si="1"/>
        <v>0</v>
      </c>
      <c r="AO17" s="85"/>
    </row>
    <row r="18" spans="1:41" ht="45" customHeight="1">
      <c r="A18" s="59">
        <v>14</v>
      </c>
      <c r="B18" s="25" t="s">
        <v>58</v>
      </c>
      <c r="C18" s="83">
        <v>0</v>
      </c>
      <c r="D18" s="83">
        <v>0</v>
      </c>
      <c r="E18" s="83">
        <v>0</v>
      </c>
      <c r="F18" s="83">
        <v>0</v>
      </c>
      <c r="G18" s="83">
        <v>15371</v>
      </c>
      <c r="H18" s="83">
        <v>0</v>
      </c>
      <c r="I18" s="83">
        <v>0</v>
      </c>
      <c r="J18" s="83">
        <v>0</v>
      </c>
      <c r="K18" s="83">
        <v>103681</v>
      </c>
      <c r="L18" s="83">
        <v>1237</v>
      </c>
      <c r="M18" s="83">
        <v>5360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51830</v>
      </c>
      <c r="Z18" s="83">
        <v>0</v>
      </c>
      <c r="AA18" s="83">
        <v>20679</v>
      </c>
      <c r="AB18" s="83">
        <v>0</v>
      </c>
      <c r="AC18" s="83">
        <v>0</v>
      </c>
      <c r="AD18" s="83">
        <v>0</v>
      </c>
      <c r="AE18" s="83">
        <v>354569</v>
      </c>
      <c r="AF18" s="83">
        <v>0</v>
      </c>
      <c r="AG18" s="83">
        <v>0</v>
      </c>
      <c r="AH18" s="83">
        <v>0</v>
      </c>
      <c r="AI18" s="83">
        <v>71467</v>
      </c>
      <c r="AJ18" s="83">
        <v>0</v>
      </c>
      <c r="AK18" s="83">
        <v>0</v>
      </c>
      <c r="AL18" s="83">
        <v>0</v>
      </c>
      <c r="AM18" s="84">
        <f t="shared" si="0"/>
        <v>622957</v>
      </c>
      <c r="AN18" s="84">
        <f t="shared" si="1"/>
        <v>1237</v>
      </c>
      <c r="AO18" s="85"/>
    </row>
    <row r="19" spans="1:41" ht="45" customHeight="1">
      <c r="A19" s="59">
        <v>15</v>
      </c>
      <c r="B19" s="25" t="s">
        <v>63</v>
      </c>
      <c r="C19" s="83">
        <v>0</v>
      </c>
      <c r="D19" s="83">
        <v>0</v>
      </c>
      <c r="E19" s="83">
        <v>0</v>
      </c>
      <c r="F19" s="83">
        <v>0</v>
      </c>
      <c r="G19" s="83">
        <v>8467.03</v>
      </c>
      <c r="H19" s="83">
        <v>0</v>
      </c>
      <c r="I19" s="83">
        <v>0</v>
      </c>
      <c r="J19" s="83">
        <v>0</v>
      </c>
      <c r="K19" s="83">
        <v>31927.89</v>
      </c>
      <c r="L19" s="83">
        <v>0</v>
      </c>
      <c r="M19" s="83">
        <v>9657.73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24060.84</v>
      </c>
      <c r="Z19" s="83">
        <v>0</v>
      </c>
      <c r="AA19" s="83">
        <v>98078.06</v>
      </c>
      <c r="AB19" s="83">
        <v>42987.5</v>
      </c>
      <c r="AC19" s="83">
        <v>0</v>
      </c>
      <c r="AD19" s="83">
        <v>0</v>
      </c>
      <c r="AE19" s="83">
        <v>100992.70000000001</v>
      </c>
      <c r="AF19" s="83">
        <v>0</v>
      </c>
      <c r="AG19" s="83">
        <v>0</v>
      </c>
      <c r="AH19" s="83">
        <v>0</v>
      </c>
      <c r="AI19" s="83">
        <v>14049.83</v>
      </c>
      <c r="AJ19" s="83">
        <v>0</v>
      </c>
      <c r="AK19" s="83">
        <v>0</v>
      </c>
      <c r="AL19" s="83">
        <v>0</v>
      </c>
      <c r="AM19" s="84">
        <f t="shared" si="0"/>
        <v>287234.08</v>
      </c>
      <c r="AN19" s="84">
        <f t="shared" si="1"/>
        <v>42987.5</v>
      </c>
      <c r="AO19" s="85"/>
    </row>
    <row r="20" spans="1:41" ht="45" customHeight="1">
      <c r="A20" s="59">
        <v>16</v>
      </c>
      <c r="B20" s="25" t="s">
        <v>8</v>
      </c>
      <c r="C20" s="83">
        <v>0</v>
      </c>
      <c r="D20" s="83">
        <v>0</v>
      </c>
      <c r="E20" s="83">
        <v>59432.97665799999</v>
      </c>
      <c r="F20" s="83">
        <v>909.3245428673987</v>
      </c>
      <c r="G20" s="83">
        <v>1787.8099939999997</v>
      </c>
      <c r="H20" s="83">
        <v>27.35349290819996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70256.577</v>
      </c>
      <c r="AB20" s="83">
        <v>70256.577</v>
      </c>
      <c r="AC20" s="83">
        <v>116557.43012</v>
      </c>
      <c r="AD20" s="83">
        <v>47004.114518</v>
      </c>
      <c r="AE20" s="83">
        <v>0</v>
      </c>
      <c r="AF20" s="83">
        <v>0</v>
      </c>
      <c r="AG20" s="83">
        <v>0</v>
      </c>
      <c r="AH20" s="83">
        <v>0</v>
      </c>
      <c r="AI20" s="83">
        <v>25057.8</v>
      </c>
      <c r="AJ20" s="83">
        <v>1002.312</v>
      </c>
      <c r="AK20" s="83">
        <v>0</v>
      </c>
      <c r="AL20" s="83">
        <v>0</v>
      </c>
      <c r="AM20" s="84">
        <f t="shared" si="0"/>
        <v>273092.593772</v>
      </c>
      <c r="AN20" s="84">
        <f t="shared" si="1"/>
        <v>119199.6815537756</v>
      </c>
      <c r="AO20" s="85"/>
    </row>
    <row r="21" spans="1:41" ht="45" customHeight="1">
      <c r="A21" s="59">
        <v>17</v>
      </c>
      <c r="B21" s="25" t="s">
        <v>12</v>
      </c>
      <c r="C21" s="83">
        <v>0</v>
      </c>
      <c r="D21" s="83">
        <v>0</v>
      </c>
      <c r="E21" s="83">
        <v>0</v>
      </c>
      <c r="F21" s="83">
        <v>0</v>
      </c>
      <c r="G21" s="83">
        <v>1409.47</v>
      </c>
      <c r="H21" s="83">
        <v>802.52</v>
      </c>
      <c r="I21" s="83">
        <v>92536</v>
      </c>
      <c r="J21" s="83">
        <v>0</v>
      </c>
      <c r="K21" s="83">
        <v>132203.48</v>
      </c>
      <c r="L21" s="83">
        <v>70801</v>
      </c>
      <c r="M21" s="83">
        <v>9304.81</v>
      </c>
      <c r="N21" s="83">
        <v>4750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9482.08</v>
      </c>
      <c r="Z21" s="83">
        <v>0</v>
      </c>
      <c r="AA21" s="83">
        <v>216.45</v>
      </c>
      <c r="AB21" s="83">
        <v>0</v>
      </c>
      <c r="AC21" s="83">
        <v>0</v>
      </c>
      <c r="AD21" s="83">
        <v>0</v>
      </c>
      <c r="AE21" s="83">
        <v>17696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4">
        <f t="shared" si="0"/>
        <v>262848.29000000004</v>
      </c>
      <c r="AN21" s="84">
        <f t="shared" si="1"/>
        <v>76353.52</v>
      </c>
      <c r="AO21" s="85"/>
    </row>
    <row r="22" spans="1:41" ht="15">
      <c r="A22" s="62"/>
      <c r="B22" s="23" t="s">
        <v>15</v>
      </c>
      <c r="C22" s="22">
        <f aca="true" t="shared" si="2" ref="C22:AN22">SUM(C5:C21)</f>
        <v>3854788.421782118</v>
      </c>
      <c r="D22" s="22">
        <f t="shared" si="2"/>
        <v>679409.3990597003</v>
      </c>
      <c r="E22" s="22">
        <f t="shared" si="2"/>
        <v>556015.6296167346</v>
      </c>
      <c r="F22" s="22">
        <f t="shared" si="2"/>
        <v>11970.098667867398</v>
      </c>
      <c r="G22" s="22">
        <f t="shared" si="2"/>
        <v>858371.3691164084</v>
      </c>
      <c r="H22" s="22">
        <f t="shared" si="2"/>
        <v>76804.45986263154</v>
      </c>
      <c r="I22" s="22">
        <f t="shared" si="2"/>
        <v>56615961.11463202</v>
      </c>
      <c r="J22" s="22">
        <f t="shared" si="2"/>
        <v>5317.707835200001</v>
      </c>
      <c r="K22" s="22">
        <f t="shared" si="2"/>
        <v>7367040.427501795</v>
      </c>
      <c r="L22" s="22">
        <f t="shared" si="2"/>
        <v>1211949.3185727014</v>
      </c>
      <c r="M22" s="22">
        <f t="shared" si="2"/>
        <v>1022866.7443785687</v>
      </c>
      <c r="N22" s="22">
        <f t="shared" si="2"/>
        <v>220301.81705250428</v>
      </c>
      <c r="O22" s="22">
        <f t="shared" si="2"/>
        <v>0</v>
      </c>
      <c r="P22" s="22">
        <f t="shared" si="2"/>
        <v>0</v>
      </c>
      <c r="Q22" s="22">
        <f t="shared" si="2"/>
        <v>268770.8573</v>
      </c>
      <c r="R22" s="22">
        <f t="shared" si="2"/>
        <v>266803.6873</v>
      </c>
      <c r="S22" s="22">
        <f t="shared" si="2"/>
        <v>82866.16</v>
      </c>
      <c r="T22" s="22">
        <f t="shared" si="2"/>
        <v>66636.31</v>
      </c>
      <c r="U22" s="22">
        <f t="shared" si="2"/>
        <v>90975.778236</v>
      </c>
      <c r="V22" s="22">
        <f t="shared" si="2"/>
        <v>59580.37851959</v>
      </c>
      <c r="W22" s="22">
        <f t="shared" si="2"/>
        <v>0</v>
      </c>
      <c r="X22" s="22">
        <f t="shared" si="2"/>
        <v>0</v>
      </c>
      <c r="Y22" s="22">
        <f t="shared" si="2"/>
        <v>691960.275039106</v>
      </c>
      <c r="Z22" s="22">
        <f t="shared" si="2"/>
        <v>264740.74375924456</v>
      </c>
      <c r="AA22" s="22">
        <f t="shared" si="2"/>
        <v>8288398.932562</v>
      </c>
      <c r="AB22" s="22">
        <f t="shared" si="2"/>
        <v>5429323.021617531</v>
      </c>
      <c r="AC22" s="22">
        <f t="shared" si="2"/>
        <v>253275.94012</v>
      </c>
      <c r="AD22" s="22">
        <f t="shared" si="2"/>
        <v>171506.21451800002</v>
      </c>
      <c r="AE22" s="22">
        <f t="shared" si="2"/>
        <v>3725514.045271233</v>
      </c>
      <c r="AF22" s="22">
        <f t="shared" si="2"/>
        <v>483341.7142907647</v>
      </c>
      <c r="AG22" s="22">
        <f t="shared" si="2"/>
        <v>17295.68</v>
      </c>
      <c r="AH22" s="22">
        <f t="shared" si="2"/>
        <v>0</v>
      </c>
      <c r="AI22" s="22">
        <f t="shared" si="2"/>
        <v>1881836.997685</v>
      </c>
      <c r="AJ22" s="22">
        <f t="shared" si="2"/>
        <v>976113.7820017727</v>
      </c>
      <c r="AK22" s="22">
        <f t="shared" si="2"/>
        <v>0</v>
      </c>
      <c r="AL22" s="22">
        <f t="shared" si="2"/>
        <v>0</v>
      </c>
      <c r="AM22" s="22">
        <f t="shared" si="2"/>
        <v>85575938.37324098</v>
      </c>
      <c r="AN22" s="22">
        <f t="shared" si="2"/>
        <v>9923798.653057506</v>
      </c>
      <c r="AO22" s="85"/>
    </row>
    <row r="23" spans="3:41" s="63" customFormat="1" ht="12.75" customHeight="1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85"/>
    </row>
    <row r="24" spans="2:40" ht="13.5">
      <c r="B24" s="65" t="s">
        <v>29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2:40" ht="12.75" customHeight="1">
      <c r="B25" s="92" t="s">
        <v>69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M25" s="64"/>
      <c r="AN25" s="64"/>
    </row>
    <row r="26" spans="2:40" ht="17.25" customHeigh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8"/>
      <c r="P26" s="18"/>
      <c r="Q26" s="64"/>
      <c r="R26" s="64"/>
      <c r="AN26" s="64"/>
    </row>
    <row r="27" spans="15:16" ht="12.75" customHeight="1">
      <c r="O27" s="18"/>
      <c r="P27" s="18"/>
    </row>
    <row r="29" spans="3:38" ht="12.75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B25:N26"/>
    <mergeCell ref="O3:P3"/>
    <mergeCell ref="U3:V3"/>
    <mergeCell ref="W3:X3"/>
    <mergeCell ref="Q3:R3"/>
    <mergeCell ref="S3:T3"/>
    <mergeCell ref="I3:J3"/>
    <mergeCell ref="K3:L3"/>
    <mergeCell ref="M3:N3"/>
    <mergeCell ref="A3:A4"/>
    <mergeCell ref="B3:B4"/>
    <mergeCell ref="C3:D3"/>
    <mergeCell ref="E3:F3"/>
    <mergeCell ref="G3:H3"/>
    <mergeCell ref="AI3:AJ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P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67" customWidth="1"/>
    <col min="2" max="2" width="29.8515625" style="67" customWidth="1"/>
    <col min="3" max="3" width="15.57421875" style="67" customWidth="1"/>
    <col min="4" max="4" width="12.7109375" style="67" customWidth="1"/>
    <col min="5" max="5" width="14.7109375" style="67" customWidth="1"/>
    <col min="6" max="6" width="12.7109375" style="67" customWidth="1"/>
    <col min="7" max="8" width="13.421875" style="67" customWidth="1"/>
    <col min="9" max="28" width="12.7109375" style="67" customWidth="1"/>
    <col min="29" max="29" width="14.57421875" style="67" customWidth="1"/>
    <col min="30" max="38" width="12.7109375" style="67" customWidth="1"/>
    <col min="39" max="39" width="15.421875" style="67" customWidth="1"/>
    <col min="40" max="40" width="14.140625" style="67" customWidth="1"/>
    <col min="41" max="41" width="9.7109375" style="67" bestFit="1" customWidth="1"/>
    <col min="42" max="16384" width="9.140625" style="67" customWidth="1"/>
  </cols>
  <sheetData>
    <row r="1" s="51" customFormat="1" ht="17.25" customHeight="1">
      <c r="A1" s="49" t="s">
        <v>70</v>
      </c>
    </row>
    <row r="2" spans="1:38" ht="19.5" customHeight="1">
      <c r="A2" s="56" t="s">
        <v>84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40" ht="82.5" customHeight="1">
      <c r="A3" s="90" t="s">
        <v>0</v>
      </c>
      <c r="B3" s="90" t="s">
        <v>16</v>
      </c>
      <c r="C3" s="88" t="s">
        <v>17</v>
      </c>
      <c r="D3" s="89"/>
      <c r="E3" s="88" t="s">
        <v>48</v>
      </c>
      <c r="F3" s="89"/>
      <c r="G3" s="88" t="s">
        <v>49</v>
      </c>
      <c r="H3" s="89"/>
      <c r="I3" s="88" t="s">
        <v>20</v>
      </c>
      <c r="J3" s="89"/>
      <c r="K3" s="88" t="s">
        <v>50</v>
      </c>
      <c r="L3" s="89"/>
      <c r="M3" s="88" t="s">
        <v>51</v>
      </c>
      <c r="N3" s="89"/>
      <c r="O3" s="88" t="s">
        <v>22</v>
      </c>
      <c r="P3" s="89"/>
      <c r="Q3" s="88" t="s">
        <v>52</v>
      </c>
      <c r="R3" s="89"/>
      <c r="S3" s="88" t="s">
        <v>53</v>
      </c>
      <c r="T3" s="89"/>
      <c r="U3" s="88" t="s">
        <v>54</v>
      </c>
      <c r="V3" s="89"/>
      <c r="W3" s="88" t="s">
        <v>55</v>
      </c>
      <c r="X3" s="89"/>
      <c r="Y3" s="88" t="s">
        <v>23</v>
      </c>
      <c r="Z3" s="89"/>
      <c r="AA3" s="88" t="s">
        <v>59</v>
      </c>
      <c r="AB3" s="89"/>
      <c r="AC3" s="88" t="s">
        <v>24</v>
      </c>
      <c r="AD3" s="89"/>
      <c r="AE3" s="88" t="s">
        <v>25</v>
      </c>
      <c r="AF3" s="89"/>
      <c r="AG3" s="88" t="s">
        <v>26</v>
      </c>
      <c r="AH3" s="89"/>
      <c r="AI3" s="88" t="s">
        <v>60</v>
      </c>
      <c r="AJ3" s="89"/>
      <c r="AK3" s="88" t="s">
        <v>27</v>
      </c>
      <c r="AL3" s="89"/>
      <c r="AM3" s="88" t="s">
        <v>28</v>
      </c>
      <c r="AN3" s="89"/>
    </row>
    <row r="4" spans="1:40" ht="25.5">
      <c r="A4" s="91"/>
      <c r="B4" s="91"/>
      <c r="C4" s="58" t="s">
        <v>30</v>
      </c>
      <c r="D4" s="58" t="s">
        <v>31</v>
      </c>
      <c r="E4" s="58" t="s">
        <v>30</v>
      </c>
      <c r="F4" s="58" t="s">
        <v>31</v>
      </c>
      <c r="G4" s="58" t="s">
        <v>30</v>
      </c>
      <c r="H4" s="58" t="s">
        <v>31</v>
      </c>
      <c r="I4" s="58" t="s">
        <v>30</v>
      </c>
      <c r="J4" s="58" t="s">
        <v>31</v>
      </c>
      <c r="K4" s="58" t="s">
        <v>30</v>
      </c>
      <c r="L4" s="58" t="s">
        <v>31</v>
      </c>
      <c r="M4" s="58" t="s">
        <v>30</v>
      </c>
      <c r="N4" s="58" t="s">
        <v>31</v>
      </c>
      <c r="O4" s="58" t="s">
        <v>30</v>
      </c>
      <c r="P4" s="58" t="s">
        <v>31</v>
      </c>
      <c r="Q4" s="58" t="s">
        <v>30</v>
      </c>
      <c r="R4" s="58" t="s">
        <v>31</v>
      </c>
      <c r="S4" s="58" t="s">
        <v>30</v>
      </c>
      <c r="T4" s="58" t="s">
        <v>31</v>
      </c>
      <c r="U4" s="58" t="s">
        <v>30</v>
      </c>
      <c r="V4" s="58" t="s">
        <v>31</v>
      </c>
      <c r="W4" s="58" t="s">
        <v>30</v>
      </c>
      <c r="X4" s="58" t="s">
        <v>31</v>
      </c>
      <c r="Y4" s="58" t="s">
        <v>30</v>
      </c>
      <c r="Z4" s="58" t="s">
        <v>31</v>
      </c>
      <c r="AA4" s="58" t="s">
        <v>30</v>
      </c>
      <c r="AB4" s="58" t="s">
        <v>31</v>
      </c>
      <c r="AC4" s="58" t="s">
        <v>30</v>
      </c>
      <c r="AD4" s="58" t="s">
        <v>31</v>
      </c>
      <c r="AE4" s="58" t="s">
        <v>30</v>
      </c>
      <c r="AF4" s="58" t="s">
        <v>31</v>
      </c>
      <c r="AG4" s="58" t="s">
        <v>30</v>
      </c>
      <c r="AH4" s="58" t="s">
        <v>31</v>
      </c>
      <c r="AI4" s="58" t="s">
        <v>30</v>
      </c>
      <c r="AJ4" s="58" t="s">
        <v>31</v>
      </c>
      <c r="AK4" s="58" t="s">
        <v>30</v>
      </c>
      <c r="AL4" s="58" t="s">
        <v>31</v>
      </c>
      <c r="AM4" s="58" t="s">
        <v>30</v>
      </c>
      <c r="AN4" s="58" t="s">
        <v>31</v>
      </c>
    </row>
    <row r="5" spans="1:42" ht="45" customHeight="1">
      <c r="A5" s="59">
        <v>1</v>
      </c>
      <c r="B5" s="25" t="s">
        <v>2</v>
      </c>
      <c r="C5" s="83">
        <v>600941.6803673806</v>
      </c>
      <c r="D5" s="83">
        <v>239905.6491481876</v>
      </c>
      <c r="E5" s="83">
        <v>189816.80395212755</v>
      </c>
      <c r="F5" s="83">
        <v>189816.80395212755</v>
      </c>
      <c r="G5" s="83">
        <v>235174.95550537348</v>
      </c>
      <c r="H5" s="83">
        <v>204485.57781427627</v>
      </c>
      <c r="I5" s="83">
        <v>7376817.404779255</v>
      </c>
      <c r="J5" s="83">
        <v>7024812.320759311</v>
      </c>
      <c r="K5" s="83">
        <v>3113927.7459939653</v>
      </c>
      <c r="L5" s="83">
        <v>2970683.0007126303</v>
      </c>
      <c r="M5" s="83">
        <v>435390.5932391587</v>
      </c>
      <c r="N5" s="83">
        <v>388367.3790850667</v>
      </c>
      <c r="O5" s="83">
        <v>0</v>
      </c>
      <c r="P5" s="83">
        <v>0</v>
      </c>
      <c r="Q5" s="83">
        <v>120026.64681710687</v>
      </c>
      <c r="R5" s="83">
        <v>6629.531828646781</v>
      </c>
      <c r="S5" s="83">
        <v>0</v>
      </c>
      <c r="T5" s="83">
        <v>0</v>
      </c>
      <c r="U5" s="83">
        <v>16521.8842431694</v>
      </c>
      <c r="V5" s="83">
        <v>6178.509660360658</v>
      </c>
      <c r="W5" s="83">
        <v>0</v>
      </c>
      <c r="X5" s="83">
        <v>0</v>
      </c>
      <c r="Y5" s="83">
        <v>270064.07366748323</v>
      </c>
      <c r="Z5" s="83">
        <v>165019.88346778494</v>
      </c>
      <c r="AA5" s="83">
        <v>1985552.3868514504</v>
      </c>
      <c r="AB5" s="83">
        <v>1022062.5452512456</v>
      </c>
      <c r="AC5" s="83">
        <v>0</v>
      </c>
      <c r="AD5" s="83">
        <v>0</v>
      </c>
      <c r="AE5" s="83">
        <v>361256.932790202</v>
      </c>
      <c r="AF5" s="83">
        <v>316310.5530383521</v>
      </c>
      <c r="AG5" s="83">
        <v>0</v>
      </c>
      <c r="AH5" s="83">
        <v>0</v>
      </c>
      <c r="AI5" s="83">
        <v>713590.0916060095</v>
      </c>
      <c r="AJ5" s="83">
        <v>201425.20290258585</v>
      </c>
      <c r="AK5" s="83">
        <v>0</v>
      </c>
      <c r="AL5" s="83">
        <v>0</v>
      </c>
      <c r="AM5" s="10">
        <f>C5+E5+G5+I5+K5+M5+O5+Q5+S5+U5+W5+Y5+AA5+AC5+AE5+AG5+AI5+AK5</f>
        <v>15419081.199812682</v>
      </c>
      <c r="AN5" s="10">
        <f>D5+F5+H5+J5+L5+N5+P5+R5+T5+V5+X5+Z5+AB5+AD5+AF5+AH5+AJ5+AL5</f>
        <v>12735696.957620576</v>
      </c>
      <c r="AO5" s="85"/>
      <c r="AP5" s="85"/>
    </row>
    <row r="6" spans="1:41" ht="45" customHeight="1">
      <c r="A6" s="59">
        <v>2</v>
      </c>
      <c r="B6" s="25" t="s">
        <v>4</v>
      </c>
      <c r="C6" s="83">
        <v>715753.2605527521</v>
      </c>
      <c r="D6" s="83">
        <v>346571.9989373749</v>
      </c>
      <c r="E6" s="83">
        <v>90205.64333346093</v>
      </c>
      <c r="F6" s="83">
        <v>90205.64333346093</v>
      </c>
      <c r="G6" s="83">
        <v>128640.03782923828</v>
      </c>
      <c r="H6" s="83">
        <v>107565.68635773192</v>
      </c>
      <c r="I6" s="83">
        <v>8472730.942546137</v>
      </c>
      <c r="J6" s="83">
        <v>8459560.026948974</v>
      </c>
      <c r="K6" s="83">
        <v>1598733.0476209475</v>
      </c>
      <c r="L6" s="83">
        <v>1526529.4250369621</v>
      </c>
      <c r="M6" s="83">
        <v>202065.33844493594</v>
      </c>
      <c r="N6" s="83">
        <v>193200.0195211717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45527.019230769234</v>
      </c>
      <c r="V6" s="83">
        <v>42146.5006278073</v>
      </c>
      <c r="W6" s="83">
        <v>0</v>
      </c>
      <c r="X6" s="83">
        <v>0</v>
      </c>
      <c r="Y6" s="83">
        <v>208565.28506470018</v>
      </c>
      <c r="Z6" s="83">
        <v>166718.65120420398</v>
      </c>
      <c r="AA6" s="83">
        <v>1139957.4905393654</v>
      </c>
      <c r="AB6" s="83">
        <v>236693.30473273154</v>
      </c>
      <c r="AC6" s="83">
        <v>102136.55566611473</v>
      </c>
      <c r="AD6" s="83">
        <v>19943.727030911483</v>
      </c>
      <c r="AE6" s="83">
        <v>203908.89717848296</v>
      </c>
      <c r="AF6" s="83">
        <v>120061.78632253007</v>
      </c>
      <c r="AG6" s="83">
        <v>0</v>
      </c>
      <c r="AH6" s="83">
        <v>0</v>
      </c>
      <c r="AI6" s="83">
        <v>197415.76450439775</v>
      </c>
      <c r="AJ6" s="83">
        <v>56514.59993411093</v>
      </c>
      <c r="AK6" s="83">
        <v>0</v>
      </c>
      <c r="AL6" s="83">
        <v>0</v>
      </c>
      <c r="AM6" s="10">
        <f aca="true" t="shared" si="0" ref="AM6:AN17">C6+E6+G6+I6+K6+M6+O6+Q6+S6+U6+W6+Y6+AA6+AC6+AE6+AG6+AI6+AK6</f>
        <v>13105639.2825113</v>
      </c>
      <c r="AN6" s="10">
        <f t="shared" si="0"/>
        <v>11365711.369987966</v>
      </c>
      <c r="AO6" s="69"/>
    </row>
    <row r="7" spans="1:40" ht="45" customHeight="1">
      <c r="A7" s="59">
        <v>3</v>
      </c>
      <c r="B7" s="25" t="s">
        <v>3</v>
      </c>
      <c r="C7" s="83">
        <v>570467.8400000001</v>
      </c>
      <c r="D7" s="83">
        <v>523147.3700000001</v>
      </c>
      <c r="E7" s="83">
        <v>82079.65999999999</v>
      </c>
      <c r="F7" s="83">
        <v>82079.65999999999</v>
      </c>
      <c r="G7" s="83">
        <v>107182.84000000003</v>
      </c>
      <c r="H7" s="83">
        <v>107182.84000000003</v>
      </c>
      <c r="I7" s="83">
        <v>11018830.07</v>
      </c>
      <c r="J7" s="83">
        <v>11018830.07</v>
      </c>
      <c r="K7" s="83">
        <v>474000.80999999994</v>
      </c>
      <c r="L7" s="83">
        <v>474000.80999999994</v>
      </c>
      <c r="M7" s="83">
        <v>60678.89</v>
      </c>
      <c r="N7" s="83">
        <v>57499.759999999995</v>
      </c>
      <c r="O7" s="83">
        <v>0</v>
      </c>
      <c r="P7" s="83">
        <v>0</v>
      </c>
      <c r="Q7" s="83">
        <v>17071.14</v>
      </c>
      <c r="R7" s="83">
        <v>6368.989999999998</v>
      </c>
      <c r="S7" s="83">
        <v>54104.28</v>
      </c>
      <c r="T7" s="83">
        <v>22911.859999999986</v>
      </c>
      <c r="U7" s="83">
        <v>0</v>
      </c>
      <c r="V7" s="83">
        <v>0</v>
      </c>
      <c r="W7" s="83">
        <v>0</v>
      </c>
      <c r="X7" s="83">
        <v>0</v>
      </c>
      <c r="Y7" s="83">
        <v>76009.68000000001</v>
      </c>
      <c r="Z7" s="83">
        <v>50394.86</v>
      </c>
      <c r="AA7" s="83">
        <v>838311.0899999996</v>
      </c>
      <c r="AB7" s="83">
        <v>509370.6999999997</v>
      </c>
      <c r="AC7" s="83">
        <v>0</v>
      </c>
      <c r="AD7" s="83">
        <v>0</v>
      </c>
      <c r="AE7" s="83">
        <v>101672.31</v>
      </c>
      <c r="AF7" s="83">
        <v>101672.31</v>
      </c>
      <c r="AG7" s="83">
        <v>4163.33</v>
      </c>
      <c r="AH7" s="83">
        <v>4163.33</v>
      </c>
      <c r="AI7" s="83">
        <v>115303.84</v>
      </c>
      <c r="AJ7" s="83">
        <v>88906.63999999998</v>
      </c>
      <c r="AK7" s="83">
        <v>0</v>
      </c>
      <c r="AL7" s="83">
        <v>0</v>
      </c>
      <c r="AM7" s="10">
        <f t="shared" si="0"/>
        <v>13519875.780000001</v>
      </c>
      <c r="AN7" s="10">
        <f t="shared" si="0"/>
        <v>13046529.200000001</v>
      </c>
    </row>
    <row r="8" spans="1:40" ht="45" customHeight="1">
      <c r="A8" s="59">
        <v>4</v>
      </c>
      <c r="B8" s="25" t="s">
        <v>14</v>
      </c>
      <c r="C8" s="83">
        <v>562679</v>
      </c>
      <c r="D8" s="83">
        <v>562679</v>
      </c>
      <c r="E8" s="83">
        <v>8561.55</v>
      </c>
      <c r="F8" s="83">
        <v>856.2</v>
      </c>
      <c r="G8" s="83">
        <v>49971</v>
      </c>
      <c r="H8" s="83">
        <v>49971</v>
      </c>
      <c r="I8" s="83">
        <v>8013487</v>
      </c>
      <c r="J8" s="83">
        <v>8013487</v>
      </c>
      <c r="K8" s="83">
        <v>60173.39</v>
      </c>
      <c r="L8" s="83">
        <v>60173.39</v>
      </c>
      <c r="M8" s="83">
        <v>19880</v>
      </c>
      <c r="N8" s="83">
        <v>19880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10">
        <f t="shared" si="0"/>
        <v>8714751.940000001</v>
      </c>
      <c r="AN8" s="10">
        <f t="shared" si="0"/>
        <v>8707046.59</v>
      </c>
    </row>
    <row r="9" spans="1:40" ht="45" customHeight="1">
      <c r="A9" s="59">
        <v>5</v>
      </c>
      <c r="B9" s="25" t="s">
        <v>5</v>
      </c>
      <c r="C9" s="83">
        <v>822.06</v>
      </c>
      <c r="D9" s="83">
        <v>202.93</v>
      </c>
      <c r="E9" s="83">
        <v>365.1</v>
      </c>
      <c r="F9" s="83">
        <v>182.55</v>
      </c>
      <c r="G9" s="83">
        <v>2700.134520547945</v>
      </c>
      <c r="H9" s="83">
        <v>106.01917808219179</v>
      </c>
      <c r="I9" s="83">
        <v>2387867.12</v>
      </c>
      <c r="J9" s="83">
        <v>2387867.12</v>
      </c>
      <c r="K9" s="83">
        <v>12349.87</v>
      </c>
      <c r="L9" s="83">
        <v>2849.87</v>
      </c>
      <c r="M9" s="83">
        <v>880.03</v>
      </c>
      <c r="N9" s="83">
        <v>87.43</v>
      </c>
      <c r="O9" s="83">
        <v>15999.83</v>
      </c>
      <c r="P9" s="83">
        <v>2666.64</v>
      </c>
      <c r="Q9" s="83">
        <v>0</v>
      </c>
      <c r="R9" s="83">
        <v>0</v>
      </c>
      <c r="S9" s="83">
        <v>29388.03</v>
      </c>
      <c r="T9" s="83">
        <v>186.71</v>
      </c>
      <c r="U9" s="83">
        <v>0</v>
      </c>
      <c r="V9" s="83">
        <v>0</v>
      </c>
      <c r="W9" s="83">
        <v>0</v>
      </c>
      <c r="X9" s="83">
        <v>0</v>
      </c>
      <c r="Y9" s="83">
        <v>20851.08</v>
      </c>
      <c r="Z9" s="83">
        <v>17023.64</v>
      </c>
      <c r="AA9" s="83">
        <v>7754.31</v>
      </c>
      <c r="AB9" s="83">
        <v>1690.43</v>
      </c>
      <c r="AC9" s="83">
        <v>3299.6</v>
      </c>
      <c r="AD9" s="83">
        <v>70.19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10">
        <f t="shared" si="0"/>
        <v>2482277.164520548</v>
      </c>
      <c r="AN9" s="10">
        <f t="shared" si="0"/>
        <v>2412933.529178083</v>
      </c>
    </row>
    <row r="10" spans="1:40" ht="45" customHeight="1">
      <c r="A10" s="59">
        <v>6</v>
      </c>
      <c r="B10" s="25" t="s">
        <v>9</v>
      </c>
      <c r="C10" s="83">
        <v>26508.572989267428</v>
      </c>
      <c r="D10" s="83">
        <v>26508.572989267428</v>
      </c>
      <c r="E10" s="83">
        <v>18109.093538476754</v>
      </c>
      <c r="F10" s="83">
        <v>18109.093538476754</v>
      </c>
      <c r="G10" s="83">
        <v>53327.871678602714</v>
      </c>
      <c r="H10" s="83">
        <v>39848.511217917774</v>
      </c>
      <c r="I10" s="83">
        <v>5953231.81</v>
      </c>
      <c r="J10" s="83">
        <v>5953231.81</v>
      </c>
      <c r="K10" s="83">
        <v>285918.2057281204</v>
      </c>
      <c r="L10" s="83">
        <v>116049.88074600825</v>
      </c>
      <c r="M10" s="83">
        <v>27967.981178621318</v>
      </c>
      <c r="N10" s="83">
        <v>9472.103161856958</v>
      </c>
      <c r="O10" s="83">
        <v>0</v>
      </c>
      <c r="P10" s="83">
        <v>0</v>
      </c>
      <c r="Q10" s="83">
        <v>780261.892449356</v>
      </c>
      <c r="R10" s="83">
        <v>81047.15786031498</v>
      </c>
      <c r="S10" s="83">
        <v>285773.9963133139</v>
      </c>
      <c r="T10" s="83">
        <v>17941.30435712342</v>
      </c>
      <c r="U10" s="83">
        <v>3790.871868131868</v>
      </c>
      <c r="V10" s="83">
        <v>3790.871868131868</v>
      </c>
      <c r="W10" s="83">
        <v>0</v>
      </c>
      <c r="X10" s="83">
        <v>0</v>
      </c>
      <c r="Y10" s="83">
        <v>16322.597981514024</v>
      </c>
      <c r="Z10" s="83">
        <v>5871.252755240341</v>
      </c>
      <c r="AA10" s="83">
        <v>78175.51396618564</v>
      </c>
      <c r="AB10" s="83">
        <v>12011.297664565082</v>
      </c>
      <c r="AC10" s="83">
        <v>58916.630000000005</v>
      </c>
      <c r="AD10" s="83">
        <v>6630.700000000004</v>
      </c>
      <c r="AE10" s="83">
        <v>153384.37823163552</v>
      </c>
      <c r="AF10" s="83">
        <v>82513.31989539391</v>
      </c>
      <c r="AG10" s="83">
        <v>0</v>
      </c>
      <c r="AH10" s="83">
        <v>0</v>
      </c>
      <c r="AI10" s="83">
        <v>51629.25842465751</v>
      </c>
      <c r="AJ10" s="83">
        <v>39557.20008619601</v>
      </c>
      <c r="AK10" s="83">
        <v>0</v>
      </c>
      <c r="AL10" s="83">
        <v>0</v>
      </c>
      <c r="AM10" s="10">
        <f t="shared" si="0"/>
        <v>7793318.674347883</v>
      </c>
      <c r="AN10" s="10">
        <f t="shared" si="0"/>
        <v>6412583.076140492</v>
      </c>
    </row>
    <row r="11" spans="1:40" ht="45" customHeight="1">
      <c r="A11" s="59">
        <v>7</v>
      </c>
      <c r="B11" s="25" t="s">
        <v>7</v>
      </c>
      <c r="C11" s="83">
        <v>9165.41538607209</v>
      </c>
      <c r="D11" s="83">
        <v>9165.41538607209</v>
      </c>
      <c r="E11" s="83">
        <v>12307.197837574102</v>
      </c>
      <c r="F11" s="83">
        <v>12307.197837574102</v>
      </c>
      <c r="G11" s="83">
        <v>48415.06161897803</v>
      </c>
      <c r="H11" s="83">
        <v>48348.194084731454</v>
      </c>
      <c r="I11" s="83">
        <v>5366933.666580938</v>
      </c>
      <c r="J11" s="83">
        <v>5366933.666580938</v>
      </c>
      <c r="K11" s="83">
        <v>436123.0138986459</v>
      </c>
      <c r="L11" s="83">
        <v>428274.6060651787</v>
      </c>
      <c r="M11" s="83">
        <v>82521.36169809513</v>
      </c>
      <c r="N11" s="83">
        <v>37444.58358028767</v>
      </c>
      <c r="O11" s="83">
        <v>0</v>
      </c>
      <c r="P11" s="83">
        <v>0</v>
      </c>
      <c r="Q11" s="83">
        <v>19188.286501377414</v>
      </c>
      <c r="R11" s="83">
        <v>3735.6123255532384</v>
      </c>
      <c r="S11" s="83">
        <v>0</v>
      </c>
      <c r="T11" s="83">
        <v>0</v>
      </c>
      <c r="U11" s="83">
        <v>26846.36034852029</v>
      </c>
      <c r="V11" s="83">
        <v>13384.275069624568</v>
      </c>
      <c r="W11" s="83">
        <v>0</v>
      </c>
      <c r="X11" s="83">
        <v>0</v>
      </c>
      <c r="Y11" s="83">
        <v>65555.97832177757</v>
      </c>
      <c r="Z11" s="83">
        <v>40063.34711778588</v>
      </c>
      <c r="AA11" s="83">
        <v>3844168.8645196958</v>
      </c>
      <c r="AB11" s="83">
        <v>66249.44336841069</v>
      </c>
      <c r="AC11" s="83">
        <v>2492.3076923076933</v>
      </c>
      <c r="AD11" s="83">
        <v>2492.3076923076933</v>
      </c>
      <c r="AE11" s="83">
        <v>300438.4655691773</v>
      </c>
      <c r="AF11" s="83">
        <v>140654.22766356723</v>
      </c>
      <c r="AG11" s="83">
        <v>0</v>
      </c>
      <c r="AH11" s="83">
        <v>0</v>
      </c>
      <c r="AI11" s="83">
        <v>142231.43531110298</v>
      </c>
      <c r="AJ11" s="83">
        <v>20598.29533853374</v>
      </c>
      <c r="AK11" s="83">
        <v>0</v>
      </c>
      <c r="AL11" s="83">
        <v>0</v>
      </c>
      <c r="AM11" s="10">
        <f t="shared" si="0"/>
        <v>10356387.415284261</v>
      </c>
      <c r="AN11" s="10">
        <f t="shared" si="0"/>
        <v>6189651.172110565</v>
      </c>
    </row>
    <row r="12" spans="1:40" ht="45" customHeight="1">
      <c r="A12" s="59">
        <v>8</v>
      </c>
      <c r="B12" s="25" t="s">
        <v>6</v>
      </c>
      <c r="C12" s="83">
        <v>0</v>
      </c>
      <c r="D12" s="83">
        <v>0</v>
      </c>
      <c r="E12" s="83">
        <v>1981.7400000000011</v>
      </c>
      <c r="F12" s="83">
        <v>1981.7400000000011</v>
      </c>
      <c r="G12" s="83">
        <v>15952.069999999954</v>
      </c>
      <c r="H12" s="83">
        <v>15875.149999999954</v>
      </c>
      <c r="I12" s="83">
        <v>1533524.008487679</v>
      </c>
      <c r="J12" s="83">
        <v>1533524.008487679</v>
      </c>
      <c r="K12" s="83">
        <v>61515.54999999997</v>
      </c>
      <c r="L12" s="83">
        <v>61515.54999999997</v>
      </c>
      <c r="M12" s="83">
        <v>5037.049999999972</v>
      </c>
      <c r="N12" s="83">
        <v>5037.049999999972</v>
      </c>
      <c r="O12" s="83">
        <v>0</v>
      </c>
      <c r="P12" s="83">
        <v>0</v>
      </c>
      <c r="Q12" s="83">
        <v>5492.31</v>
      </c>
      <c r="R12" s="83">
        <v>687.8400000000001</v>
      </c>
      <c r="S12" s="83">
        <v>1557.7</v>
      </c>
      <c r="T12" s="83">
        <v>194.17000000000007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14271.919999999998</v>
      </c>
      <c r="AB12" s="83">
        <v>13600.669999999998</v>
      </c>
      <c r="AC12" s="83">
        <v>1461.5600000000002</v>
      </c>
      <c r="AD12" s="83">
        <v>1461.5600000000002</v>
      </c>
      <c r="AE12" s="83">
        <v>931352.0499999997</v>
      </c>
      <c r="AF12" s="83">
        <v>831431.3799999997</v>
      </c>
      <c r="AG12" s="83">
        <v>0</v>
      </c>
      <c r="AH12" s="83">
        <v>0</v>
      </c>
      <c r="AI12" s="83">
        <v>55798.54000000005</v>
      </c>
      <c r="AJ12" s="83">
        <v>51157.310000000056</v>
      </c>
      <c r="AK12" s="83">
        <v>0</v>
      </c>
      <c r="AL12" s="83">
        <v>0</v>
      </c>
      <c r="AM12" s="10">
        <f t="shared" si="0"/>
        <v>2627944.498487679</v>
      </c>
      <c r="AN12" s="10">
        <f t="shared" si="0"/>
        <v>2516466.4284876785</v>
      </c>
    </row>
    <row r="13" spans="1:40" ht="45" customHeight="1">
      <c r="A13" s="59">
        <v>9</v>
      </c>
      <c r="B13" s="25" t="s">
        <v>10</v>
      </c>
      <c r="C13" s="83">
        <v>127047</v>
      </c>
      <c r="D13" s="83">
        <v>124416</v>
      </c>
      <c r="E13" s="83">
        <v>332.34000000000003</v>
      </c>
      <c r="F13" s="83">
        <v>332.34000000000003</v>
      </c>
      <c r="G13" s="83">
        <v>632.99</v>
      </c>
      <c r="H13" s="83">
        <v>208.76000000000005</v>
      </c>
      <c r="I13" s="83">
        <v>683271.1</v>
      </c>
      <c r="J13" s="83">
        <v>540490.1000000001</v>
      </c>
      <c r="K13" s="83">
        <v>146708.14</v>
      </c>
      <c r="L13" s="83">
        <v>45137.79000000001</v>
      </c>
      <c r="M13" s="83">
        <v>2209.6400000000003</v>
      </c>
      <c r="N13" s="83">
        <v>1062.2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3420.3300000000004</v>
      </c>
      <c r="AB13" s="83">
        <v>439.4500000000007</v>
      </c>
      <c r="AC13" s="83">
        <v>0</v>
      </c>
      <c r="AD13" s="83">
        <v>0</v>
      </c>
      <c r="AE13" s="83">
        <v>114895.45000000001</v>
      </c>
      <c r="AF13" s="83">
        <v>106701.67000000001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10">
        <f t="shared" si="0"/>
        <v>1078516.99</v>
      </c>
      <c r="AN13" s="10">
        <f t="shared" si="0"/>
        <v>818788.31</v>
      </c>
    </row>
    <row r="14" spans="1:40" ht="45" customHeight="1">
      <c r="A14" s="59">
        <v>10</v>
      </c>
      <c r="B14" s="25" t="s">
        <v>11</v>
      </c>
      <c r="C14" s="83">
        <v>7453.51</v>
      </c>
      <c r="D14" s="83">
        <v>7453.51</v>
      </c>
      <c r="E14" s="83">
        <v>5622.50500000001</v>
      </c>
      <c r="F14" s="83">
        <v>2811.01199202592</v>
      </c>
      <c r="G14" s="83">
        <v>14633.96</v>
      </c>
      <c r="H14" s="83">
        <v>4390.26</v>
      </c>
      <c r="I14" s="83">
        <v>327201.05000000005</v>
      </c>
      <c r="J14" s="83">
        <v>307233.75000000006</v>
      </c>
      <c r="K14" s="83">
        <v>269804.8</v>
      </c>
      <c r="L14" s="83">
        <v>80996.87000000001</v>
      </c>
      <c r="M14" s="83">
        <v>35055.28</v>
      </c>
      <c r="N14" s="83">
        <v>9721.515332214365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11289</v>
      </c>
      <c r="V14" s="83">
        <v>1533</v>
      </c>
      <c r="W14" s="83">
        <v>1034</v>
      </c>
      <c r="X14" s="83">
        <v>50.56253016888968</v>
      </c>
      <c r="Y14" s="83">
        <v>18170.660000000003</v>
      </c>
      <c r="Z14" s="83">
        <v>4554.1500000000015</v>
      </c>
      <c r="AA14" s="83">
        <v>422037.26089251705</v>
      </c>
      <c r="AB14" s="83">
        <v>100743.5158516337</v>
      </c>
      <c r="AC14" s="83">
        <v>0</v>
      </c>
      <c r="AD14" s="83">
        <v>0</v>
      </c>
      <c r="AE14" s="83">
        <v>21745.95</v>
      </c>
      <c r="AF14" s="83">
        <v>15814.490000000005</v>
      </c>
      <c r="AG14" s="83">
        <v>0</v>
      </c>
      <c r="AH14" s="83">
        <v>0</v>
      </c>
      <c r="AI14" s="83">
        <v>178896.28999999998</v>
      </c>
      <c r="AJ14" s="83">
        <v>51051.004916149555</v>
      </c>
      <c r="AK14" s="83">
        <v>0</v>
      </c>
      <c r="AL14" s="83">
        <v>0</v>
      </c>
      <c r="AM14" s="10">
        <f t="shared" si="0"/>
        <v>1312944.265892517</v>
      </c>
      <c r="AN14" s="10">
        <f t="shared" si="0"/>
        <v>586353.6406221925</v>
      </c>
    </row>
    <row r="15" spans="1:42" ht="45" customHeight="1">
      <c r="A15" s="59">
        <v>11</v>
      </c>
      <c r="B15" s="25" t="s">
        <v>65</v>
      </c>
      <c r="C15" s="83">
        <v>0</v>
      </c>
      <c r="D15" s="83">
        <v>0</v>
      </c>
      <c r="E15" s="83">
        <v>0</v>
      </c>
      <c r="F15" s="83">
        <v>0</v>
      </c>
      <c r="G15" s="83">
        <v>14.17</v>
      </c>
      <c r="H15" s="83">
        <v>14.17</v>
      </c>
      <c r="I15" s="83">
        <v>4.1</v>
      </c>
      <c r="J15" s="83">
        <v>4.1</v>
      </c>
      <c r="K15" s="83">
        <v>10663.86</v>
      </c>
      <c r="L15" s="83">
        <v>10663.86</v>
      </c>
      <c r="M15" s="83">
        <v>51.19</v>
      </c>
      <c r="N15" s="83">
        <v>51.19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7323.49</v>
      </c>
      <c r="Z15" s="83">
        <v>7323.49</v>
      </c>
      <c r="AA15" s="83">
        <v>5330.96</v>
      </c>
      <c r="AB15" s="83">
        <v>2968.19</v>
      </c>
      <c r="AC15" s="83">
        <v>0</v>
      </c>
      <c r="AD15" s="83">
        <v>0</v>
      </c>
      <c r="AE15" s="83">
        <v>642034.28</v>
      </c>
      <c r="AF15" s="83">
        <v>572001.04</v>
      </c>
      <c r="AG15" s="83">
        <v>0</v>
      </c>
      <c r="AH15" s="83">
        <v>0</v>
      </c>
      <c r="AI15" s="83">
        <v>4917.52</v>
      </c>
      <c r="AJ15" s="83">
        <v>4917.52</v>
      </c>
      <c r="AK15" s="83">
        <v>0</v>
      </c>
      <c r="AL15" s="83">
        <v>0</v>
      </c>
      <c r="AM15" s="10">
        <f t="shared" si="0"/>
        <v>670339.5700000001</v>
      </c>
      <c r="AN15" s="10">
        <f t="shared" si="0"/>
        <v>597943.56</v>
      </c>
      <c r="AO15" s="85"/>
      <c r="AP15" s="85"/>
    </row>
    <row r="16" spans="1:40" ht="45" customHeight="1">
      <c r="A16" s="59">
        <v>12</v>
      </c>
      <c r="B16" s="25" t="s">
        <v>13</v>
      </c>
      <c r="C16" s="83">
        <v>39581.86356163968</v>
      </c>
      <c r="D16" s="83">
        <v>39581.86356163968</v>
      </c>
      <c r="E16" s="83">
        <v>50415.10136986304</v>
      </c>
      <c r="F16" s="83">
        <v>50415.10136986304</v>
      </c>
      <c r="G16" s="83">
        <v>21715.493150684935</v>
      </c>
      <c r="H16" s="83">
        <v>21715.493150684935</v>
      </c>
      <c r="I16" s="83">
        <v>1451136.769726035</v>
      </c>
      <c r="J16" s="83">
        <v>1451136.769726035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10">
        <f t="shared" si="0"/>
        <v>1562849.2278082226</v>
      </c>
      <c r="AN16" s="10">
        <f t="shared" si="0"/>
        <v>1562849.2278082226</v>
      </c>
    </row>
    <row r="17" spans="1:40" ht="45" customHeight="1">
      <c r="A17" s="59">
        <v>13</v>
      </c>
      <c r="B17" s="25" t="s">
        <v>82</v>
      </c>
      <c r="C17" s="83">
        <v>16963.42</v>
      </c>
      <c r="D17" s="83">
        <v>16963.42</v>
      </c>
      <c r="E17" s="83">
        <v>12451.35</v>
      </c>
      <c r="F17" s="83">
        <v>12451.35</v>
      </c>
      <c r="G17" s="83">
        <v>13075.759999999998</v>
      </c>
      <c r="H17" s="83">
        <v>13075.759999999998</v>
      </c>
      <c r="I17" s="83">
        <v>239495.93</v>
      </c>
      <c r="J17" s="83">
        <v>239495.93</v>
      </c>
      <c r="K17" s="83">
        <v>3969.74</v>
      </c>
      <c r="L17" s="83">
        <v>3969.74</v>
      </c>
      <c r="M17" s="83">
        <v>697.56</v>
      </c>
      <c r="N17" s="83">
        <v>697.56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10">
        <f t="shared" si="0"/>
        <v>286653.75999999995</v>
      </c>
      <c r="AN17" s="10">
        <f t="shared" si="0"/>
        <v>286653.75999999995</v>
      </c>
    </row>
    <row r="18" spans="1:40" ht="45" customHeight="1">
      <c r="A18" s="59">
        <v>14</v>
      </c>
      <c r="B18" s="25" t="s">
        <v>58</v>
      </c>
      <c r="C18" s="83">
        <v>0</v>
      </c>
      <c r="D18" s="83">
        <v>0</v>
      </c>
      <c r="E18" s="83">
        <v>0</v>
      </c>
      <c r="F18" s="83">
        <v>0</v>
      </c>
      <c r="G18" s="83">
        <v>4947.657534246575</v>
      </c>
      <c r="H18" s="83">
        <v>4947.657534246575</v>
      </c>
      <c r="I18" s="83">
        <v>0</v>
      </c>
      <c r="J18" s="83">
        <v>0</v>
      </c>
      <c r="K18" s="83">
        <v>43745</v>
      </c>
      <c r="L18" s="83">
        <v>42508</v>
      </c>
      <c r="M18" s="83">
        <v>3998</v>
      </c>
      <c r="N18" s="83">
        <v>3998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24836</v>
      </c>
      <c r="Z18" s="83">
        <v>24836</v>
      </c>
      <c r="AA18" s="83">
        <v>35693.93706785239</v>
      </c>
      <c r="AB18" s="83">
        <v>35693.93706785239</v>
      </c>
      <c r="AC18" s="83">
        <v>0</v>
      </c>
      <c r="AD18" s="83">
        <v>0</v>
      </c>
      <c r="AE18" s="83">
        <v>272919</v>
      </c>
      <c r="AF18" s="83">
        <v>272919</v>
      </c>
      <c r="AG18" s="83">
        <v>0</v>
      </c>
      <c r="AH18" s="83">
        <v>0</v>
      </c>
      <c r="AI18" s="83">
        <v>1936</v>
      </c>
      <c r="AJ18" s="83">
        <v>1936</v>
      </c>
      <c r="AK18" s="83">
        <v>0</v>
      </c>
      <c r="AL18" s="83">
        <v>0</v>
      </c>
      <c r="AM18" s="10">
        <f aca="true" t="shared" si="1" ref="AM18:AN21">C18+E18+G18+I18+K18+M18+O18+Q18+S18+U18+W18+Y18+AA18+AC18+AE18+AG18+AI18+AK18</f>
        <v>388075.5946020989</v>
      </c>
      <c r="AN18" s="10">
        <f t="shared" si="1"/>
        <v>386838.5946020989</v>
      </c>
    </row>
    <row r="19" spans="1:40" ht="45" customHeight="1">
      <c r="A19" s="59">
        <v>15</v>
      </c>
      <c r="B19" s="25" t="s">
        <v>63</v>
      </c>
      <c r="C19" s="83">
        <v>0</v>
      </c>
      <c r="D19" s="83">
        <v>0</v>
      </c>
      <c r="E19" s="83">
        <v>0</v>
      </c>
      <c r="F19" s="83">
        <v>0</v>
      </c>
      <c r="G19" s="83">
        <v>907.6</v>
      </c>
      <c r="H19" s="83">
        <v>907.6</v>
      </c>
      <c r="I19" s="83">
        <v>0</v>
      </c>
      <c r="J19" s="83">
        <v>0</v>
      </c>
      <c r="K19" s="83">
        <v>3019.33</v>
      </c>
      <c r="L19" s="83">
        <v>3019.33</v>
      </c>
      <c r="M19" s="83">
        <v>889.21</v>
      </c>
      <c r="N19" s="83">
        <v>889.21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12840.76</v>
      </c>
      <c r="Z19" s="83">
        <v>12840.76</v>
      </c>
      <c r="AA19" s="83">
        <v>6996.09</v>
      </c>
      <c r="AB19" s="83">
        <v>4051.74</v>
      </c>
      <c r="AC19" s="83">
        <v>0</v>
      </c>
      <c r="AD19" s="83">
        <v>0</v>
      </c>
      <c r="AE19" s="83">
        <v>13294.699999999999</v>
      </c>
      <c r="AF19" s="83">
        <v>13294.699999999999</v>
      </c>
      <c r="AG19" s="83">
        <v>0</v>
      </c>
      <c r="AH19" s="83">
        <v>0</v>
      </c>
      <c r="AI19" s="83">
        <v>1859.23</v>
      </c>
      <c r="AJ19" s="83">
        <v>1859.23</v>
      </c>
      <c r="AK19" s="83">
        <v>0</v>
      </c>
      <c r="AL19" s="83">
        <v>0</v>
      </c>
      <c r="AM19" s="10">
        <f t="shared" si="1"/>
        <v>39806.920000000006</v>
      </c>
      <c r="AN19" s="10">
        <f t="shared" si="1"/>
        <v>36862.57</v>
      </c>
    </row>
    <row r="20" spans="1:42" ht="45" customHeight="1">
      <c r="A20" s="59">
        <v>16</v>
      </c>
      <c r="B20" s="25" t="s">
        <v>8</v>
      </c>
      <c r="C20" s="83">
        <v>0</v>
      </c>
      <c r="D20" s="83">
        <v>0</v>
      </c>
      <c r="E20" s="83">
        <v>52213.61222523371</v>
      </c>
      <c r="F20" s="83">
        <v>51414.74395818763</v>
      </c>
      <c r="G20" s="83">
        <v>9818.546454834279</v>
      </c>
      <c r="H20" s="83">
        <v>9668.322694075314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41385.17401279887</v>
      </c>
      <c r="AB20" s="83">
        <v>0</v>
      </c>
      <c r="AC20" s="83">
        <v>104004.99383072728</v>
      </c>
      <c r="AD20" s="83">
        <v>72718.96546456506</v>
      </c>
      <c r="AE20" s="83">
        <v>0</v>
      </c>
      <c r="AF20" s="83">
        <v>0</v>
      </c>
      <c r="AG20" s="83">
        <v>0</v>
      </c>
      <c r="AH20" s="83">
        <v>0</v>
      </c>
      <c r="AI20" s="83">
        <v>46430.586847954255</v>
      </c>
      <c r="AJ20" s="83">
        <v>34180.283732002914</v>
      </c>
      <c r="AK20" s="83">
        <v>0</v>
      </c>
      <c r="AL20" s="83">
        <v>0</v>
      </c>
      <c r="AM20" s="10">
        <f t="shared" si="1"/>
        <v>253852.9133715484</v>
      </c>
      <c r="AN20" s="10">
        <f t="shared" si="1"/>
        <v>167982.31584883094</v>
      </c>
      <c r="AO20" s="85"/>
      <c r="AP20" s="85"/>
    </row>
    <row r="21" spans="1:40" ht="45" customHeight="1">
      <c r="A21" s="59">
        <v>17</v>
      </c>
      <c r="B21" s="25" t="s">
        <v>12</v>
      </c>
      <c r="C21" s="83">
        <v>0</v>
      </c>
      <c r="D21" s="83">
        <v>0</v>
      </c>
      <c r="E21" s="22">
        <v>0</v>
      </c>
      <c r="F21" s="22">
        <v>0</v>
      </c>
      <c r="G21" s="22">
        <v>1273</v>
      </c>
      <c r="H21" s="22">
        <v>565</v>
      </c>
      <c r="I21" s="22">
        <v>333806</v>
      </c>
      <c r="J21" s="22">
        <v>333806</v>
      </c>
      <c r="K21" s="22">
        <v>116815</v>
      </c>
      <c r="L21" s="22">
        <v>53191</v>
      </c>
      <c r="M21" s="22">
        <v>4314</v>
      </c>
      <c r="N21" s="22">
        <v>1917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11227.01</v>
      </c>
      <c r="Z21" s="22">
        <v>10591.57</v>
      </c>
      <c r="AA21" s="22">
        <v>1304.86</v>
      </c>
      <c r="AB21" s="22">
        <v>382.86</v>
      </c>
      <c r="AC21" s="22">
        <v>0</v>
      </c>
      <c r="AD21" s="22">
        <v>0</v>
      </c>
      <c r="AE21" s="22">
        <v>142</v>
      </c>
      <c r="AF21" s="22">
        <v>142</v>
      </c>
      <c r="AG21" s="22">
        <v>0</v>
      </c>
      <c r="AH21" s="22">
        <v>0</v>
      </c>
      <c r="AI21" s="22">
        <v>39496</v>
      </c>
      <c r="AJ21" s="22">
        <v>20079</v>
      </c>
      <c r="AK21" s="22">
        <v>0</v>
      </c>
      <c r="AL21" s="22">
        <v>0</v>
      </c>
      <c r="AM21" s="10">
        <f t="shared" si="1"/>
        <v>508377.87</v>
      </c>
      <c r="AN21" s="10">
        <f t="shared" si="1"/>
        <v>420674.43</v>
      </c>
    </row>
    <row r="22" spans="1:41" s="61" customFormat="1" ht="15">
      <c r="A22" s="62"/>
      <c r="B22" s="23" t="s">
        <v>15</v>
      </c>
      <c r="C22" s="22">
        <f aca="true" t="shared" si="2" ref="C22:AN22">SUM(C5:C21)</f>
        <v>2677383.6228571115</v>
      </c>
      <c r="D22" s="22">
        <f t="shared" si="2"/>
        <v>1896595.7300225417</v>
      </c>
      <c r="E22" s="22">
        <f t="shared" si="2"/>
        <v>524461.697256736</v>
      </c>
      <c r="F22" s="22">
        <f t="shared" si="2"/>
        <v>512963.4359817159</v>
      </c>
      <c r="G22" s="22">
        <f t="shared" si="2"/>
        <v>708383.1482925062</v>
      </c>
      <c r="H22" s="22">
        <f t="shared" si="2"/>
        <v>628876.0020317464</v>
      </c>
      <c r="I22" s="22">
        <f t="shared" si="2"/>
        <v>53158336.97212005</v>
      </c>
      <c r="J22" s="22">
        <f t="shared" si="2"/>
        <v>52630412.67250294</v>
      </c>
      <c r="K22" s="22">
        <f t="shared" si="2"/>
        <v>6637467.503241678</v>
      </c>
      <c r="L22" s="22">
        <f t="shared" si="2"/>
        <v>5879563.122560779</v>
      </c>
      <c r="M22" s="22">
        <f t="shared" si="2"/>
        <v>881636.124560811</v>
      </c>
      <c r="N22" s="22">
        <f t="shared" si="2"/>
        <v>729325.0006805974</v>
      </c>
      <c r="O22" s="22">
        <f t="shared" si="2"/>
        <v>15999.83</v>
      </c>
      <c r="P22" s="22">
        <f t="shared" si="2"/>
        <v>2666.64</v>
      </c>
      <c r="Q22" s="22">
        <f t="shared" si="2"/>
        <v>942040.2757678404</v>
      </c>
      <c r="R22" s="22">
        <f t="shared" si="2"/>
        <v>98469.13201451501</v>
      </c>
      <c r="S22" s="22">
        <f t="shared" si="2"/>
        <v>370824.0063133139</v>
      </c>
      <c r="T22" s="22">
        <f t="shared" si="2"/>
        <v>41234.04435712341</v>
      </c>
      <c r="U22" s="22">
        <f t="shared" si="2"/>
        <v>103975.13569059079</v>
      </c>
      <c r="V22" s="22">
        <f t="shared" si="2"/>
        <v>67033.15722592438</v>
      </c>
      <c r="W22" s="22">
        <f t="shared" si="2"/>
        <v>1034</v>
      </c>
      <c r="X22" s="22">
        <f t="shared" si="2"/>
        <v>50.56253016888968</v>
      </c>
      <c r="Y22" s="22">
        <f t="shared" si="2"/>
        <v>731766.615035475</v>
      </c>
      <c r="Z22" s="22">
        <f t="shared" si="2"/>
        <v>505237.6045450152</v>
      </c>
      <c r="AA22" s="22">
        <f t="shared" si="2"/>
        <v>8424360.187849864</v>
      </c>
      <c r="AB22" s="22">
        <f t="shared" si="2"/>
        <v>2005958.0839364384</v>
      </c>
      <c r="AC22" s="22">
        <f t="shared" si="2"/>
        <v>272311.6471891497</v>
      </c>
      <c r="AD22" s="22">
        <f t="shared" si="2"/>
        <v>103317.45018778424</v>
      </c>
      <c r="AE22" s="22">
        <f t="shared" si="2"/>
        <v>3117044.4137694985</v>
      </c>
      <c r="AF22" s="22">
        <f t="shared" si="2"/>
        <v>2573516.476919843</v>
      </c>
      <c r="AG22" s="22">
        <f t="shared" si="2"/>
        <v>4163.33</v>
      </c>
      <c r="AH22" s="22">
        <f t="shared" si="2"/>
        <v>4163.33</v>
      </c>
      <c r="AI22" s="22">
        <f t="shared" si="2"/>
        <v>1549504.556694122</v>
      </c>
      <c r="AJ22" s="22">
        <f t="shared" si="2"/>
        <v>572182.2869095791</v>
      </c>
      <c r="AK22" s="22">
        <f t="shared" si="2"/>
        <v>0</v>
      </c>
      <c r="AL22" s="22">
        <f t="shared" si="2"/>
        <v>0</v>
      </c>
      <c r="AM22" s="22">
        <f t="shared" si="2"/>
        <v>80120693.06663875</v>
      </c>
      <c r="AN22" s="22">
        <f t="shared" si="2"/>
        <v>68251564.7324067</v>
      </c>
      <c r="AO22" s="85"/>
    </row>
    <row r="23" spans="1:41" s="61" customFormat="1" ht="15">
      <c r="A23" s="70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85"/>
    </row>
    <row r="24" spans="2:40" ht="18">
      <c r="B24" s="50" t="s">
        <v>29</v>
      </c>
      <c r="AM24" s="69"/>
      <c r="AN24" s="71"/>
    </row>
    <row r="25" spans="2:40" ht="12.75">
      <c r="B25" s="92" t="s">
        <v>71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N25" s="69"/>
    </row>
    <row r="26" spans="2:14" ht="12.7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2:3" ht="13.5">
      <c r="B27" s="50" t="s">
        <v>32</v>
      </c>
      <c r="C27" s="51"/>
    </row>
    <row r="28" ht="13.5">
      <c r="B28" s="50" t="s">
        <v>33</v>
      </c>
    </row>
  </sheetData>
  <sheetProtection/>
  <mergeCells count="22">
    <mergeCell ref="A3:A4"/>
    <mergeCell ref="B3:B4"/>
    <mergeCell ref="C3:D3"/>
    <mergeCell ref="E3:F3"/>
    <mergeCell ref="U3:V3"/>
    <mergeCell ref="B25:N26"/>
    <mergeCell ref="G3:H3"/>
    <mergeCell ref="I3:J3"/>
    <mergeCell ref="AM3:AN3"/>
    <mergeCell ref="W3:X3"/>
    <mergeCell ref="Y3:Z3"/>
    <mergeCell ref="AA3:AB3"/>
    <mergeCell ref="AC3:AD3"/>
    <mergeCell ref="AK3:AL3"/>
    <mergeCell ref="AG3:AH3"/>
    <mergeCell ref="AI3:AJ3"/>
    <mergeCell ref="S3:T3"/>
    <mergeCell ref="O3:P3"/>
    <mergeCell ref="AE3:AF3"/>
    <mergeCell ref="K3:L3"/>
    <mergeCell ref="M3:N3"/>
    <mergeCell ref="Q3:R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51" customWidth="1"/>
    <col min="2" max="2" width="28.00390625" style="51" customWidth="1"/>
    <col min="3" max="6" width="11.7109375" style="51" customWidth="1"/>
    <col min="7" max="8" width="12.8515625" style="51" customWidth="1"/>
    <col min="9" max="9" width="12.421875" style="51" bestFit="1" customWidth="1"/>
    <col min="10" max="10" width="12.421875" style="51" customWidth="1"/>
    <col min="11" max="38" width="11.7109375" style="51" customWidth="1"/>
    <col min="39" max="39" width="14.28125" style="51" customWidth="1"/>
    <col min="40" max="40" width="13.8515625" style="51" customWidth="1"/>
    <col min="41" max="16384" width="9.140625" style="51" customWidth="1"/>
  </cols>
  <sheetData>
    <row r="1" spans="1:12" ht="20.2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80"/>
    </row>
    <row r="2" spans="1:12" s="72" customFormat="1" ht="12.7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0"/>
    </row>
    <row r="3" spans="1:40" ht="82.5" customHeight="1">
      <c r="A3" s="90" t="s">
        <v>0</v>
      </c>
      <c r="B3" s="90" t="s">
        <v>16</v>
      </c>
      <c r="C3" s="88" t="s">
        <v>17</v>
      </c>
      <c r="D3" s="95"/>
      <c r="E3" s="88" t="s">
        <v>48</v>
      </c>
      <c r="F3" s="95"/>
      <c r="G3" s="88" t="s">
        <v>49</v>
      </c>
      <c r="H3" s="95"/>
      <c r="I3" s="88" t="s">
        <v>20</v>
      </c>
      <c r="J3" s="95"/>
      <c r="K3" s="88" t="s">
        <v>50</v>
      </c>
      <c r="L3" s="95"/>
      <c r="M3" s="88" t="s">
        <v>51</v>
      </c>
      <c r="N3" s="95"/>
      <c r="O3" s="88" t="s">
        <v>22</v>
      </c>
      <c r="P3" s="95"/>
      <c r="Q3" s="88" t="s">
        <v>52</v>
      </c>
      <c r="R3" s="95"/>
      <c r="S3" s="88" t="s">
        <v>53</v>
      </c>
      <c r="T3" s="95"/>
      <c r="U3" s="88" t="s">
        <v>54</v>
      </c>
      <c r="V3" s="95"/>
      <c r="W3" s="88" t="s">
        <v>55</v>
      </c>
      <c r="X3" s="95"/>
      <c r="Y3" s="88" t="s">
        <v>23</v>
      </c>
      <c r="Z3" s="95"/>
      <c r="AA3" s="88" t="s">
        <v>59</v>
      </c>
      <c r="AB3" s="95"/>
      <c r="AC3" s="88" t="s">
        <v>24</v>
      </c>
      <c r="AD3" s="95"/>
      <c r="AE3" s="88" t="s">
        <v>25</v>
      </c>
      <c r="AF3" s="95"/>
      <c r="AG3" s="88" t="s">
        <v>26</v>
      </c>
      <c r="AH3" s="95"/>
      <c r="AI3" s="88" t="s">
        <v>60</v>
      </c>
      <c r="AJ3" s="95"/>
      <c r="AK3" s="88" t="s">
        <v>27</v>
      </c>
      <c r="AL3" s="95"/>
      <c r="AM3" s="88" t="s">
        <v>28</v>
      </c>
      <c r="AN3" s="89"/>
    </row>
    <row r="4" spans="1:40" ht="45" customHeight="1">
      <c r="A4" s="91"/>
      <c r="B4" s="91"/>
      <c r="C4" s="58" t="s">
        <v>34</v>
      </c>
      <c r="D4" s="58" t="s">
        <v>35</v>
      </c>
      <c r="E4" s="58" t="s">
        <v>34</v>
      </c>
      <c r="F4" s="58" t="s">
        <v>35</v>
      </c>
      <c r="G4" s="58" t="s">
        <v>34</v>
      </c>
      <c r="H4" s="58" t="s">
        <v>35</v>
      </c>
      <c r="I4" s="58" t="s">
        <v>34</v>
      </c>
      <c r="J4" s="58" t="s">
        <v>35</v>
      </c>
      <c r="K4" s="58" t="s">
        <v>34</v>
      </c>
      <c r="L4" s="58" t="s">
        <v>35</v>
      </c>
      <c r="M4" s="58" t="s">
        <v>34</v>
      </c>
      <c r="N4" s="58" t="s">
        <v>35</v>
      </c>
      <c r="O4" s="58" t="s">
        <v>34</v>
      </c>
      <c r="P4" s="58" t="s">
        <v>35</v>
      </c>
      <c r="Q4" s="58" t="s">
        <v>34</v>
      </c>
      <c r="R4" s="58" t="s">
        <v>35</v>
      </c>
      <c r="S4" s="58" t="s">
        <v>34</v>
      </c>
      <c r="T4" s="58" t="s">
        <v>35</v>
      </c>
      <c r="U4" s="58" t="s">
        <v>34</v>
      </c>
      <c r="V4" s="58" t="s">
        <v>35</v>
      </c>
      <c r="W4" s="58" t="s">
        <v>34</v>
      </c>
      <c r="X4" s="58" t="s">
        <v>35</v>
      </c>
      <c r="Y4" s="58" t="s">
        <v>34</v>
      </c>
      <c r="Z4" s="58" t="s">
        <v>35</v>
      </c>
      <c r="AA4" s="58" t="s">
        <v>34</v>
      </c>
      <c r="AB4" s="58" t="s">
        <v>35</v>
      </c>
      <c r="AC4" s="58" t="s">
        <v>34</v>
      </c>
      <c r="AD4" s="58" t="s">
        <v>35</v>
      </c>
      <c r="AE4" s="58" t="s">
        <v>34</v>
      </c>
      <c r="AF4" s="58" t="s">
        <v>35</v>
      </c>
      <c r="AG4" s="58" t="s">
        <v>34</v>
      </c>
      <c r="AH4" s="58" t="s">
        <v>35</v>
      </c>
      <c r="AI4" s="58" t="s">
        <v>34</v>
      </c>
      <c r="AJ4" s="58" t="s">
        <v>35</v>
      </c>
      <c r="AK4" s="58" t="s">
        <v>34</v>
      </c>
      <c r="AL4" s="58" t="s">
        <v>35</v>
      </c>
      <c r="AM4" s="58" t="s">
        <v>34</v>
      </c>
      <c r="AN4" s="58" t="s">
        <v>35</v>
      </c>
    </row>
    <row r="5" spans="1:40" ht="45" customHeight="1">
      <c r="A5" s="59">
        <v>1</v>
      </c>
      <c r="B5" s="25" t="s">
        <v>2</v>
      </c>
      <c r="C5" s="83">
        <v>810375.8599999999</v>
      </c>
      <c r="D5" s="83">
        <v>124054.60999999987</v>
      </c>
      <c r="E5" s="83">
        <v>7561.57</v>
      </c>
      <c r="F5" s="83">
        <v>7561.57</v>
      </c>
      <c r="G5" s="83">
        <v>171.13</v>
      </c>
      <c r="H5" s="83">
        <v>171.13</v>
      </c>
      <c r="I5" s="83">
        <v>6697223.285799998</v>
      </c>
      <c r="J5" s="83">
        <v>6575182.665799998</v>
      </c>
      <c r="K5" s="83">
        <v>1358717.684200001</v>
      </c>
      <c r="L5" s="83">
        <v>1280985.224200001</v>
      </c>
      <c r="M5" s="83">
        <v>137542.44</v>
      </c>
      <c r="N5" s="83">
        <v>136112.23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63303.05999999999</v>
      </c>
      <c r="Z5" s="83">
        <v>63303.05999999999</v>
      </c>
      <c r="AA5" s="83">
        <v>53720.469999999994</v>
      </c>
      <c r="AB5" s="83">
        <v>50727.649999999994</v>
      </c>
      <c r="AC5" s="83">
        <v>0</v>
      </c>
      <c r="AD5" s="83">
        <v>0</v>
      </c>
      <c r="AE5" s="83">
        <v>36595.32</v>
      </c>
      <c r="AF5" s="83">
        <v>16577.53</v>
      </c>
      <c r="AG5" s="83">
        <v>0</v>
      </c>
      <c r="AH5" s="83">
        <v>0</v>
      </c>
      <c r="AI5" s="83">
        <v>816.24</v>
      </c>
      <c r="AJ5" s="83">
        <v>816.24</v>
      </c>
      <c r="AK5" s="83">
        <v>0</v>
      </c>
      <c r="AL5" s="83">
        <v>0</v>
      </c>
      <c r="AM5" s="10">
        <f aca="true" t="shared" si="0" ref="AM5:AM21">C5+E5+G5+I5+K5+M5+O5+Q5+S5+U5+W5+Y5+AA5+AC5+AE5+AG5+AI5+AK5</f>
        <v>9166027.059999999</v>
      </c>
      <c r="AN5" s="10">
        <f aca="true" t="shared" si="1" ref="AN5:AN21">D5+F5+H5+J5+L5+N5+P5+R5+T5+V5+X5+Z5+AB5+AD5+AF5+AH5+AJ5+AL5</f>
        <v>8255491.909999999</v>
      </c>
    </row>
    <row r="6" spans="1:40" ht="45" customHeight="1">
      <c r="A6" s="59">
        <v>2</v>
      </c>
      <c r="B6" s="25" t="s">
        <v>4</v>
      </c>
      <c r="C6" s="83">
        <v>157918.53</v>
      </c>
      <c r="D6" s="83">
        <v>15470.369999999995</v>
      </c>
      <c r="E6" s="83">
        <v>2630.8099999999986</v>
      </c>
      <c r="F6" s="83">
        <v>2630.8099999999986</v>
      </c>
      <c r="G6" s="83">
        <v>6191.1900000000005</v>
      </c>
      <c r="H6" s="83">
        <v>2691.1900000000005</v>
      </c>
      <c r="I6" s="83">
        <v>5813744.140000001</v>
      </c>
      <c r="J6" s="83">
        <v>5813744.140000001</v>
      </c>
      <c r="K6" s="83">
        <v>911643.6799999998</v>
      </c>
      <c r="L6" s="83">
        <v>911643.6799999998</v>
      </c>
      <c r="M6" s="83">
        <v>132104.61</v>
      </c>
      <c r="N6" s="83">
        <v>132104.61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1099.369999999999</v>
      </c>
      <c r="Z6" s="83">
        <v>1099.369999999999</v>
      </c>
      <c r="AA6" s="83">
        <v>107429.42999999977</v>
      </c>
      <c r="AB6" s="83">
        <v>84874.68999999975</v>
      </c>
      <c r="AC6" s="83">
        <v>0</v>
      </c>
      <c r="AD6" s="83">
        <v>0</v>
      </c>
      <c r="AE6" s="83">
        <v>1794974.71</v>
      </c>
      <c r="AF6" s="83">
        <v>1535560.78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10">
        <f t="shared" si="0"/>
        <v>8927736.47</v>
      </c>
      <c r="AN6" s="10">
        <f t="shared" si="1"/>
        <v>8499819.64</v>
      </c>
    </row>
    <row r="7" spans="1:40" ht="45" customHeight="1">
      <c r="A7" s="59">
        <v>3</v>
      </c>
      <c r="B7" s="25" t="s">
        <v>3</v>
      </c>
      <c r="C7" s="83">
        <v>64999.729999999996</v>
      </c>
      <c r="D7" s="83">
        <v>64999.729999999996</v>
      </c>
      <c r="E7" s="83">
        <v>9342.73</v>
      </c>
      <c r="F7" s="83">
        <v>9342.73</v>
      </c>
      <c r="G7" s="83">
        <v>47818.56</v>
      </c>
      <c r="H7" s="83">
        <v>47818.56</v>
      </c>
      <c r="I7" s="83">
        <v>6578663.159999997</v>
      </c>
      <c r="J7" s="83">
        <v>6578663.159999997</v>
      </c>
      <c r="K7" s="83">
        <v>253585.71999999997</v>
      </c>
      <c r="L7" s="83">
        <v>253585.71999999997</v>
      </c>
      <c r="M7" s="83">
        <v>7776.389999999999</v>
      </c>
      <c r="N7" s="83">
        <v>7776.389999999999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144.78</v>
      </c>
      <c r="Z7" s="83">
        <v>144.78</v>
      </c>
      <c r="AA7" s="83">
        <v>69182.35</v>
      </c>
      <c r="AB7" s="83">
        <v>35199.16</v>
      </c>
      <c r="AC7" s="83">
        <v>0</v>
      </c>
      <c r="AD7" s="83">
        <v>0</v>
      </c>
      <c r="AE7" s="83">
        <v>23125.83</v>
      </c>
      <c r="AF7" s="83">
        <v>23125.83</v>
      </c>
      <c r="AG7" s="83">
        <v>0</v>
      </c>
      <c r="AH7" s="83">
        <v>0</v>
      </c>
      <c r="AI7" s="83">
        <v>884.95</v>
      </c>
      <c r="AJ7" s="83">
        <v>884.95</v>
      </c>
      <c r="AK7" s="83">
        <v>0</v>
      </c>
      <c r="AL7" s="83">
        <v>0</v>
      </c>
      <c r="AM7" s="10">
        <f t="shared" si="0"/>
        <v>7055524.199999996</v>
      </c>
      <c r="AN7" s="10">
        <f t="shared" si="1"/>
        <v>7021541.009999997</v>
      </c>
    </row>
    <row r="8" spans="1:40" ht="45" customHeight="1">
      <c r="A8" s="59">
        <v>4</v>
      </c>
      <c r="B8" s="25" t="s">
        <v>14</v>
      </c>
      <c r="C8" s="83">
        <v>16000</v>
      </c>
      <c r="D8" s="83">
        <v>16000</v>
      </c>
      <c r="E8" s="83">
        <v>0</v>
      </c>
      <c r="F8" s="83">
        <v>0</v>
      </c>
      <c r="G8" s="83">
        <v>1839.88</v>
      </c>
      <c r="H8" s="83">
        <v>1839.88</v>
      </c>
      <c r="I8" s="83">
        <v>6101634.1</v>
      </c>
      <c r="J8" s="83">
        <v>6101634.1</v>
      </c>
      <c r="K8" s="83">
        <v>169834.3</v>
      </c>
      <c r="L8" s="83">
        <v>173457.12999999998</v>
      </c>
      <c r="M8" s="83">
        <v>9705.17</v>
      </c>
      <c r="N8" s="83">
        <v>9705.17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10">
        <f t="shared" si="0"/>
        <v>6299013.449999999</v>
      </c>
      <c r="AN8" s="10">
        <f t="shared" si="1"/>
        <v>6302636.279999999</v>
      </c>
    </row>
    <row r="9" spans="1:40" ht="45" customHeight="1">
      <c r="A9" s="59">
        <v>5</v>
      </c>
      <c r="B9" s="25" t="s">
        <v>5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1155459.6599999997</v>
      </c>
      <c r="J9" s="83">
        <v>1155459.6599999997</v>
      </c>
      <c r="K9" s="83">
        <v>3572.3</v>
      </c>
      <c r="L9" s="83">
        <v>1428.92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10">
        <f t="shared" si="0"/>
        <v>1159031.9599999997</v>
      </c>
      <c r="AN9" s="10">
        <f t="shared" si="1"/>
        <v>1156888.5799999996</v>
      </c>
    </row>
    <row r="10" spans="1:40" ht="45" customHeight="1">
      <c r="A10" s="59">
        <v>6</v>
      </c>
      <c r="B10" s="25" t="s">
        <v>9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4353709.01</v>
      </c>
      <c r="J10" s="83">
        <v>4353709.01</v>
      </c>
      <c r="K10" s="83">
        <v>131185.5</v>
      </c>
      <c r="L10" s="83">
        <v>61667.135999999984</v>
      </c>
      <c r="M10" s="83">
        <v>18005.02</v>
      </c>
      <c r="N10" s="83">
        <v>9002.51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16723</v>
      </c>
      <c r="AB10" s="83">
        <v>379.2008080581927</v>
      </c>
      <c r="AC10" s="83">
        <v>0</v>
      </c>
      <c r="AD10" s="83">
        <v>0</v>
      </c>
      <c r="AE10" s="83">
        <v>229803.6</v>
      </c>
      <c r="AF10" s="83">
        <v>226503.6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10">
        <f t="shared" si="0"/>
        <v>4749426.129999999</v>
      </c>
      <c r="AN10" s="10">
        <f t="shared" si="1"/>
        <v>4651261.456808058</v>
      </c>
    </row>
    <row r="11" spans="1:40" ht="45" customHeight="1">
      <c r="A11" s="59">
        <v>7</v>
      </c>
      <c r="B11" s="25" t="s">
        <v>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3855294.8299999996</v>
      </c>
      <c r="J11" s="83">
        <v>3855294.8299999996</v>
      </c>
      <c r="K11" s="83">
        <v>292653.3</v>
      </c>
      <c r="L11" s="83">
        <v>292653.3</v>
      </c>
      <c r="M11" s="83">
        <v>46291.64999999999</v>
      </c>
      <c r="N11" s="83">
        <v>46291.64999999999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3116.2199999999984</v>
      </c>
      <c r="Z11" s="83">
        <v>3116.2199999999984</v>
      </c>
      <c r="AA11" s="83">
        <v>71018.59999999987</v>
      </c>
      <c r="AB11" s="83">
        <v>12790.279999999999</v>
      </c>
      <c r="AC11" s="83">
        <v>0</v>
      </c>
      <c r="AD11" s="83">
        <v>0</v>
      </c>
      <c r="AE11" s="83">
        <v>79187</v>
      </c>
      <c r="AF11" s="83">
        <v>39593.49000000002</v>
      </c>
      <c r="AG11" s="83">
        <v>0</v>
      </c>
      <c r="AH11" s="83">
        <v>0</v>
      </c>
      <c r="AI11" s="83">
        <v>1451.8000000000002</v>
      </c>
      <c r="AJ11" s="83">
        <v>1451.8000000000002</v>
      </c>
      <c r="AK11" s="83">
        <v>0</v>
      </c>
      <c r="AL11" s="83">
        <v>0</v>
      </c>
      <c r="AM11" s="10">
        <f t="shared" si="0"/>
        <v>4349013.3999999985</v>
      </c>
      <c r="AN11" s="10">
        <f t="shared" si="1"/>
        <v>4251191.569999999</v>
      </c>
    </row>
    <row r="12" spans="1:40" ht="45" customHeight="1">
      <c r="A12" s="59">
        <v>8</v>
      </c>
      <c r="B12" s="25" t="s">
        <v>6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985548.7699999999</v>
      </c>
      <c r="J12" s="83">
        <v>985548.7699999999</v>
      </c>
      <c r="K12" s="83">
        <v>21483.589999999997</v>
      </c>
      <c r="L12" s="83">
        <v>21483.589999999997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3975.01</v>
      </c>
      <c r="AB12" s="83">
        <v>3975.01</v>
      </c>
      <c r="AC12" s="83">
        <v>0</v>
      </c>
      <c r="AD12" s="83">
        <v>0</v>
      </c>
      <c r="AE12" s="83">
        <v>967743</v>
      </c>
      <c r="AF12" s="83">
        <v>583932.3200000001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10">
        <f t="shared" si="0"/>
        <v>1978750.3699999999</v>
      </c>
      <c r="AN12" s="10">
        <f t="shared" si="1"/>
        <v>1594939.69</v>
      </c>
    </row>
    <row r="13" spans="1:40" ht="45" customHeight="1">
      <c r="A13" s="59">
        <v>9</v>
      </c>
      <c r="B13" s="25" t="s">
        <v>10</v>
      </c>
      <c r="C13" s="83">
        <v>2668.51</v>
      </c>
      <c r="D13" s="83">
        <v>2668.51</v>
      </c>
      <c r="E13" s="83">
        <v>0</v>
      </c>
      <c r="F13" s="83">
        <v>0</v>
      </c>
      <c r="G13" s="83">
        <v>0</v>
      </c>
      <c r="H13" s="83">
        <v>0</v>
      </c>
      <c r="I13" s="83">
        <v>508213.36</v>
      </c>
      <c r="J13" s="83">
        <v>402459.61</v>
      </c>
      <c r="K13" s="83">
        <v>64221.42</v>
      </c>
      <c r="L13" s="83">
        <v>22333.199999999997</v>
      </c>
      <c r="M13" s="83">
        <v>372.93</v>
      </c>
      <c r="N13" s="83">
        <v>93.23000000000002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1597240.42</v>
      </c>
      <c r="AF13" s="83">
        <v>1597240.42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10">
        <f t="shared" si="0"/>
        <v>2172716.64</v>
      </c>
      <c r="AN13" s="10">
        <f t="shared" si="1"/>
        <v>2024794.97</v>
      </c>
    </row>
    <row r="14" spans="1:40" ht="45" customHeight="1">
      <c r="A14" s="59">
        <v>10</v>
      </c>
      <c r="B14" s="25" t="s">
        <v>11</v>
      </c>
      <c r="C14" s="83">
        <v>3000</v>
      </c>
      <c r="D14" s="83">
        <v>3000</v>
      </c>
      <c r="E14" s="83">
        <v>0</v>
      </c>
      <c r="F14" s="83">
        <v>0</v>
      </c>
      <c r="G14" s="83">
        <v>17134</v>
      </c>
      <c r="H14" s="83">
        <v>5140.200000000001</v>
      </c>
      <c r="I14" s="83">
        <v>166113.92</v>
      </c>
      <c r="J14" s="83">
        <v>166113.92</v>
      </c>
      <c r="K14" s="83">
        <v>202948.22</v>
      </c>
      <c r="L14" s="83">
        <v>60863.282999999996</v>
      </c>
      <c r="M14" s="83">
        <v>29759.58</v>
      </c>
      <c r="N14" s="83">
        <v>8932.34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400.01</v>
      </c>
      <c r="Z14" s="83">
        <v>120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10">
        <f t="shared" si="0"/>
        <v>419355.73000000004</v>
      </c>
      <c r="AN14" s="10">
        <f t="shared" si="1"/>
        <v>244169.74300000002</v>
      </c>
    </row>
    <row r="15" spans="1:40" ht="45" customHeight="1">
      <c r="A15" s="59">
        <v>11</v>
      </c>
      <c r="B15" s="25" t="s">
        <v>65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6820</v>
      </c>
      <c r="L15" s="83">
        <v>6820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127489</v>
      </c>
      <c r="AF15" s="83">
        <v>127489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10">
        <f t="shared" si="0"/>
        <v>134309</v>
      </c>
      <c r="AN15" s="10">
        <f t="shared" si="1"/>
        <v>134309</v>
      </c>
    </row>
    <row r="16" spans="1:40" ht="45" customHeight="1">
      <c r="A16" s="59">
        <v>12</v>
      </c>
      <c r="B16" s="25" t="s">
        <v>13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1090983.4</v>
      </c>
      <c r="J16" s="83">
        <v>1090983.4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10">
        <f t="shared" si="0"/>
        <v>1090983.4</v>
      </c>
      <c r="AN16" s="10">
        <f t="shared" si="1"/>
        <v>1090983.4</v>
      </c>
    </row>
    <row r="17" spans="1:40" ht="45" customHeight="1">
      <c r="A17" s="59">
        <v>13</v>
      </c>
      <c r="B17" s="25" t="s">
        <v>82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179706.65</v>
      </c>
      <c r="J17" s="83">
        <v>179706.65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10">
        <f t="shared" si="0"/>
        <v>179706.65</v>
      </c>
      <c r="AN17" s="10">
        <f t="shared" si="1"/>
        <v>179706.65</v>
      </c>
    </row>
    <row r="18" spans="1:40" ht="45" customHeight="1">
      <c r="A18" s="59">
        <v>14</v>
      </c>
      <c r="B18" s="25" t="s">
        <v>58</v>
      </c>
      <c r="C18" s="83">
        <v>0</v>
      </c>
      <c r="D18" s="83">
        <v>0</v>
      </c>
      <c r="E18" s="83">
        <v>0</v>
      </c>
      <c r="F18" s="83">
        <v>0</v>
      </c>
      <c r="G18" s="83">
        <v>286</v>
      </c>
      <c r="H18" s="83">
        <v>286</v>
      </c>
      <c r="I18" s="83">
        <v>0</v>
      </c>
      <c r="J18" s="83">
        <v>0</v>
      </c>
      <c r="K18" s="83">
        <v>19802</v>
      </c>
      <c r="L18" s="83">
        <v>19802</v>
      </c>
      <c r="M18" s="83">
        <v>5128</v>
      </c>
      <c r="N18" s="83">
        <v>5128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32986.3</v>
      </c>
      <c r="AF18" s="83">
        <v>32986.3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10">
        <f t="shared" si="0"/>
        <v>58202.3</v>
      </c>
      <c r="AN18" s="10">
        <f t="shared" si="1"/>
        <v>58202.3</v>
      </c>
    </row>
    <row r="19" spans="1:40" ht="45" customHeight="1">
      <c r="A19" s="59">
        <v>15</v>
      </c>
      <c r="B19" s="25" t="s">
        <v>63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1104</v>
      </c>
      <c r="L19" s="83">
        <v>1104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10">
        <f t="shared" si="0"/>
        <v>1104</v>
      </c>
      <c r="AN19" s="10">
        <f t="shared" si="1"/>
        <v>1104</v>
      </c>
    </row>
    <row r="20" spans="1:40" ht="45" customHeight="1">
      <c r="A20" s="59">
        <v>16</v>
      </c>
      <c r="B20" s="25" t="s">
        <v>8</v>
      </c>
      <c r="C20" s="83">
        <v>0</v>
      </c>
      <c r="D20" s="83">
        <v>0</v>
      </c>
      <c r="E20" s="83">
        <v>130575.001024</v>
      </c>
      <c r="F20" s="83">
        <v>128577.2035083328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1352.7</v>
      </c>
      <c r="AD20" s="83">
        <v>1149.795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10">
        <f t="shared" si="0"/>
        <v>131927.701024</v>
      </c>
      <c r="AN20" s="10">
        <f t="shared" si="1"/>
        <v>129726.99850833279</v>
      </c>
    </row>
    <row r="21" spans="1:40" ht="45" customHeight="1">
      <c r="A21" s="59">
        <v>17</v>
      </c>
      <c r="B21" s="25" t="s">
        <v>12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177051</v>
      </c>
      <c r="J21" s="83">
        <v>177051</v>
      </c>
      <c r="K21" s="83">
        <v>85226</v>
      </c>
      <c r="L21" s="83">
        <v>42613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10">
        <f t="shared" si="0"/>
        <v>262277</v>
      </c>
      <c r="AN21" s="10">
        <f t="shared" si="1"/>
        <v>219664</v>
      </c>
    </row>
    <row r="22" spans="1:40" s="61" customFormat="1" ht="15">
      <c r="A22" s="62"/>
      <c r="B22" s="23" t="s">
        <v>15</v>
      </c>
      <c r="C22" s="22">
        <f aca="true" t="shared" si="2" ref="C22:AN22">SUM(C5:C21)</f>
        <v>1054962.63</v>
      </c>
      <c r="D22" s="22">
        <f t="shared" si="2"/>
        <v>226193.21999999986</v>
      </c>
      <c r="E22" s="22">
        <f t="shared" si="2"/>
        <v>150110.11102399998</v>
      </c>
      <c r="F22" s="22">
        <f t="shared" si="2"/>
        <v>148112.3135083328</v>
      </c>
      <c r="G22" s="22">
        <f t="shared" si="2"/>
        <v>73440.76</v>
      </c>
      <c r="H22" s="22">
        <f t="shared" si="2"/>
        <v>57946.95999999999</v>
      </c>
      <c r="I22" s="22">
        <f t="shared" si="2"/>
        <v>37663345.285799995</v>
      </c>
      <c r="J22" s="22">
        <f t="shared" si="2"/>
        <v>37435550.9158</v>
      </c>
      <c r="K22" s="22">
        <f t="shared" si="2"/>
        <v>3522797.7142</v>
      </c>
      <c r="L22" s="22">
        <f t="shared" si="2"/>
        <v>3150440.1832</v>
      </c>
      <c r="M22" s="22">
        <f t="shared" si="2"/>
        <v>386685.79</v>
      </c>
      <c r="N22" s="22">
        <f t="shared" si="2"/>
        <v>355146.12999999995</v>
      </c>
      <c r="O22" s="22">
        <f t="shared" si="2"/>
        <v>0</v>
      </c>
      <c r="P22" s="22">
        <f t="shared" si="2"/>
        <v>0</v>
      </c>
      <c r="Q22" s="22">
        <f t="shared" si="2"/>
        <v>0</v>
      </c>
      <c r="R22" s="22">
        <f t="shared" si="2"/>
        <v>0</v>
      </c>
      <c r="S22" s="22">
        <f t="shared" si="2"/>
        <v>0</v>
      </c>
      <c r="T22" s="22">
        <f t="shared" si="2"/>
        <v>0</v>
      </c>
      <c r="U22" s="22">
        <f t="shared" si="2"/>
        <v>0</v>
      </c>
      <c r="V22" s="22">
        <f t="shared" si="2"/>
        <v>0</v>
      </c>
      <c r="W22" s="22">
        <f t="shared" si="2"/>
        <v>0</v>
      </c>
      <c r="X22" s="22">
        <f t="shared" si="2"/>
        <v>0</v>
      </c>
      <c r="Y22" s="22">
        <f t="shared" si="2"/>
        <v>68063.43999999999</v>
      </c>
      <c r="Z22" s="22">
        <f t="shared" si="2"/>
        <v>67783.43</v>
      </c>
      <c r="AA22" s="22">
        <f t="shared" si="2"/>
        <v>322048.85999999964</v>
      </c>
      <c r="AB22" s="22">
        <f t="shared" si="2"/>
        <v>187945.99080805795</v>
      </c>
      <c r="AC22" s="22">
        <f t="shared" si="2"/>
        <v>1352.7</v>
      </c>
      <c r="AD22" s="22">
        <f t="shared" si="2"/>
        <v>1149.795</v>
      </c>
      <c r="AE22" s="22">
        <f t="shared" si="2"/>
        <v>4889145.18</v>
      </c>
      <c r="AF22" s="22">
        <f t="shared" si="2"/>
        <v>4183009.27</v>
      </c>
      <c r="AG22" s="22">
        <f t="shared" si="2"/>
        <v>0</v>
      </c>
      <c r="AH22" s="22">
        <f t="shared" si="2"/>
        <v>0</v>
      </c>
      <c r="AI22" s="22">
        <f t="shared" si="2"/>
        <v>3152.9900000000002</v>
      </c>
      <c r="AJ22" s="22">
        <f t="shared" si="2"/>
        <v>3152.9900000000002</v>
      </c>
      <c r="AK22" s="22">
        <f t="shared" si="2"/>
        <v>0</v>
      </c>
      <c r="AL22" s="22">
        <f t="shared" si="2"/>
        <v>0</v>
      </c>
      <c r="AM22" s="22">
        <f t="shared" si="2"/>
        <v>48135105.46102399</v>
      </c>
      <c r="AN22" s="22">
        <f t="shared" si="2"/>
        <v>45816431.19831638</v>
      </c>
    </row>
    <row r="23" spans="1:40" ht="15">
      <c r="A23" s="70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5">
      <c r="A24" s="74"/>
      <c r="B24" s="50" t="s">
        <v>29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6"/>
      <c r="AN24" s="73"/>
    </row>
    <row r="25" spans="1:40" ht="13.5">
      <c r="A25" s="74"/>
      <c r="B25" s="92" t="s">
        <v>73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5"/>
      <c r="P25" s="75"/>
      <c r="Q25" s="75"/>
      <c r="R25" s="75"/>
      <c r="S25" s="75"/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3"/>
      <c r="AN25" s="73"/>
    </row>
    <row r="26" spans="1:40" ht="15">
      <c r="A26" s="74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N26" s="66"/>
    </row>
    <row r="27" spans="2:40" ht="13.5">
      <c r="B27" s="50" t="s">
        <v>36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AN27" s="73"/>
    </row>
    <row r="28" spans="2:40" ht="13.5">
      <c r="B28" s="50" t="s">
        <v>37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AN28" s="73"/>
    </row>
    <row r="29" ht="13.5">
      <c r="AN29" s="73"/>
    </row>
  </sheetData>
  <sheetProtection/>
  <mergeCells count="22">
    <mergeCell ref="O3:P3"/>
    <mergeCell ref="Q3:R3"/>
    <mergeCell ref="S3:T3"/>
    <mergeCell ref="AG3:AH3"/>
    <mergeCell ref="AI3:AJ3"/>
    <mergeCell ref="AK3:AL3"/>
    <mergeCell ref="AM3:AN3"/>
    <mergeCell ref="Y3:Z3"/>
    <mergeCell ref="AA3:AB3"/>
    <mergeCell ref="AC3:AD3"/>
    <mergeCell ref="AE3:AF3"/>
    <mergeCell ref="B25:N26"/>
    <mergeCell ref="W3:X3"/>
    <mergeCell ref="U3:V3"/>
    <mergeCell ref="G3:H3"/>
    <mergeCell ref="M3:N3"/>
    <mergeCell ref="A3:A4"/>
    <mergeCell ref="B3:B4"/>
    <mergeCell ref="C3:D3"/>
    <mergeCell ref="E3:F3"/>
    <mergeCell ref="I3:J3"/>
    <mergeCell ref="K3:L3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6:AM21 AM5 AN5:AN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6" sqref="C26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6" t="s">
        <v>80</v>
      </c>
      <c r="B2" s="96"/>
      <c r="C2" s="96"/>
      <c r="D2" s="96"/>
    </row>
    <row r="3" spans="1:5" ht="12.75" customHeight="1">
      <c r="A3" s="96"/>
      <c r="B3" s="96"/>
      <c r="C3" s="96"/>
      <c r="D3" s="96"/>
      <c r="E3" s="11"/>
    </row>
    <row r="4" spans="1:5" ht="12.75">
      <c r="A4" s="96"/>
      <c r="B4" s="96"/>
      <c r="C4" s="96"/>
      <c r="D4" s="96"/>
      <c r="E4" s="11"/>
    </row>
    <row r="6" spans="1:4" ht="43.5" customHeight="1">
      <c r="A6" s="12" t="s">
        <v>0</v>
      </c>
      <c r="B6" s="12" t="s">
        <v>38</v>
      </c>
      <c r="C6" s="13" t="s">
        <v>18</v>
      </c>
      <c r="D6" s="13" t="s">
        <v>39</v>
      </c>
    </row>
    <row r="7" spans="1:4" ht="27" customHeight="1">
      <c r="A7" s="33">
        <v>1</v>
      </c>
      <c r="B7" s="14" t="s">
        <v>17</v>
      </c>
      <c r="C7" s="52">
        <f>HLOOKUP(B7,'პრემიები(დაზღვევა)'!$C$3:$AL$22,20,)</f>
        <v>3854788.421782118</v>
      </c>
      <c r="D7" s="53">
        <f>C7/$C$25</f>
        <v>0.04504523695632048</v>
      </c>
    </row>
    <row r="8" spans="1:4" ht="27" customHeight="1">
      <c r="A8" s="33">
        <v>2</v>
      </c>
      <c r="B8" s="14" t="s">
        <v>48</v>
      </c>
      <c r="C8" s="52">
        <f>HLOOKUP(B8,'პრემიები(დაზღვევა)'!$C$3:$AL$22,20,)</f>
        <v>556015.6296167346</v>
      </c>
      <c r="D8" s="53">
        <f aca="true" t="shared" si="0" ref="D8:D21">C8/$C$25</f>
        <v>0.006497336052473798</v>
      </c>
    </row>
    <row r="9" spans="1:4" ht="27" customHeight="1">
      <c r="A9" s="33">
        <v>3</v>
      </c>
      <c r="B9" s="14" t="s">
        <v>49</v>
      </c>
      <c r="C9" s="52">
        <f>HLOOKUP(B9,'პრემიები(დაზღვევა)'!$C$3:$AL$22,20,)</f>
        <v>858371.3691164084</v>
      </c>
      <c r="D9" s="53">
        <f t="shared" si="0"/>
        <v>0.010030522427608171</v>
      </c>
    </row>
    <row r="10" spans="1:4" ht="27" customHeight="1">
      <c r="A10" s="33">
        <v>4</v>
      </c>
      <c r="B10" s="14" t="s">
        <v>20</v>
      </c>
      <c r="C10" s="52">
        <f>HLOOKUP(B10,'პრემიები(დაზღვევა)'!$C$3:$AL$22,20,)</f>
        <v>56615961.11463202</v>
      </c>
      <c r="D10" s="53">
        <f t="shared" si="0"/>
        <v>0.6615873829825913</v>
      </c>
    </row>
    <row r="11" spans="1:4" ht="38.25" customHeight="1">
      <c r="A11" s="33">
        <v>5</v>
      </c>
      <c r="B11" s="14" t="s">
        <v>50</v>
      </c>
      <c r="C11" s="52">
        <f>HLOOKUP(B11,'პრემიები(დაზღვევა)'!$C$3:$AL$22,20,)</f>
        <v>7367040.427501795</v>
      </c>
      <c r="D11" s="53">
        <f t="shared" si="0"/>
        <v>0.08608775512773599</v>
      </c>
    </row>
    <row r="12" spans="1:4" ht="27" customHeight="1">
      <c r="A12" s="33">
        <v>6</v>
      </c>
      <c r="B12" s="14" t="s">
        <v>51</v>
      </c>
      <c r="C12" s="52">
        <f>HLOOKUP(B12,'პრემიები(დაზღვევა)'!$C$3:$AL$22,20,)</f>
        <v>1022866.7443785687</v>
      </c>
      <c r="D12" s="53">
        <f t="shared" si="0"/>
        <v>0.011952737694996895</v>
      </c>
    </row>
    <row r="13" spans="1:4" ht="27" customHeight="1">
      <c r="A13" s="33">
        <v>7</v>
      </c>
      <c r="B13" s="14" t="s">
        <v>22</v>
      </c>
      <c r="C13" s="52">
        <f>HLOOKUP(B13,'პრემიები(დაზღვევა)'!$C$3:$AL$22,20,)</f>
        <v>0</v>
      </c>
      <c r="D13" s="53">
        <f t="shared" si="0"/>
        <v>0</v>
      </c>
    </row>
    <row r="14" spans="1:4" ht="27" customHeight="1">
      <c r="A14" s="33">
        <v>8</v>
      </c>
      <c r="B14" s="14" t="s">
        <v>52</v>
      </c>
      <c r="C14" s="52">
        <f>HLOOKUP(B14,'პრემიები(დაზღვევა)'!$C$3:$AL$22,20,)</f>
        <v>268770.8573</v>
      </c>
      <c r="D14" s="53">
        <f t="shared" si="0"/>
        <v>0.0031407293032271653</v>
      </c>
    </row>
    <row r="15" spans="1:4" ht="27" customHeight="1">
      <c r="A15" s="33">
        <v>9</v>
      </c>
      <c r="B15" s="14" t="s">
        <v>53</v>
      </c>
      <c r="C15" s="52">
        <f>HLOOKUP(B15,'პრემიები(დაზღვევა)'!$C$3:$AL$22,20,)</f>
        <v>82866.16</v>
      </c>
      <c r="D15" s="53">
        <f t="shared" si="0"/>
        <v>0.0009683348097052442</v>
      </c>
    </row>
    <row r="16" spans="1:4" ht="27" customHeight="1">
      <c r="A16" s="33">
        <v>10</v>
      </c>
      <c r="B16" s="14" t="s">
        <v>54</v>
      </c>
      <c r="C16" s="52">
        <f>HLOOKUP(B16,'პრემიები(დაზღვევა)'!$C$3:$AL$22,20,)</f>
        <v>90975.778236</v>
      </c>
      <c r="D16" s="53">
        <f t="shared" si="0"/>
        <v>0.0010630999783982212</v>
      </c>
    </row>
    <row r="17" spans="1:4" ht="27" customHeight="1">
      <c r="A17" s="33">
        <v>11</v>
      </c>
      <c r="B17" s="14" t="s">
        <v>55</v>
      </c>
      <c r="C17" s="52">
        <f>HLOOKUP(B17,'პრემიები(დაზღვევა)'!$C$3:$AL$22,20,)</f>
        <v>0</v>
      </c>
      <c r="D17" s="53">
        <f t="shared" si="0"/>
        <v>0</v>
      </c>
    </row>
    <row r="18" spans="1:4" ht="27" customHeight="1">
      <c r="A18" s="33">
        <v>12</v>
      </c>
      <c r="B18" s="14" t="s">
        <v>23</v>
      </c>
      <c r="C18" s="52">
        <f>HLOOKUP(B18,'პრემიები(დაზღვევა)'!$C$3:$AL$22,20,)</f>
        <v>691960.275039106</v>
      </c>
      <c r="D18" s="53">
        <f t="shared" si="0"/>
        <v>0.008085920974901952</v>
      </c>
    </row>
    <row r="19" spans="1:4" ht="27" customHeight="1">
      <c r="A19" s="33">
        <v>13</v>
      </c>
      <c r="B19" s="14" t="s">
        <v>61</v>
      </c>
      <c r="C19" s="52">
        <f>HLOOKUP(B19,'პრემიები(დაზღვევა)'!$C$3:$AL$22,20,)</f>
        <v>8288398.932562</v>
      </c>
      <c r="D19" s="53">
        <f t="shared" si="0"/>
        <v>0.09685431547840002</v>
      </c>
    </row>
    <row r="20" spans="1:4" ht="27" customHeight="1">
      <c r="A20" s="33">
        <v>14</v>
      </c>
      <c r="B20" s="14" t="s">
        <v>24</v>
      </c>
      <c r="C20" s="52">
        <f>HLOOKUP(B20,'პრემიები(დაზღვევა)'!$C$3:$AL$22,20,)</f>
        <v>253275.94012</v>
      </c>
      <c r="D20" s="53">
        <f t="shared" si="0"/>
        <v>0.002959663019005792</v>
      </c>
    </row>
    <row r="21" spans="1:4" ht="27" customHeight="1">
      <c r="A21" s="33">
        <v>15</v>
      </c>
      <c r="B21" s="14" t="s">
        <v>25</v>
      </c>
      <c r="C21" s="52">
        <f>HLOOKUP(B21,'პრემიები(დაზღვევა)'!$C$3:$AL$22,20,)</f>
        <v>3725514.045271233</v>
      </c>
      <c r="D21" s="53">
        <f t="shared" si="0"/>
        <v>0.04353459764615537</v>
      </c>
    </row>
    <row r="22" spans="1:4" ht="27" customHeight="1">
      <c r="A22" s="33">
        <v>16</v>
      </c>
      <c r="B22" s="14" t="s">
        <v>26</v>
      </c>
      <c r="C22" s="52">
        <f>HLOOKUP(B22,'პრემიები(დაზღვევა)'!$C$3:$AL$22,20,)</f>
        <v>17295.68</v>
      </c>
      <c r="D22" s="53">
        <f>C22/$C$25</f>
        <v>0.00020210914807109194</v>
      </c>
    </row>
    <row r="23" spans="1:4" ht="27" customHeight="1">
      <c r="A23" s="33">
        <v>17</v>
      </c>
      <c r="B23" s="14" t="s">
        <v>60</v>
      </c>
      <c r="C23" s="52">
        <f>HLOOKUP(B23,'პრემიები(დაზღვევა)'!$C$3:$AL$22,20,)</f>
        <v>1881836.997685</v>
      </c>
      <c r="D23" s="53">
        <f>C23/$C$25</f>
        <v>0.021990258400408472</v>
      </c>
    </row>
    <row r="24" spans="1:4" ht="27" customHeight="1">
      <c r="A24" s="33">
        <v>18</v>
      </c>
      <c r="B24" s="14" t="s">
        <v>27</v>
      </c>
      <c r="C24" s="52">
        <f>HLOOKUP(B24,'პრემიები(დაზღვევა)'!$C$3:$AL$22,20,)</f>
        <v>0</v>
      </c>
      <c r="D24" s="53">
        <f>C24/$C$25</f>
        <v>0</v>
      </c>
    </row>
    <row r="25" spans="1:4" ht="27" customHeight="1">
      <c r="A25" s="15"/>
      <c r="B25" s="16" t="s">
        <v>28</v>
      </c>
      <c r="C25" s="31">
        <f>SUM(C7:C24)</f>
        <v>85575938.37324098</v>
      </c>
      <c r="D25" s="32">
        <f>SUM(D7:D24)</f>
        <v>1.0000000000000002</v>
      </c>
    </row>
    <row r="27" ht="12.75">
      <c r="C27" s="5"/>
    </row>
    <row r="28" ht="12.75">
      <c r="C28" s="5"/>
    </row>
    <row r="34" ht="12.75">
      <c r="C34" s="17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51" customFormat="1" ht="27.75" customHeight="1">
      <c r="A1" s="49" t="s">
        <v>83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37" s="6" customFormat="1" ht="12.75">
      <c r="A2" s="56" t="s">
        <v>84</v>
      </c>
      <c r="C2" s="7"/>
      <c r="E2" s="7"/>
      <c r="G2" s="7"/>
      <c r="I2" s="7"/>
      <c r="K2" s="7"/>
      <c r="M2" s="7"/>
      <c r="O2" s="7"/>
      <c r="Q2" s="7"/>
      <c r="S2" s="7"/>
      <c r="U2" s="7"/>
      <c r="W2" s="7"/>
      <c r="Y2" s="7"/>
      <c r="AA2" s="7"/>
      <c r="AC2" s="7"/>
      <c r="AE2" s="7"/>
      <c r="AG2" s="7"/>
      <c r="AI2" s="7"/>
      <c r="AK2" s="7"/>
    </row>
    <row r="3" spans="1:40" ht="83.25" customHeight="1">
      <c r="A3" s="90" t="s">
        <v>0</v>
      </c>
      <c r="B3" s="90" t="s">
        <v>16</v>
      </c>
      <c r="C3" s="88" t="s">
        <v>17</v>
      </c>
      <c r="D3" s="89"/>
      <c r="E3" s="88" t="s">
        <v>48</v>
      </c>
      <c r="F3" s="89"/>
      <c r="G3" s="88" t="s">
        <v>49</v>
      </c>
      <c r="H3" s="89"/>
      <c r="I3" s="88" t="s">
        <v>20</v>
      </c>
      <c r="J3" s="89"/>
      <c r="K3" s="88" t="s">
        <v>50</v>
      </c>
      <c r="L3" s="89"/>
      <c r="M3" s="88" t="s">
        <v>51</v>
      </c>
      <c r="N3" s="89"/>
      <c r="O3" s="88" t="s">
        <v>22</v>
      </c>
      <c r="P3" s="89"/>
      <c r="Q3" s="88" t="s">
        <v>52</v>
      </c>
      <c r="R3" s="89"/>
      <c r="S3" s="88" t="s">
        <v>53</v>
      </c>
      <c r="T3" s="89"/>
      <c r="U3" s="88" t="s">
        <v>54</v>
      </c>
      <c r="V3" s="89"/>
      <c r="W3" s="88" t="s">
        <v>55</v>
      </c>
      <c r="X3" s="89"/>
      <c r="Y3" s="88" t="s">
        <v>23</v>
      </c>
      <c r="Z3" s="89"/>
      <c r="AA3" s="88" t="s">
        <v>61</v>
      </c>
      <c r="AB3" s="89"/>
      <c r="AC3" s="88" t="s">
        <v>24</v>
      </c>
      <c r="AD3" s="89"/>
      <c r="AE3" s="88" t="s">
        <v>25</v>
      </c>
      <c r="AF3" s="89"/>
      <c r="AG3" s="88" t="s">
        <v>26</v>
      </c>
      <c r="AH3" s="89"/>
      <c r="AI3" s="88" t="s">
        <v>60</v>
      </c>
      <c r="AJ3" s="89"/>
      <c r="AK3" s="88" t="s">
        <v>27</v>
      </c>
      <c r="AL3" s="89"/>
      <c r="AM3" s="93" t="s">
        <v>28</v>
      </c>
      <c r="AN3" s="94"/>
    </row>
    <row r="4" spans="1:40" ht="31.5" customHeight="1">
      <c r="A4" s="91"/>
      <c r="B4" s="91"/>
      <c r="C4" s="8" t="s">
        <v>18</v>
      </c>
      <c r="D4" s="8" t="s">
        <v>19</v>
      </c>
      <c r="E4" s="8" t="s">
        <v>18</v>
      </c>
      <c r="F4" s="8" t="s">
        <v>19</v>
      </c>
      <c r="G4" s="8" t="s">
        <v>18</v>
      </c>
      <c r="H4" s="8" t="s">
        <v>19</v>
      </c>
      <c r="I4" s="8" t="s">
        <v>18</v>
      </c>
      <c r="J4" s="8" t="s">
        <v>19</v>
      </c>
      <c r="K4" s="8" t="s">
        <v>18</v>
      </c>
      <c r="L4" s="8" t="s">
        <v>19</v>
      </c>
      <c r="M4" s="8" t="s">
        <v>18</v>
      </c>
      <c r="N4" s="8" t="s">
        <v>19</v>
      </c>
      <c r="O4" s="8" t="s">
        <v>18</v>
      </c>
      <c r="P4" s="8" t="s">
        <v>19</v>
      </c>
      <c r="Q4" s="8" t="s">
        <v>18</v>
      </c>
      <c r="R4" s="8" t="s">
        <v>19</v>
      </c>
      <c r="S4" s="8" t="s">
        <v>18</v>
      </c>
      <c r="T4" s="8" t="s">
        <v>19</v>
      </c>
      <c r="U4" s="8" t="s">
        <v>18</v>
      </c>
      <c r="V4" s="8" t="s">
        <v>19</v>
      </c>
      <c r="W4" s="8" t="s">
        <v>18</v>
      </c>
      <c r="X4" s="8" t="s">
        <v>19</v>
      </c>
      <c r="Y4" s="8" t="s">
        <v>18</v>
      </c>
      <c r="Z4" s="8" t="s">
        <v>19</v>
      </c>
      <c r="AA4" s="8" t="s">
        <v>18</v>
      </c>
      <c r="AB4" s="8" t="s">
        <v>19</v>
      </c>
      <c r="AC4" s="8" t="s">
        <v>18</v>
      </c>
      <c r="AD4" s="8" t="s">
        <v>19</v>
      </c>
      <c r="AE4" s="8" t="s">
        <v>18</v>
      </c>
      <c r="AF4" s="8" t="s">
        <v>19</v>
      </c>
      <c r="AG4" s="8" t="s">
        <v>18</v>
      </c>
      <c r="AH4" s="8" t="s">
        <v>19</v>
      </c>
      <c r="AI4" s="8" t="s">
        <v>18</v>
      </c>
      <c r="AJ4" s="8" t="s">
        <v>19</v>
      </c>
      <c r="AK4" s="8" t="s">
        <v>18</v>
      </c>
      <c r="AL4" s="8" t="s">
        <v>19</v>
      </c>
      <c r="AM4" s="8" t="s">
        <v>18</v>
      </c>
      <c r="AN4" s="8" t="s">
        <v>19</v>
      </c>
    </row>
    <row r="5" spans="1:40" ht="43.5" customHeight="1">
      <c r="A5" s="4">
        <v>1</v>
      </c>
      <c r="B5" s="25" t="s">
        <v>7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315720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E5" s="86">
        <v>0</v>
      </c>
      <c r="AF5" s="86">
        <v>0</v>
      </c>
      <c r="AG5" s="86">
        <v>0</v>
      </c>
      <c r="AH5" s="86">
        <v>0</v>
      </c>
      <c r="AI5" s="86">
        <v>0</v>
      </c>
      <c r="AJ5" s="86">
        <v>0</v>
      </c>
      <c r="AK5" s="86">
        <v>0</v>
      </c>
      <c r="AL5" s="86">
        <v>0</v>
      </c>
      <c r="AM5" s="10">
        <f>C5+E5+G5+I5+K5+M5+O5+Q5+S5+U5+W5+Y5+AA5+AC5+AE5+AG5+AI5+AK5</f>
        <v>315720</v>
      </c>
      <c r="AN5" s="10">
        <f>D5+F5+H5+J5+L5+N5+P5+R5+T5+V5+X5+Z5+AB5+AD5+AF5+AH5+AJ5+AL5</f>
        <v>0</v>
      </c>
    </row>
    <row r="6" spans="1:40" ht="43.5" customHeight="1">
      <c r="A6" s="9">
        <v>2</v>
      </c>
      <c r="B6" s="25" t="s">
        <v>8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6">
        <v>0</v>
      </c>
      <c r="AB6" s="86">
        <v>0</v>
      </c>
      <c r="AC6" s="86">
        <v>150326.55118</v>
      </c>
      <c r="AD6" s="86">
        <v>150326.55118</v>
      </c>
      <c r="AE6" s="86">
        <v>0</v>
      </c>
      <c r="AF6" s="86">
        <v>0</v>
      </c>
      <c r="AG6" s="86">
        <v>0</v>
      </c>
      <c r="AH6" s="86">
        <v>0</v>
      </c>
      <c r="AI6" s="86">
        <v>8296.02</v>
      </c>
      <c r="AJ6" s="86">
        <v>331.8408</v>
      </c>
      <c r="AK6" s="86">
        <v>0</v>
      </c>
      <c r="AL6" s="86">
        <v>0</v>
      </c>
      <c r="AM6" s="10">
        <f>C6+E6+G6+I6+K6+M6+O6+Q6+S6+U6+W6+Y6+AA6+AC6+AE6+AG6+AI6+AK6</f>
        <v>158622.57118</v>
      </c>
      <c r="AN6" s="10">
        <f>D6+F6+H6+J6+L6+N6+P6+R6+T6+V6+X6+Z6+AB6+AD6+AF6+AH6+AJ6+AL6</f>
        <v>150658.39198000001</v>
      </c>
    </row>
    <row r="7" spans="1:40" ht="43.5" customHeight="1">
      <c r="A7" s="4">
        <v>3</v>
      </c>
      <c r="B7" s="25" t="s">
        <v>3</v>
      </c>
      <c r="C7" s="86">
        <v>0</v>
      </c>
      <c r="D7" s="86">
        <v>0</v>
      </c>
      <c r="E7" s="86">
        <v>230.5</v>
      </c>
      <c r="F7" s="86">
        <v>0</v>
      </c>
      <c r="G7" s="86">
        <v>10242.54</v>
      </c>
      <c r="H7" s="86">
        <v>0</v>
      </c>
      <c r="I7" s="86">
        <v>0</v>
      </c>
      <c r="J7" s="86">
        <v>0</v>
      </c>
      <c r="K7" s="86">
        <v>10300.8</v>
      </c>
      <c r="L7" s="86">
        <v>0</v>
      </c>
      <c r="M7" s="86">
        <v>1126.47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8779.32</v>
      </c>
      <c r="T7" s="86">
        <v>4322.7</v>
      </c>
      <c r="U7" s="86">
        <v>0</v>
      </c>
      <c r="V7" s="86">
        <v>0</v>
      </c>
      <c r="W7" s="86">
        <v>0</v>
      </c>
      <c r="X7" s="86">
        <v>0</v>
      </c>
      <c r="Y7" s="86">
        <v>3959.48</v>
      </c>
      <c r="Z7" s="86">
        <v>1882.1</v>
      </c>
      <c r="AA7" s="86">
        <v>39349.98</v>
      </c>
      <c r="AB7" s="86">
        <v>31054.73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10">
        <f aca="true" t="shared" si="0" ref="AM7:AM17">C7+E7+G7+I7+K7+M7+O7+Q7+S7+U7+W7+Y7+AA7+AC7+AE7+AG7+AI7+AK7</f>
        <v>73989.09</v>
      </c>
      <c r="AN7" s="10">
        <f aca="true" t="shared" si="1" ref="AN7:AN17">D7+F7+H7+J7+L7+N7+P7+R7+T7+V7+X7+Z7+AB7+AD7+AF7+AH7+AJ7+AL7</f>
        <v>37259.53</v>
      </c>
    </row>
    <row r="8" spans="1:40" ht="43.5" customHeight="1">
      <c r="A8" s="9">
        <v>4</v>
      </c>
      <c r="B8" s="25" t="s">
        <v>11</v>
      </c>
      <c r="C8" s="86">
        <v>0</v>
      </c>
      <c r="D8" s="86">
        <v>0</v>
      </c>
      <c r="E8" s="86">
        <v>8617.589999999993</v>
      </c>
      <c r="F8" s="86">
        <v>3554.7558750000044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10">
        <f>C8+E8+G8+I8+K8+M8+O8+Q8+S8+U8+W8+Y8+AA8+AC8+AE8+AG8+AI8+AK8</f>
        <v>8617.589999999993</v>
      </c>
      <c r="AN8" s="10">
        <f>D8+F8+H8+J8+L8+N8+P8+R8+T8+V8+X8+Z8+AB8+AD8+AF8+AH8+AJ8+AL8</f>
        <v>3554.7558750000044</v>
      </c>
    </row>
    <row r="9" spans="1:40" ht="43.5" customHeight="1">
      <c r="A9" s="4">
        <v>5</v>
      </c>
      <c r="B9" s="25" t="s">
        <v>2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10">
        <f t="shared" si="0"/>
        <v>0</v>
      </c>
      <c r="AN9" s="10">
        <f t="shared" si="1"/>
        <v>0</v>
      </c>
    </row>
    <row r="10" spans="1:40" ht="43.5" customHeight="1">
      <c r="A10" s="9">
        <v>6</v>
      </c>
      <c r="B10" s="25" t="s">
        <v>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10">
        <f t="shared" si="0"/>
        <v>0</v>
      </c>
      <c r="AN10" s="10">
        <f t="shared" si="1"/>
        <v>0</v>
      </c>
    </row>
    <row r="11" spans="1:40" ht="43.5" customHeight="1">
      <c r="A11" s="4">
        <v>7</v>
      </c>
      <c r="B11" s="25" t="s">
        <v>5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10">
        <f t="shared" si="0"/>
        <v>0</v>
      </c>
      <c r="AN11" s="10">
        <f t="shared" si="1"/>
        <v>0</v>
      </c>
    </row>
    <row r="12" spans="1:40" ht="43.5" customHeight="1">
      <c r="A12" s="9">
        <v>8</v>
      </c>
      <c r="B12" s="25" t="s">
        <v>6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10">
        <f t="shared" si="0"/>
        <v>0</v>
      </c>
      <c r="AN12" s="10">
        <f t="shared" si="1"/>
        <v>0</v>
      </c>
    </row>
    <row r="13" spans="1:40" ht="43.5" customHeight="1">
      <c r="A13" s="4">
        <v>9</v>
      </c>
      <c r="B13" s="25" t="s">
        <v>9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10">
        <f>C13+E13+G13+I13+K13+M13+O13+Q13+S13+U13+W13+Y13+AA13+AC13+AE13+AG13+AI13+AK13</f>
        <v>0</v>
      </c>
      <c r="AN13" s="10">
        <f>D13+F13+H13+J13+L13+N13+P13+R13+T13+V13+X13+Z13+AB13+AD13+AF13+AH13+AJ13+AL13</f>
        <v>0</v>
      </c>
    </row>
    <row r="14" spans="1:40" ht="43.5" customHeight="1">
      <c r="A14" s="9">
        <v>10</v>
      </c>
      <c r="B14" s="25" t="s">
        <v>10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10">
        <f t="shared" si="0"/>
        <v>0</v>
      </c>
      <c r="AN14" s="10">
        <f t="shared" si="1"/>
        <v>0</v>
      </c>
    </row>
    <row r="15" spans="1:40" ht="43.5" customHeight="1">
      <c r="A15" s="4">
        <v>11</v>
      </c>
      <c r="B15" s="25" t="s">
        <v>12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10">
        <f t="shared" si="0"/>
        <v>0</v>
      </c>
      <c r="AN15" s="10">
        <f t="shared" si="1"/>
        <v>0</v>
      </c>
    </row>
    <row r="16" spans="1:40" ht="43.5" customHeight="1">
      <c r="A16" s="9">
        <v>12</v>
      </c>
      <c r="B16" s="25" t="s">
        <v>13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10">
        <f t="shared" si="0"/>
        <v>0</v>
      </c>
      <c r="AN16" s="10">
        <f t="shared" si="1"/>
        <v>0</v>
      </c>
    </row>
    <row r="17" spans="1:40" ht="43.5" customHeight="1">
      <c r="A17" s="4">
        <v>13</v>
      </c>
      <c r="B17" s="25" t="s">
        <v>14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10">
        <f t="shared" si="0"/>
        <v>0</v>
      </c>
      <c r="AN17" s="10">
        <f t="shared" si="1"/>
        <v>0</v>
      </c>
    </row>
    <row r="18" spans="1:40" ht="43.5" customHeight="1">
      <c r="A18" s="4">
        <v>14</v>
      </c>
      <c r="B18" s="25" t="s">
        <v>64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10">
        <f aca="true" t="shared" si="2" ref="AM18:AN21">C18+E18+G18+I18+K18+M18+O18+Q18+S18+U18+W18+Y18+AA18+AC18+AE18+AG18+AI18+AK18</f>
        <v>0</v>
      </c>
      <c r="AN18" s="10">
        <f t="shared" si="2"/>
        <v>0</v>
      </c>
    </row>
    <row r="19" spans="1:40" ht="43.5" customHeight="1">
      <c r="A19" s="9">
        <v>15</v>
      </c>
      <c r="B19" s="25" t="s">
        <v>58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10">
        <f t="shared" si="2"/>
        <v>0</v>
      </c>
      <c r="AN19" s="10">
        <f t="shared" si="2"/>
        <v>0</v>
      </c>
    </row>
    <row r="20" spans="1:40" ht="43.5" customHeight="1">
      <c r="A20" s="4">
        <v>16</v>
      </c>
      <c r="B20" s="25" t="s">
        <v>82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10">
        <f t="shared" si="2"/>
        <v>0</v>
      </c>
      <c r="AN20" s="10">
        <f t="shared" si="2"/>
        <v>0</v>
      </c>
    </row>
    <row r="21" spans="1:40" ht="43.5" customHeight="1">
      <c r="A21" s="9">
        <v>17</v>
      </c>
      <c r="B21" s="25" t="s">
        <v>63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10">
        <f t="shared" si="2"/>
        <v>0</v>
      </c>
      <c r="AN21" s="10">
        <f t="shared" si="2"/>
        <v>0</v>
      </c>
    </row>
    <row r="22" spans="1:40" ht="16.5" customHeight="1">
      <c r="A22" s="24"/>
      <c r="B22" s="23" t="s">
        <v>15</v>
      </c>
      <c r="C22" s="22">
        <f aca="true" t="shared" si="3" ref="C22:AN22">SUM(C5:C20)</f>
        <v>0</v>
      </c>
      <c r="D22" s="22">
        <f t="shared" si="3"/>
        <v>0</v>
      </c>
      <c r="E22" s="22">
        <f t="shared" si="3"/>
        <v>8848.089999999993</v>
      </c>
      <c r="F22" s="22">
        <f t="shared" si="3"/>
        <v>3554.7558750000044</v>
      </c>
      <c r="G22" s="22">
        <f t="shared" si="3"/>
        <v>10242.54</v>
      </c>
      <c r="H22" s="22">
        <f t="shared" si="3"/>
        <v>0</v>
      </c>
      <c r="I22" s="22">
        <f t="shared" si="3"/>
        <v>315720</v>
      </c>
      <c r="J22" s="22">
        <f t="shared" si="3"/>
        <v>0</v>
      </c>
      <c r="K22" s="22">
        <f t="shared" si="3"/>
        <v>10300.8</v>
      </c>
      <c r="L22" s="22">
        <f t="shared" si="3"/>
        <v>0</v>
      </c>
      <c r="M22" s="22">
        <f t="shared" si="3"/>
        <v>1126.47</v>
      </c>
      <c r="N22" s="22">
        <f t="shared" si="3"/>
        <v>0</v>
      </c>
      <c r="O22" s="22">
        <f t="shared" si="3"/>
        <v>0</v>
      </c>
      <c r="P22" s="22">
        <f t="shared" si="3"/>
        <v>0</v>
      </c>
      <c r="Q22" s="22">
        <f t="shared" si="3"/>
        <v>0</v>
      </c>
      <c r="R22" s="22">
        <f t="shared" si="3"/>
        <v>0</v>
      </c>
      <c r="S22" s="22">
        <f t="shared" si="3"/>
        <v>8779.32</v>
      </c>
      <c r="T22" s="22">
        <f t="shared" si="3"/>
        <v>4322.7</v>
      </c>
      <c r="U22" s="22">
        <f t="shared" si="3"/>
        <v>0</v>
      </c>
      <c r="V22" s="22">
        <f t="shared" si="3"/>
        <v>0</v>
      </c>
      <c r="W22" s="22">
        <f t="shared" si="3"/>
        <v>0</v>
      </c>
      <c r="X22" s="22">
        <f t="shared" si="3"/>
        <v>0</v>
      </c>
      <c r="Y22" s="22">
        <f t="shared" si="3"/>
        <v>3959.48</v>
      </c>
      <c r="Z22" s="22">
        <f t="shared" si="3"/>
        <v>1882.1</v>
      </c>
      <c r="AA22" s="22">
        <f t="shared" si="3"/>
        <v>39349.98</v>
      </c>
      <c r="AB22" s="22">
        <f t="shared" si="3"/>
        <v>31054.73</v>
      </c>
      <c r="AC22" s="22">
        <f t="shared" si="3"/>
        <v>150326.55118</v>
      </c>
      <c r="AD22" s="22">
        <f t="shared" si="3"/>
        <v>150326.55118</v>
      </c>
      <c r="AE22" s="22">
        <f t="shared" si="3"/>
        <v>0</v>
      </c>
      <c r="AF22" s="22">
        <f t="shared" si="3"/>
        <v>0</v>
      </c>
      <c r="AG22" s="22">
        <f t="shared" si="3"/>
        <v>0</v>
      </c>
      <c r="AH22" s="22">
        <f t="shared" si="3"/>
        <v>0</v>
      </c>
      <c r="AI22" s="22">
        <f t="shared" si="3"/>
        <v>8296.02</v>
      </c>
      <c r="AJ22" s="22">
        <f t="shared" si="3"/>
        <v>331.8408</v>
      </c>
      <c r="AK22" s="22">
        <f t="shared" si="3"/>
        <v>0</v>
      </c>
      <c r="AL22" s="22">
        <f t="shared" si="3"/>
        <v>0</v>
      </c>
      <c r="AM22" s="22">
        <f t="shared" si="3"/>
        <v>556949.2511799999</v>
      </c>
      <c r="AN22" s="22">
        <f t="shared" si="3"/>
        <v>191472.67785500002</v>
      </c>
    </row>
    <row r="23" spans="1:40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40" ht="13.5">
      <c r="B24" s="19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2:40" ht="12.75">
      <c r="B25" s="92" t="s">
        <v>74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M25" s="5"/>
      <c r="AN25" s="5"/>
    </row>
    <row r="26" spans="2:40" ht="12.7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AM26" s="5"/>
      <c r="AN26" s="5"/>
    </row>
    <row r="27" spans="39:40" ht="12.75">
      <c r="AM27" s="5"/>
      <c r="AN27" s="5"/>
    </row>
    <row r="28" spans="39:40" ht="12.75">
      <c r="AM28" s="5"/>
      <c r="AN28" s="5"/>
    </row>
    <row r="29" spans="3:40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5"/>
      <c r="AN29" s="5"/>
    </row>
    <row r="30" spans="3:40" ht="12.7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5"/>
      <c r="AN30" s="5"/>
    </row>
    <row r="31" spans="39:40" ht="12.75">
      <c r="AM31" s="5"/>
      <c r="AN31" s="5"/>
    </row>
    <row r="32" s="41" customFormat="1" ht="112.5" customHeight="1"/>
  </sheetData>
  <sheetProtection/>
  <mergeCells count="22">
    <mergeCell ref="AG3:AH3"/>
    <mergeCell ref="AI3:AJ3"/>
    <mergeCell ref="AK3:AL3"/>
    <mergeCell ref="O3:P3"/>
    <mergeCell ref="Q3:R3"/>
    <mergeCell ref="K3:L3"/>
    <mergeCell ref="I3:J3"/>
    <mergeCell ref="A3:A4"/>
    <mergeCell ref="B3:B4"/>
    <mergeCell ref="C3:D3"/>
    <mergeCell ref="E3:F3"/>
    <mergeCell ref="G3:H3"/>
    <mergeCell ref="B25:N26"/>
    <mergeCell ref="AM3:AN3"/>
    <mergeCell ref="S3:T3"/>
    <mergeCell ref="U3:V3"/>
    <mergeCell ref="W3:X3"/>
    <mergeCell ref="Y3:Z3"/>
    <mergeCell ref="M3:N3"/>
    <mergeCell ref="AA3:AB3"/>
    <mergeCell ref="AC3:AD3"/>
    <mergeCell ref="AE3:AF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140625" defaultRowHeight="12.75"/>
  <cols>
    <col min="1" max="1" width="4.00390625" style="61" customWidth="1"/>
    <col min="2" max="2" width="23.7109375" style="61" customWidth="1"/>
    <col min="3" max="6" width="9.7109375" style="61" customWidth="1"/>
    <col min="7" max="7" width="12.00390625" style="61" customWidth="1"/>
    <col min="8" max="8" width="11.8515625" style="61" customWidth="1"/>
    <col min="9" max="10" width="10.140625" style="61" bestFit="1" customWidth="1"/>
    <col min="11" max="20" width="9.7109375" style="61" customWidth="1"/>
    <col min="21" max="21" width="11.00390625" style="61" customWidth="1"/>
    <col min="22" max="26" width="9.7109375" style="61" customWidth="1"/>
    <col min="27" max="27" width="10.00390625" style="61" customWidth="1"/>
    <col min="28" max="38" width="9.7109375" style="61" customWidth="1"/>
    <col min="39" max="39" width="12.7109375" style="61" customWidth="1"/>
    <col min="40" max="40" width="11.8515625" style="61" customWidth="1"/>
    <col min="41" max="16384" width="9.140625" style="61" customWidth="1"/>
  </cols>
  <sheetData>
    <row r="1" spans="1:23" s="51" customFormat="1" ht="16.5" customHeight="1">
      <c r="A1" s="97" t="s">
        <v>75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98"/>
      <c r="W1" s="73"/>
    </row>
    <row r="2" spans="1:38" ht="18.75" customHeight="1">
      <c r="A2" s="56" t="s">
        <v>84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40" ht="94.5" customHeight="1">
      <c r="A3" s="90" t="s">
        <v>0</v>
      </c>
      <c r="B3" s="90" t="s">
        <v>16</v>
      </c>
      <c r="C3" s="88" t="s">
        <v>17</v>
      </c>
      <c r="D3" s="89"/>
      <c r="E3" s="88" t="s">
        <v>48</v>
      </c>
      <c r="F3" s="89"/>
      <c r="G3" s="88" t="s">
        <v>49</v>
      </c>
      <c r="H3" s="89"/>
      <c r="I3" s="88" t="s">
        <v>20</v>
      </c>
      <c r="J3" s="89"/>
      <c r="K3" s="88" t="s">
        <v>50</v>
      </c>
      <c r="L3" s="89"/>
      <c r="M3" s="88" t="s">
        <v>51</v>
      </c>
      <c r="N3" s="89"/>
      <c r="O3" s="88" t="s">
        <v>22</v>
      </c>
      <c r="P3" s="89"/>
      <c r="Q3" s="88" t="s">
        <v>52</v>
      </c>
      <c r="R3" s="89"/>
      <c r="S3" s="88" t="s">
        <v>53</v>
      </c>
      <c r="T3" s="89"/>
      <c r="U3" s="88" t="s">
        <v>54</v>
      </c>
      <c r="V3" s="89"/>
      <c r="W3" s="88" t="s">
        <v>55</v>
      </c>
      <c r="X3" s="89"/>
      <c r="Y3" s="88" t="s">
        <v>23</v>
      </c>
      <c r="Z3" s="89"/>
      <c r="AA3" s="88" t="s">
        <v>59</v>
      </c>
      <c r="AB3" s="89"/>
      <c r="AC3" s="88" t="s">
        <v>24</v>
      </c>
      <c r="AD3" s="89"/>
      <c r="AE3" s="88" t="s">
        <v>25</v>
      </c>
      <c r="AF3" s="89"/>
      <c r="AG3" s="88" t="s">
        <v>26</v>
      </c>
      <c r="AH3" s="89"/>
      <c r="AI3" s="88" t="s">
        <v>60</v>
      </c>
      <c r="AJ3" s="89"/>
      <c r="AK3" s="88" t="s">
        <v>27</v>
      </c>
      <c r="AL3" s="89"/>
      <c r="AM3" s="88" t="s">
        <v>28</v>
      </c>
      <c r="AN3" s="89"/>
    </row>
    <row r="4" spans="1:40" ht="39.75" customHeight="1">
      <c r="A4" s="91"/>
      <c r="B4" s="91"/>
      <c r="C4" s="58" t="s">
        <v>30</v>
      </c>
      <c r="D4" s="58" t="s">
        <v>31</v>
      </c>
      <c r="E4" s="58" t="s">
        <v>30</v>
      </c>
      <c r="F4" s="58" t="s">
        <v>31</v>
      </c>
      <c r="G4" s="58" t="s">
        <v>30</v>
      </c>
      <c r="H4" s="58" t="s">
        <v>31</v>
      </c>
      <c r="I4" s="58" t="s">
        <v>30</v>
      </c>
      <c r="J4" s="58" t="s">
        <v>31</v>
      </c>
      <c r="K4" s="58" t="s">
        <v>30</v>
      </c>
      <c r="L4" s="58" t="s">
        <v>31</v>
      </c>
      <c r="M4" s="58" t="s">
        <v>30</v>
      </c>
      <c r="N4" s="58" t="s">
        <v>31</v>
      </c>
      <c r="O4" s="58" t="s">
        <v>30</v>
      </c>
      <c r="P4" s="58" t="s">
        <v>31</v>
      </c>
      <c r="Q4" s="58" t="s">
        <v>30</v>
      </c>
      <c r="R4" s="58" t="s">
        <v>31</v>
      </c>
      <c r="S4" s="58" t="s">
        <v>30</v>
      </c>
      <c r="T4" s="58" t="s">
        <v>31</v>
      </c>
      <c r="U4" s="58" t="s">
        <v>30</v>
      </c>
      <c r="V4" s="58" t="s">
        <v>31</v>
      </c>
      <c r="W4" s="58" t="s">
        <v>30</v>
      </c>
      <c r="X4" s="58" t="s">
        <v>31</v>
      </c>
      <c r="Y4" s="58" t="s">
        <v>30</v>
      </c>
      <c r="Z4" s="58" t="s">
        <v>31</v>
      </c>
      <c r="AA4" s="58" t="s">
        <v>30</v>
      </c>
      <c r="AB4" s="58" t="s">
        <v>31</v>
      </c>
      <c r="AC4" s="58" t="s">
        <v>30</v>
      </c>
      <c r="AD4" s="58" t="s">
        <v>31</v>
      </c>
      <c r="AE4" s="58" t="s">
        <v>30</v>
      </c>
      <c r="AF4" s="58" t="s">
        <v>31</v>
      </c>
      <c r="AG4" s="58" t="s">
        <v>30</v>
      </c>
      <c r="AH4" s="58" t="s">
        <v>31</v>
      </c>
      <c r="AI4" s="58" t="s">
        <v>30</v>
      </c>
      <c r="AJ4" s="58" t="s">
        <v>31</v>
      </c>
      <c r="AK4" s="58" t="s">
        <v>30</v>
      </c>
      <c r="AL4" s="58" t="s">
        <v>31</v>
      </c>
      <c r="AM4" s="58" t="s">
        <v>30</v>
      </c>
      <c r="AN4" s="58" t="s">
        <v>31</v>
      </c>
    </row>
    <row r="5" spans="1:40" ht="43.5" customHeight="1">
      <c r="A5" s="4">
        <v>1</v>
      </c>
      <c r="B5" s="25" t="s">
        <v>7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77850.28241936187</v>
      </c>
      <c r="J5" s="86">
        <v>77850.28241936187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363767.2641239471</v>
      </c>
      <c r="V5" s="86">
        <v>1687.408629441983</v>
      </c>
      <c r="W5" s="86">
        <v>0</v>
      </c>
      <c r="X5" s="86">
        <v>0</v>
      </c>
      <c r="Y5" s="86">
        <v>0</v>
      </c>
      <c r="Z5" s="86">
        <v>0</v>
      </c>
      <c r="AA5" s="86">
        <v>1783863.9791208794</v>
      </c>
      <c r="AB5" s="86">
        <v>23549.096076923423</v>
      </c>
      <c r="AC5" s="86">
        <v>0</v>
      </c>
      <c r="AD5" s="86">
        <v>0</v>
      </c>
      <c r="AE5" s="86">
        <v>0</v>
      </c>
      <c r="AF5" s="86">
        <v>0</v>
      </c>
      <c r="AG5" s="86">
        <v>0</v>
      </c>
      <c r="AH5" s="86">
        <v>0</v>
      </c>
      <c r="AI5" s="86">
        <v>0</v>
      </c>
      <c r="AJ5" s="86">
        <v>0</v>
      </c>
      <c r="AK5" s="86">
        <v>0</v>
      </c>
      <c r="AL5" s="86">
        <v>0</v>
      </c>
      <c r="AM5" s="10">
        <f>C5+E5+G5+I5+K5+M5+O5+Q5+S5+U5+W5+Y5+AA5+AC5+AE5+AG5+AI5+AK5</f>
        <v>2225481.5256641884</v>
      </c>
      <c r="AN5" s="10">
        <f>D5+F5+H5+J5+L5+N5+P5+R5+T5+V5+X5+Z5+AB5+AD5+AF5+AH5+AJ5+AL5</f>
        <v>103086.78712572728</v>
      </c>
    </row>
    <row r="6" spans="1:40" ht="43.5" customHeight="1">
      <c r="A6" s="9">
        <v>2</v>
      </c>
      <c r="B6" s="25" t="s">
        <v>8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10081.365731506852</v>
      </c>
      <c r="Z6" s="86">
        <v>0</v>
      </c>
      <c r="AA6" s="86">
        <v>50011.99844817841</v>
      </c>
      <c r="AB6" s="86">
        <v>0</v>
      </c>
      <c r="AC6" s="86">
        <v>142283.81661206545</v>
      </c>
      <c r="AD6" s="86">
        <v>20789.95114191781</v>
      </c>
      <c r="AE6" s="86">
        <v>0</v>
      </c>
      <c r="AF6" s="86">
        <v>0</v>
      </c>
      <c r="AG6" s="86">
        <v>0</v>
      </c>
      <c r="AH6" s="86">
        <v>0</v>
      </c>
      <c r="AI6" s="86">
        <v>29183.023147609074</v>
      </c>
      <c r="AJ6" s="86">
        <v>27987.114755837545</v>
      </c>
      <c r="AK6" s="86">
        <v>0</v>
      </c>
      <c r="AL6" s="86">
        <v>0</v>
      </c>
      <c r="AM6" s="10">
        <f>C6+E6+G6+I6+K6+M6+O6+Q6+S6+U6+W6+Y6+AA6+AC6+AE6+AG6+AI6+AK6</f>
        <v>231560.2039393598</v>
      </c>
      <c r="AN6" s="10">
        <f>D6+F6+H6+J6+L6+N6+P6+R6+T6+V6+X6+Z6+AB6+AD6+AF6+AH6+AJ6+AL6</f>
        <v>48777.065897755354</v>
      </c>
    </row>
    <row r="7" spans="1:40" ht="43.5" customHeight="1">
      <c r="A7" s="4">
        <v>3</v>
      </c>
      <c r="B7" s="25" t="s">
        <v>3</v>
      </c>
      <c r="C7" s="86">
        <v>618.0999999999999</v>
      </c>
      <c r="D7" s="86">
        <v>618.0999999999999</v>
      </c>
      <c r="E7" s="86">
        <v>182.56</v>
      </c>
      <c r="F7" s="86">
        <v>182.56</v>
      </c>
      <c r="G7" s="86">
        <v>1442.2100000000012</v>
      </c>
      <c r="H7" s="86">
        <v>1442.2100000000012</v>
      </c>
      <c r="I7" s="86">
        <v>0</v>
      </c>
      <c r="J7" s="86">
        <v>0</v>
      </c>
      <c r="K7" s="86">
        <v>9764.080000000002</v>
      </c>
      <c r="L7" s="86">
        <v>9764.080000000002</v>
      </c>
      <c r="M7" s="86">
        <v>904.7299999999998</v>
      </c>
      <c r="N7" s="86">
        <v>904.7299999999998</v>
      </c>
      <c r="O7" s="86">
        <v>13333.189999999995</v>
      </c>
      <c r="P7" s="86">
        <v>9381.239999999996</v>
      </c>
      <c r="Q7" s="86">
        <v>0</v>
      </c>
      <c r="R7" s="86">
        <v>0</v>
      </c>
      <c r="S7" s="86">
        <v>29020.940000000002</v>
      </c>
      <c r="T7" s="86">
        <v>8982.770000000004</v>
      </c>
      <c r="U7" s="86">
        <v>0</v>
      </c>
      <c r="V7" s="86">
        <v>0</v>
      </c>
      <c r="W7" s="86">
        <v>0</v>
      </c>
      <c r="X7" s="86">
        <v>0</v>
      </c>
      <c r="Y7" s="86">
        <v>3818.43</v>
      </c>
      <c r="Z7" s="86">
        <v>1973.2799999999997</v>
      </c>
      <c r="AA7" s="86">
        <v>9328.550000000003</v>
      </c>
      <c r="AB7" s="86">
        <v>3941.1500000000087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10">
        <f aca="true" t="shared" si="0" ref="AM7:AN20">C7+E7+G7+I7+K7+M7+O7+Q7+S7+U7+W7+Y7+AA7+AC7+AE7+AG7+AI7+AK7</f>
        <v>68412.79000000001</v>
      </c>
      <c r="AN7" s="10">
        <f t="shared" si="0"/>
        <v>37190.12000000001</v>
      </c>
    </row>
    <row r="8" spans="1:40" ht="43.5" customHeight="1">
      <c r="A8" s="9">
        <v>4</v>
      </c>
      <c r="B8" s="25" t="s">
        <v>11</v>
      </c>
      <c r="C8" s="86">
        <v>0</v>
      </c>
      <c r="D8" s="86">
        <v>0</v>
      </c>
      <c r="E8" s="86">
        <v>7705.394999999991</v>
      </c>
      <c r="F8" s="86">
        <v>4538.208007974075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1273.3516483516482</v>
      </c>
      <c r="AB8" s="86">
        <v>97.1567307692283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10">
        <f>C8+E8+G8+I8+K8+M8+O8+Q8+S8+U8+W8+Y8+AA8+AC8+AE8+AG8+AI8+AK8</f>
        <v>8978.74664835164</v>
      </c>
      <c r="AN8" s="10">
        <f>D8+F8+H8+J8+L8+N8+P8+R8+T8+V8+X8+Z8+AB8+AD8+AF8+AH8+AJ8+AL8</f>
        <v>4635.364738743304</v>
      </c>
    </row>
    <row r="9" spans="1:40" ht="43.5" customHeight="1">
      <c r="A9" s="4">
        <v>5</v>
      </c>
      <c r="B9" s="25" t="s">
        <v>2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10">
        <f t="shared" si="0"/>
        <v>0</v>
      </c>
      <c r="AN9" s="10">
        <f t="shared" si="0"/>
        <v>0</v>
      </c>
    </row>
    <row r="10" spans="1:40" ht="43.5" customHeight="1">
      <c r="A10" s="9">
        <v>6</v>
      </c>
      <c r="B10" s="25" t="s">
        <v>4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362018.94460944436</v>
      </c>
      <c r="J10" s="86">
        <v>362018.94460944436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910.2355786487151</v>
      </c>
      <c r="AB10" s="86">
        <v>910.2355786487151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10">
        <f t="shared" si="0"/>
        <v>362929.18018809304</v>
      </c>
      <c r="AN10" s="10">
        <f t="shared" si="0"/>
        <v>362929.18018809304</v>
      </c>
    </row>
    <row r="11" spans="1:40" ht="43.5" customHeight="1">
      <c r="A11" s="4">
        <v>7</v>
      </c>
      <c r="B11" s="25" t="s">
        <v>5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10">
        <f t="shared" si="0"/>
        <v>0</v>
      </c>
      <c r="AN11" s="10">
        <f t="shared" si="0"/>
        <v>0</v>
      </c>
    </row>
    <row r="12" spans="1:40" ht="43.5" customHeight="1">
      <c r="A12" s="9">
        <v>8</v>
      </c>
      <c r="B12" s="25" t="s">
        <v>6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10">
        <f t="shared" si="0"/>
        <v>0</v>
      </c>
      <c r="AN12" s="10">
        <f t="shared" si="0"/>
        <v>0</v>
      </c>
    </row>
    <row r="13" spans="1:40" ht="43.5" customHeight="1">
      <c r="A13" s="4">
        <v>9</v>
      </c>
      <c r="B13" s="25" t="s">
        <v>9</v>
      </c>
      <c r="C13" s="86">
        <v>0</v>
      </c>
      <c r="D13" s="86">
        <v>0</v>
      </c>
      <c r="E13" s="86">
        <v>0</v>
      </c>
      <c r="F13" s="86">
        <v>0</v>
      </c>
      <c r="G13" s="86">
        <v>76.91714950684933</v>
      </c>
      <c r="H13" s="86">
        <v>40.54970293150686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4804.467550643836</v>
      </c>
      <c r="R13" s="86">
        <v>2531.502139684932</v>
      </c>
      <c r="S13" s="86">
        <v>1363.531286712329</v>
      </c>
      <c r="T13" s="86">
        <v>718.8356428767123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10">
        <f>C13+E13+G13+I13+K13+M13+O13+Q13+S13+U13+W13+Y13+AA13+AC13+AE13+AG13+AI13+AK13</f>
        <v>6244.915986863014</v>
      </c>
      <c r="AN13" s="10">
        <f>D13+F13+H13+J13+L13+N13+P13+R13+T13+V13+X13+Z13+AB13+AD13+AF13+AH13+AJ13+AL13</f>
        <v>3290.8874854931514</v>
      </c>
    </row>
    <row r="14" spans="1:40" ht="43.5" customHeight="1">
      <c r="A14" s="9">
        <v>10</v>
      </c>
      <c r="B14" s="25" t="s">
        <v>10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10">
        <f t="shared" si="0"/>
        <v>0</v>
      </c>
      <c r="AN14" s="10">
        <f t="shared" si="0"/>
        <v>0</v>
      </c>
    </row>
    <row r="15" spans="1:40" ht="43.5" customHeight="1">
      <c r="A15" s="4">
        <v>11</v>
      </c>
      <c r="B15" s="25" t="s">
        <v>12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10">
        <f t="shared" si="0"/>
        <v>0</v>
      </c>
      <c r="AN15" s="10">
        <f t="shared" si="0"/>
        <v>0</v>
      </c>
    </row>
    <row r="16" spans="1:40" ht="43.5" customHeight="1">
      <c r="A16" s="9">
        <v>12</v>
      </c>
      <c r="B16" s="25" t="s">
        <v>13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65480.75342465937</v>
      </c>
      <c r="J16" s="86">
        <v>65480.75342465937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10">
        <f t="shared" si="0"/>
        <v>65480.75342465937</v>
      </c>
      <c r="AN16" s="10">
        <f t="shared" si="0"/>
        <v>65480.75342465937</v>
      </c>
    </row>
    <row r="17" spans="1:40" ht="43.5" customHeight="1">
      <c r="A17" s="4">
        <v>13</v>
      </c>
      <c r="B17" s="25" t="s">
        <v>14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10">
        <f t="shared" si="0"/>
        <v>0</v>
      </c>
      <c r="AN17" s="10">
        <f t="shared" si="0"/>
        <v>0</v>
      </c>
    </row>
    <row r="18" spans="1:40" ht="43.5" customHeight="1">
      <c r="A18" s="4">
        <v>14</v>
      </c>
      <c r="B18" s="25" t="s">
        <v>64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10">
        <f t="shared" si="0"/>
        <v>0</v>
      </c>
      <c r="AN18" s="10">
        <f t="shared" si="0"/>
        <v>0</v>
      </c>
    </row>
    <row r="19" spans="1:40" ht="43.5" customHeight="1">
      <c r="A19" s="9">
        <v>15</v>
      </c>
      <c r="B19" s="25" t="s">
        <v>58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10">
        <f t="shared" si="0"/>
        <v>0</v>
      </c>
      <c r="AN19" s="10">
        <f t="shared" si="0"/>
        <v>0</v>
      </c>
    </row>
    <row r="20" spans="1:40" ht="43.5" customHeight="1">
      <c r="A20" s="4">
        <v>16</v>
      </c>
      <c r="B20" s="25" t="s">
        <v>82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10">
        <f t="shared" si="0"/>
        <v>0</v>
      </c>
      <c r="AN20" s="10">
        <f t="shared" si="0"/>
        <v>0</v>
      </c>
    </row>
    <row r="21" spans="1:40" ht="43.5" customHeight="1">
      <c r="A21" s="9">
        <v>17</v>
      </c>
      <c r="B21" s="25" t="s">
        <v>63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10">
        <f>C21+E21+G21+I21+K21+M21+O21+Q21+S21+U21+W21+Y21+AA21+AC21+AE21+AG21+AI21+AK21</f>
        <v>0</v>
      </c>
      <c r="AN21" s="10">
        <f>D21+F21+H21+J21+L21+N21+P21+R21+T21+V21+X21+Z21+AB21+AD21+AF21+AH21+AJ21+AL21</f>
        <v>0</v>
      </c>
    </row>
    <row r="22" spans="1:40" ht="15">
      <c r="A22" s="24"/>
      <c r="B22" s="23" t="s">
        <v>15</v>
      </c>
      <c r="C22" s="22">
        <f aca="true" t="shared" si="1" ref="C22:AN22">SUM(C5:C20)</f>
        <v>618.0999999999999</v>
      </c>
      <c r="D22" s="22">
        <f t="shared" si="1"/>
        <v>618.0999999999999</v>
      </c>
      <c r="E22" s="22">
        <f t="shared" si="1"/>
        <v>7887.954999999992</v>
      </c>
      <c r="F22" s="22">
        <f t="shared" si="1"/>
        <v>4720.768007974076</v>
      </c>
      <c r="G22" s="22">
        <f t="shared" si="1"/>
        <v>1519.1271495068504</v>
      </c>
      <c r="H22" s="22">
        <f t="shared" si="1"/>
        <v>1482.759702931508</v>
      </c>
      <c r="I22" s="22">
        <f t="shared" si="1"/>
        <v>505349.9804534656</v>
      </c>
      <c r="J22" s="22">
        <f t="shared" si="1"/>
        <v>505349.9804534656</v>
      </c>
      <c r="K22" s="22">
        <f t="shared" si="1"/>
        <v>9764.080000000002</v>
      </c>
      <c r="L22" s="22">
        <f t="shared" si="1"/>
        <v>9764.080000000002</v>
      </c>
      <c r="M22" s="22">
        <f t="shared" si="1"/>
        <v>904.7299999999998</v>
      </c>
      <c r="N22" s="22">
        <f t="shared" si="1"/>
        <v>904.7299999999998</v>
      </c>
      <c r="O22" s="22">
        <f t="shared" si="1"/>
        <v>13333.189999999995</v>
      </c>
      <c r="P22" s="22">
        <f t="shared" si="1"/>
        <v>9381.239999999996</v>
      </c>
      <c r="Q22" s="22">
        <f t="shared" si="1"/>
        <v>4804.467550643836</v>
      </c>
      <c r="R22" s="22">
        <f t="shared" si="1"/>
        <v>2531.502139684932</v>
      </c>
      <c r="S22" s="22">
        <f t="shared" si="1"/>
        <v>30384.47128671233</v>
      </c>
      <c r="T22" s="22">
        <f t="shared" si="1"/>
        <v>9701.605642876717</v>
      </c>
      <c r="U22" s="22">
        <f t="shared" si="1"/>
        <v>363767.2641239471</v>
      </c>
      <c r="V22" s="22">
        <f t="shared" si="1"/>
        <v>1687.408629441983</v>
      </c>
      <c r="W22" s="22">
        <f t="shared" si="1"/>
        <v>0</v>
      </c>
      <c r="X22" s="22">
        <f t="shared" si="1"/>
        <v>0</v>
      </c>
      <c r="Y22" s="22">
        <f t="shared" si="1"/>
        <v>13899.795731506852</v>
      </c>
      <c r="Z22" s="22">
        <f t="shared" si="1"/>
        <v>1973.2799999999997</v>
      </c>
      <c r="AA22" s="22">
        <f t="shared" si="1"/>
        <v>1845388.1147960583</v>
      </c>
      <c r="AB22" s="22">
        <f t="shared" si="1"/>
        <v>28497.638386341372</v>
      </c>
      <c r="AC22" s="22">
        <f t="shared" si="1"/>
        <v>142283.81661206545</v>
      </c>
      <c r="AD22" s="22">
        <f t="shared" si="1"/>
        <v>20789.95114191781</v>
      </c>
      <c r="AE22" s="22">
        <f t="shared" si="1"/>
        <v>0</v>
      </c>
      <c r="AF22" s="22">
        <f t="shared" si="1"/>
        <v>0</v>
      </c>
      <c r="AG22" s="22">
        <f t="shared" si="1"/>
        <v>0</v>
      </c>
      <c r="AH22" s="22">
        <f t="shared" si="1"/>
        <v>0</v>
      </c>
      <c r="AI22" s="22">
        <f t="shared" si="1"/>
        <v>29183.023147609074</v>
      </c>
      <c r="AJ22" s="22">
        <f t="shared" si="1"/>
        <v>27987.114755837545</v>
      </c>
      <c r="AK22" s="22">
        <f t="shared" si="1"/>
        <v>0</v>
      </c>
      <c r="AL22" s="22">
        <f t="shared" si="1"/>
        <v>0</v>
      </c>
      <c r="AM22" s="22">
        <f t="shared" si="1"/>
        <v>2969088.115851515</v>
      </c>
      <c r="AN22" s="22">
        <f t="shared" si="1"/>
        <v>625390.1588604716</v>
      </c>
    </row>
    <row r="23" spans="2:40" ht="13.5">
      <c r="B23" s="50" t="s">
        <v>29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AM23" s="64"/>
      <c r="AN23" s="64"/>
    </row>
    <row r="24" spans="2:14" ht="12.75">
      <c r="B24" s="92" t="s">
        <v>76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2:40" ht="12.75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AM25" s="64"/>
      <c r="AN25" s="64"/>
    </row>
    <row r="26" spans="2:14" ht="13.5">
      <c r="B26" s="50" t="s">
        <v>32</v>
      </c>
      <c r="C26" s="51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ht="13.5">
      <c r="B27" s="50" t="s">
        <v>33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</sheetData>
  <sheetProtection/>
  <mergeCells count="23">
    <mergeCell ref="B24:N25"/>
    <mergeCell ref="AM3:AN3"/>
    <mergeCell ref="U3:V3"/>
    <mergeCell ref="W3:X3"/>
    <mergeCell ref="Y3:Z3"/>
    <mergeCell ref="AA3:AB3"/>
    <mergeCell ref="AG3:AH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AI3:AJ3"/>
    <mergeCell ref="AK3:AL3"/>
    <mergeCell ref="C3:D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O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140625" defaultRowHeight="12.75"/>
  <cols>
    <col min="1" max="1" width="4.421875" style="61" customWidth="1"/>
    <col min="2" max="2" width="25.421875" style="61" customWidth="1"/>
    <col min="3" max="6" width="9.7109375" style="61" customWidth="1"/>
    <col min="7" max="7" width="11.28125" style="61" customWidth="1"/>
    <col min="8" max="8" width="10.421875" style="61" customWidth="1"/>
    <col min="9" max="38" width="9.7109375" style="61" customWidth="1"/>
    <col min="39" max="39" width="12.00390625" style="61" customWidth="1"/>
    <col min="40" max="40" width="10.140625" style="61" customWidth="1"/>
    <col min="41" max="16384" width="9.140625" style="61" customWidth="1"/>
  </cols>
  <sheetData>
    <row r="1" spans="1:19" s="51" customFormat="1" ht="13.5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49"/>
      <c r="N1" s="49"/>
      <c r="O1" s="49"/>
      <c r="P1" s="49"/>
      <c r="Q1" s="49"/>
      <c r="R1" s="49"/>
      <c r="S1" s="49"/>
    </row>
    <row r="2" spans="1:12" ht="12.75">
      <c r="A2" s="99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38" ht="19.5" customHeight="1">
      <c r="A3" s="56" t="s">
        <v>84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</row>
    <row r="4" spans="1:40" ht="81" customHeight="1">
      <c r="A4" s="90" t="s">
        <v>0</v>
      </c>
      <c r="B4" s="90" t="s">
        <v>16</v>
      </c>
      <c r="C4" s="88" t="s">
        <v>17</v>
      </c>
      <c r="D4" s="89"/>
      <c r="E4" s="88" t="s">
        <v>48</v>
      </c>
      <c r="F4" s="89"/>
      <c r="G4" s="88" t="s">
        <v>49</v>
      </c>
      <c r="H4" s="89"/>
      <c r="I4" s="88" t="s">
        <v>20</v>
      </c>
      <c r="J4" s="89"/>
      <c r="K4" s="88" t="s">
        <v>50</v>
      </c>
      <c r="L4" s="89"/>
      <c r="M4" s="88" t="s">
        <v>51</v>
      </c>
      <c r="N4" s="89"/>
      <c r="O4" s="88" t="s">
        <v>22</v>
      </c>
      <c r="P4" s="89"/>
      <c r="Q4" s="88" t="s">
        <v>52</v>
      </c>
      <c r="R4" s="89"/>
      <c r="S4" s="88" t="s">
        <v>53</v>
      </c>
      <c r="T4" s="89"/>
      <c r="U4" s="88" t="s">
        <v>54</v>
      </c>
      <c r="V4" s="89"/>
      <c r="W4" s="88" t="s">
        <v>55</v>
      </c>
      <c r="X4" s="89"/>
      <c r="Y4" s="88" t="s">
        <v>23</v>
      </c>
      <c r="Z4" s="89"/>
      <c r="AA4" s="88" t="s">
        <v>59</v>
      </c>
      <c r="AB4" s="89"/>
      <c r="AC4" s="88" t="s">
        <v>24</v>
      </c>
      <c r="AD4" s="89"/>
      <c r="AE4" s="88" t="s">
        <v>25</v>
      </c>
      <c r="AF4" s="89"/>
      <c r="AG4" s="88" t="s">
        <v>26</v>
      </c>
      <c r="AH4" s="89"/>
      <c r="AI4" s="88" t="s">
        <v>60</v>
      </c>
      <c r="AJ4" s="89"/>
      <c r="AK4" s="88" t="s">
        <v>27</v>
      </c>
      <c r="AL4" s="89"/>
      <c r="AM4" s="88" t="s">
        <v>28</v>
      </c>
      <c r="AN4" s="89"/>
    </row>
    <row r="5" spans="1:40" ht="45" customHeight="1">
      <c r="A5" s="91"/>
      <c r="B5" s="91"/>
      <c r="C5" s="58" t="s">
        <v>34</v>
      </c>
      <c r="D5" s="58" t="s">
        <v>35</v>
      </c>
      <c r="E5" s="58" t="s">
        <v>34</v>
      </c>
      <c r="F5" s="58" t="s">
        <v>35</v>
      </c>
      <c r="G5" s="58" t="s">
        <v>34</v>
      </c>
      <c r="H5" s="58" t="s">
        <v>35</v>
      </c>
      <c r="I5" s="58" t="s">
        <v>34</v>
      </c>
      <c r="J5" s="58" t="s">
        <v>35</v>
      </c>
      <c r="K5" s="58" t="s">
        <v>34</v>
      </c>
      <c r="L5" s="58" t="s">
        <v>35</v>
      </c>
      <c r="M5" s="58" t="s">
        <v>34</v>
      </c>
      <c r="N5" s="58" t="s">
        <v>35</v>
      </c>
      <c r="O5" s="58" t="s">
        <v>34</v>
      </c>
      <c r="P5" s="58" t="s">
        <v>35</v>
      </c>
      <c r="Q5" s="58" t="s">
        <v>34</v>
      </c>
      <c r="R5" s="58" t="s">
        <v>35</v>
      </c>
      <c r="S5" s="58" t="s">
        <v>34</v>
      </c>
      <c r="T5" s="58" t="s">
        <v>35</v>
      </c>
      <c r="U5" s="58" t="s">
        <v>34</v>
      </c>
      <c r="V5" s="58" t="s">
        <v>35</v>
      </c>
      <c r="W5" s="58" t="s">
        <v>34</v>
      </c>
      <c r="X5" s="58" t="s">
        <v>35</v>
      </c>
      <c r="Y5" s="58" t="s">
        <v>34</v>
      </c>
      <c r="Z5" s="58" t="s">
        <v>35</v>
      </c>
      <c r="AA5" s="58" t="s">
        <v>34</v>
      </c>
      <c r="AB5" s="58" t="s">
        <v>35</v>
      </c>
      <c r="AC5" s="58" t="s">
        <v>34</v>
      </c>
      <c r="AD5" s="58" t="s">
        <v>35</v>
      </c>
      <c r="AE5" s="58" t="s">
        <v>34</v>
      </c>
      <c r="AF5" s="58" t="s">
        <v>35</v>
      </c>
      <c r="AG5" s="58" t="s">
        <v>34</v>
      </c>
      <c r="AH5" s="58" t="s">
        <v>35</v>
      </c>
      <c r="AI5" s="58" t="s">
        <v>34</v>
      </c>
      <c r="AJ5" s="58" t="s">
        <v>35</v>
      </c>
      <c r="AK5" s="58" t="s">
        <v>34</v>
      </c>
      <c r="AL5" s="58" t="s">
        <v>35</v>
      </c>
      <c r="AM5" s="58" t="s">
        <v>34</v>
      </c>
      <c r="AN5" s="58" t="s">
        <v>35</v>
      </c>
    </row>
    <row r="6" spans="1:40" ht="39.75" customHeight="1">
      <c r="A6" s="4">
        <v>1</v>
      </c>
      <c r="B6" s="25" t="s">
        <v>7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0</v>
      </c>
      <c r="AA6" s="86">
        <v>0</v>
      </c>
      <c r="AB6" s="86">
        <v>0</v>
      </c>
      <c r="AC6" s="86">
        <v>0</v>
      </c>
      <c r="AD6" s="86">
        <v>0</v>
      </c>
      <c r="AE6" s="86">
        <v>0</v>
      </c>
      <c r="AF6" s="86">
        <v>0</v>
      </c>
      <c r="AG6" s="86">
        <v>0</v>
      </c>
      <c r="AH6" s="86">
        <v>0</v>
      </c>
      <c r="AI6" s="86">
        <v>0</v>
      </c>
      <c r="AJ6" s="86">
        <v>0</v>
      </c>
      <c r="AK6" s="86">
        <v>0</v>
      </c>
      <c r="AL6" s="86">
        <v>0</v>
      </c>
      <c r="AM6" s="10">
        <f>C6+E6+G6+I6+K6+M6+O6+Q6+S6+U6+W6+Y6+AA6+AC6+AE6+AG6+AI6+AK6</f>
        <v>0</v>
      </c>
      <c r="AN6" s="10">
        <f>D6+F6+H6+J6+L6+N6+P6+R6+T6+V6+X6+Z6+AB6+AD6+AF6+AH6+AJ6+AL6</f>
        <v>0</v>
      </c>
    </row>
    <row r="7" spans="1:40" ht="45">
      <c r="A7" s="9">
        <v>2</v>
      </c>
      <c r="B7" s="25" t="s">
        <v>8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10">
        <f>C7+E7+G7+I7+K7+M7+O7+Q7+S7+U7+W7+Y7+AA7+AC7+AE7+AG7+AI7+AK7</f>
        <v>0</v>
      </c>
      <c r="AN7" s="10">
        <f>D7+F7+H7+J7+L7+N7+P7+R7+T7+V7+X7+Z7+AB7+AD7+AF7+AH7+AJ7+AL7</f>
        <v>0</v>
      </c>
    </row>
    <row r="8" spans="1:41" ht="39.75" customHeight="1">
      <c r="A8" s="4">
        <v>3</v>
      </c>
      <c r="B8" s="25" t="s">
        <v>3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18324.55</v>
      </c>
      <c r="J8" s="86">
        <v>18324.55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10">
        <f aca="true" t="shared" si="0" ref="AM8:AN21">C8+E8+G8+I8+K8+M8+O8+Q8+S8+U8+W8+Y8+AA8+AC8+AE8+AG8+AI8+AK8</f>
        <v>18324.55</v>
      </c>
      <c r="AN8" s="10">
        <f t="shared" si="0"/>
        <v>18324.55</v>
      </c>
      <c r="AO8" s="64"/>
    </row>
    <row r="9" spans="1:40" ht="39.75" customHeight="1">
      <c r="A9" s="9">
        <v>4</v>
      </c>
      <c r="B9" s="25" t="s">
        <v>11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10">
        <f>C9+E9+G9+I9+K9+M9+O9+Q9+S9+U9+W9+Y9+AA9+AC9+AE9+AG9+AI9+AK9</f>
        <v>0</v>
      </c>
      <c r="AN9" s="10">
        <f>D9+F9+H9+J9+L9+N9+P9+R9+T9+V9+X9+Z9+AB9+AD9+AF9+AH9+AJ9+AL9</f>
        <v>0</v>
      </c>
    </row>
    <row r="10" spans="1:40" ht="39.75" customHeight="1">
      <c r="A10" s="4">
        <v>5</v>
      </c>
      <c r="B10" s="25" t="s">
        <v>2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10">
        <f t="shared" si="0"/>
        <v>0</v>
      </c>
      <c r="AN10" s="10">
        <f t="shared" si="0"/>
        <v>0</v>
      </c>
    </row>
    <row r="11" spans="1:40" ht="39.75" customHeight="1">
      <c r="A11" s="9">
        <v>6</v>
      </c>
      <c r="B11" s="25" t="s">
        <v>4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10">
        <f t="shared" si="0"/>
        <v>0</v>
      </c>
      <c r="AN11" s="10">
        <f t="shared" si="0"/>
        <v>0</v>
      </c>
    </row>
    <row r="12" spans="1:40" ht="39.75" customHeight="1">
      <c r="A12" s="4">
        <v>7</v>
      </c>
      <c r="B12" s="25" t="s">
        <v>5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10">
        <f t="shared" si="0"/>
        <v>0</v>
      </c>
      <c r="AN12" s="10">
        <f t="shared" si="0"/>
        <v>0</v>
      </c>
    </row>
    <row r="13" spans="1:40" ht="39.75" customHeight="1">
      <c r="A13" s="9">
        <v>8</v>
      </c>
      <c r="B13" s="25" t="s">
        <v>6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10">
        <f t="shared" si="0"/>
        <v>0</v>
      </c>
      <c r="AN13" s="10">
        <f t="shared" si="0"/>
        <v>0</v>
      </c>
    </row>
    <row r="14" spans="1:40" ht="39.75" customHeight="1">
      <c r="A14" s="4">
        <v>9</v>
      </c>
      <c r="B14" s="25" t="s">
        <v>9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10">
        <f>C14+E14+G14+I14+K14+M14+O14+Q14+S14+U14+W14+Y14+AA14+AC14+AE14+AG14+AI14+AK14</f>
        <v>0</v>
      </c>
      <c r="AN14" s="10">
        <f>D14+F14+H14+J14+L14+N14+P14+R14+T14+V14+X14+Z14+AB14+AD14+AF14+AH14+AJ14+AL14</f>
        <v>0</v>
      </c>
    </row>
    <row r="15" spans="1:40" ht="39.75" customHeight="1">
      <c r="A15" s="9">
        <v>10</v>
      </c>
      <c r="B15" s="25" t="s">
        <v>10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10">
        <f t="shared" si="0"/>
        <v>0</v>
      </c>
      <c r="AN15" s="10">
        <f t="shared" si="0"/>
        <v>0</v>
      </c>
    </row>
    <row r="16" spans="1:40" ht="39.75" customHeight="1">
      <c r="A16" s="4">
        <v>11</v>
      </c>
      <c r="B16" s="25" t="s">
        <v>12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10">
        <f t="shared" si="0"/>
        <v>0</v>
      </c>
      <c r="AN16" s="10">
        <f t="shared" si="0"/>
        <v>0</v>
      </c>
    </row>
    <row r="17" spans="1:40" ht="45" customHeight="1">
      <c r="A17" s="9">
        <v>12</v>
      </c>
      <c r="B17" s="25" t="s">
        <v>13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20318.29</v>
      </c>
      <c r="J17" s="86">
        <v>20318.29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10">
        <f t="shared" si="0"/>
        <v>20318.29</v>
      </c>
      <c r="AN17" s="10">
        <f t="shared" si="0"/>
        <v>20318.29</v>
      </c>
    </row>
    <row r="18" spans="1:40" ht="39.75" customHeight="1">
      <c r="A18" s="4">
        <v>13</v>
      </c>
      <c r="B18" s="25" t="s">
        <v>14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10">
        <f t="shared" si="0"/>
        <v>0</v>
      </c>
      <c r="AN18" s="10">
        <f t="shared" si="0"/>
        <v>0</v>
      </c>
    </row>
    <row r="19" spans="1:40" ht="39.75" customHeight="1">
      <c r="A19" s="4">
        <v>14</v>
      </c>
      <c r="B19" s="25" t="s">
        <v>64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10">
        <f t="shared" si="0"/>
        <v>0</v>
      </c>
      <c r="AN19" s="10">
        <f t="shared" si="0"/>
        <v>0</v>
      </c>
    </row>
    <row r="20" spans="1:40" ht="39.75" customHeight="1">
      <c r="A20" s="9">
        <v>15</v>
      </c>
      <c r="B20" s="25" t="s">
        <v>58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10">
        <f t="shared" si="0"/>
        <v>0</v>
      </c>
      <c r="AN20" s="10">
        <f t="shared" si="0"/>
        <v>0</v>
      </c>
    </row>
    <row r="21" spans="1:40" ht="39.75" customHeight="1">
      <c r="A21" s="4">
        <v>16</v>
      </c>
      <c r="B21" s="25" t="s">
        <v>82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10">
        <f t="shared" si="0"/>
        <v>0</v>
      </c>
      <c r="AN21" s="10">
        <f t="shared" si="0"/>
        <v>0</v>
      </c>
    </row>
    <row r="22" spans="1:40" ht="30">
      <c r="A22" s="9">
        <v>17</v>
      </c>
      <c r="B22" s="25" t="s">
        <v>63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10">
        <f>C22+E22+G22+I22+K22+M22+O22+Q22+S22+U22+W22+Y22+AA22+AC22+AE22+AG22+AI22+AK22</f>
        <v>0</v>
      </c>
      <c r="AN22" s="10">
        <f>D22+F22+H22+J22+L22+N22+P22+R22+T22+V22+X22+Z22+AB22+AD22+AF22+AH22+AJ22+AL22</f>
        <v>0</v>
      </c>
    </row>
    <row r="23" spans="1:40" ht="15">
      <c r="A23" s="24"/>
      <c r="B23" s="23" t="s">
        <v>15</v>
      </c>
      <c r="C23" s="22">
        <f aca="true" t="shared" si="1" ref="C23:AN23">SUM(C6:C21)</f>
        <v>0</v>
      </c>
      <c r="D23" s="22">
        <f t="shared" si="1"/>
        <v>0</v>
      </c>
      <c r="E23" s="22">
        <f t="shared" si="1"/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38642.84</v>
      </c>
      <c r="J23" s="22">
        <f t="shared" si="1"/>
        <v>38642.84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  <c r="R23" s="22">
        <f t="shared" si="1"/>
        <v>0</v>
      </c>
      <c r="S23" s="22">
        <f t="shared" si="1"/>
        <v>0</v>
      </c>
      <c r="T23" s="22">
        <f t="shared" si="1"/>
        <v>0</v>
      </c>
      <c r="U23" s="22">
        <f t="shared" si="1"/>
        <v>0</v>
      </c>
      <c r="V23" s="22">
        <f t="shared" si="1"/>
        <v>0</v>
      </c>
      <c r="W23" s="22">
        <f t="shared" si="1"/>
        <v>0</v>
      </c>
      <c r="X23" s="22">
        <f t="shared" si="1"/>
        <v>0</v>
      </c>
      <c r="Y23" s="22">
        <f t="shared" si="1"/>
        <v>0</v>
      </c>
      <c r="Z23" s="22">
        <f t="shared" si="1"/>
        <v>0</v>
      </c>
      <c r="AA23" s="22">
        <f t="shared" si="1"/>
        <v>0</v>
      </c>
      <c r="AB23" s="22">
        <f t="shared" si="1"/>
        <v>0</v>
      </c>
      <c r="AC23" s="22">
        <f t="shared" si="1"/>
        <v>0</v>
      </c>
      <c r="AD23" s="22">
        <f t="shared" si="1"/>
        <v>0</v>
      </c>
      <c r="AE23" s="22">
        <f t="shared" si="1"/>
        <v>0</v>
      </c>
      <c r="AF23" s="22">
        <f t="shared" si="1"/>
        <v>0</v>
      </c>
      <c r="AG23" s="22">
        <f t="shared" si="1"/>
        <v>0</v>
      </c>
      <c r="AH23" s="22">
        <f t="shared" si="1"/>
        <v>0</v>
      </c>
      <c r="AI23" s="22">
        <f t="shared" si="1"/>
        <v>0</v>
      </c>
      <c r="AJ23" s="22">
        <f t="shared" si="1"/>
        <v>0</v>
      </c>
      <c r="AK23" s="22">
        <f t="shared" si="1"/>
        <v>0</v>
      </c>
      <c r="AL23" s="22">
        <f t="shared" si="1"/>
        <v>0</v>
      </c>
      <c r="AM23" s="22">
        <f t="shared" si="1"/>
        <v>38642.84</v>
      </c>
      <c r="AN23" s="22">
        <f t="shared" si="1"/>
        <v>38642.84</v>
      </c>
    </row>
    <row r="24" spans="2:40" ht="13.5">
      <c r="B24" s="50" t="s">
        <v>29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AM24" s="78"/>
      <c r="AN24" s="78"/>
    </row>
    <row r="25" spans="2:14" ht="12.75">
      <c r="B25" s="92" t="s">
        <v>81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40" ht="12.75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AM26" s="79"/>
      <c r="AN26" s="79"/>
    </row>
    <row r="27" spans="2:39" ht="13.5">
      <c r="B27" s="50" t="s">
        <v>36</v>
      </c>
      <c r="C27" s="5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AM27" s="64"/>
    </row>
    <row r="28" spans="2:14" ht="13.5">
      <c r="B28" s="50" t="s">
        <v>37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</sheetData>
  <sheetProtection/>
  <mergeCells count="24">
    <mergeCell ref="K4:L4"/>
    <mergeCell ref="AG4:AH4"/>
    <mergeCell ref="AI4:AJ4"/>
    <mergeCell ref="Q4:R4"/>
    <mergeCell ref="S4:T4"/>
    <mergeCell ref="O4:P4"/>
    <mergeCell ref="B25:N26"/>
    <mergeCell ref="A1:L1"/>
    <mergeCell ref="A2:L2"/>
    <mergeCell ref="A4:A5"/>
    <mergeCell ref="B4:B5"/>
    <mergeCell ref="C4:D4"/>
    <mergeCell ref="M4:N4"/>
    <mergeCell ref="E4:F4"/>
    <mergeCell ref="G4:H4"/>
    <mergeCell ref="I4:J4"/>
    <mergeCell ref="AM4:AN4"/>
    <mergeCell ref="U4:V4"/>
    <mergeCell ref="W4:X4"/>
    <mergeCell ref="Y4:Z4"/>
    <mergeCell ref="AA4:AB4"/>
    <mergeCell ref="AC4:AD4"/>
    <mergeCell ref="AE4:AF4"/>
    <mergeCell ref="AK4:AL4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Zviad Chincharauli</cp:lastModifiedBy>
  <cp:lastPrinted>2010-06-15T13:01:33Z</cp:lastPrinted>
  <dcterms:created xsi:type="dcterms:W3CDTF">1996-10-14T23:33:28Z</dcterms:created>
  <dcterms:modified xsi:type="dcterms:W3CDTF">2011-09-20T12:06:27Z</dcterms:modified>
  <cp:category/>
  <cp:version/>
  <cp:contentType/>
  <cp:contentStatus/>
</cp:coreProperties>
</file>