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915" activeTab="2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<sst xmlns="http://schemas.openxmlformats.org/spreadsheetml/2006/main" count="602" uniqueCount="82">
  <si>
    <t>#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</si>
  <si>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</si>
  <si>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სს “სადაზღვევო კომპანია ალდაგი ბისიაი"</t>
  </si>
  <si>
    <t>სს საერთაშორისო სადაზღვევო კომპანია "იმედი L International"</t>
  </si>
  <si>
    <t>სს "სადაზღვევო კომპანია ჯი პი აი ჰოლდინგი"</t>
  </si>
  <si>
    <t>შპს დაზღვევის კომპანია "ქართუ"</t>
  </si>
  <si>
    <t>შპს სადაზღვევო  კომპანია "ვესტი"</t>
  </si>
  <si>
    <t>შპს დაზღვევის საერთაშორისო კომპანია "ირაო"</t>
  </si>
  <si>
    <t>შპს სადაზღვევო  კომპანია ჩარტის ევროპა ს.ა. საქართველოს ფილიალი</t>
  </si>
  <si>
    <t>შპს სადაზღვევო კომპანია "აი სი ჯგუფი"</t>
  </si>
  <si>
    <t>შპს სადაზღვევო კომპანია "ტაო"</t>
  </si>
  <si>
    <t>შპს სადაზღვევო კომპანია "პარტნიორი"</t>
  </si>
  <si>
    <t>სს „სტანდარტ დაზღვევა საქართველო“</t>
  </si>
  <si>
    <t>სამედიცინო დაზღვევის ჯგუფი სს "არქიმედეს გლობალ ჯორჯია</t>
  </si>
  <si>
    <t>შპს „სადაზღვევო კომპანია ალფა“</t>
  </si>
  <si>
    <t>შპს დაზღვევის კომპანია „მობიუსი“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</si>
  <si>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</si>
  <si>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</si>
  <si>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</si>
  <si>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</si>
  <si>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</si>
  <si>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</si>
  <si>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</si>
  <si>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</si>
  <si>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</si>
  <si>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</si>
  <si>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</si>
  <si>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</si>
  <si>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</si>
  <si>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</si>
  <si>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</si>
  <si>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</si>
  <si>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</si>
  <si>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</si>
  <si>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</si>
  <si>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</si>
  <si>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</si>
  <si>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</si>
  <si>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</si>
  <si>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</si>
  <si>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</si>
  <si>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</si>
  <si>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(გადაზღვევის საქმიანობა, სახეობების მიხედვით)</t>
  </si>
  <si>
    <t>ინფორმაცია სადაზღვევო პოლისების რაოდენობაზე - ("პირდაპირი დაზღვევის" საქმიანობა)</t>
  </si>
  <si>
    <t>გაფორმებული წლის დასაწყისიდან</t>
  </si>
  <si>
    <t>საანგარიშო თარიღისთვის მოქმედი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</si>
  <si>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</si>
  <si>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</si>
  <si>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საჰაერო სატრანსპორტო საშუალებათა დაზღვევა (Hull)</t>
  </si>
  <si>
    <t>მცურავ სატრანსპორტო საშუალებათა დაზღვევა (Hull)</t>
  </si>
  <si>
    <t>სამოგზაურო დაზღვევა</t>
  </si>
  <si>
    <t>უბედური შემთხვევის დაზღვევა: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</si>
  <si>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</si>
  <si>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</si>
  <si>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</si>
  <si>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</si>
  <si>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</si>
  <si>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</si>
  <si>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ქონების დაზღვევა (გარდა პპ. (5), (7), (8), (10), და (12)-ში ჩამოთვლილი ქონებისა):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</si>
  <si>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</si>
  <si>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შპს სადაზღვევო კომპანია „არდი ჯგუფი“</t>
  </si>
  <si>
    <t>შპს „ პსპ სამედიცინო დაზღვევა”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</si>
  <si>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</si>
  <si>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</si>
  <si>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</si>
  <si>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* შესაძლებელია მონაცემები მცირედით შეიცვალოს, რადგან რამოდენიმე კომპანიაში მომდინარეობს ინფორმაციის დაზუსტება</t>
  </si>
  <si>
    <t>საანგარიშო პერიოდი: 2010 წლის 1 იანვარი - 2010 წლის 30 სექტემბერი</t>
  </si>
  <si>
    <t>უბედური შემთხვევის დაზღვევა</t>
  </si>
  <si>
    <t>2010 წლის 9 თვის განმავლობაში დაზღვეულ სატრანსპორტო საშუალებათა რაოდენობა</t>
  </si>
  <si>
    <t>2010 წლის 9 თვის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</si>
  <si>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(01.01.2010 - 30.09.2010)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</si>
  <si>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(01.01.2010 - 30.09.2010)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</si>
  <si>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2010 წლის 9 თვის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</si>
  <si>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t>2010 წლის 9 თვის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</si>
  <si>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(01.01.2010 - 30.09.2010)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</si>
  <si>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2010 წლის 9 თვის მონაცემებით (პირდაპირი დაზღვევის საქმიანობა)</t>
  </si>
  <si>
    <t xml:space="preserve">2010 წლის 9 თვის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</si>
  <si>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(01.01.2010 - 30.09.2010)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</si>
  <si>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2010 წლის 9 თვის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</si>
  <si>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(01.01.2010 - 30.09.2010)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</si>
  <si>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t>სადაზღვევო ბაზრის სტრუქტურა დაზღვევის სახეობების მიხედვით 2010 წლის 9 თვის მონაცემებით (გადაზღვევის საქმიანობა)</t>
  </si>
  <si>
    <t>საანგარიშო თარიღი: 2010 წლის 30 სექტემბერი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</si>
</sst>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_-* #,##0.0_-;\-* #,##0.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color indexed="18"/>
      <name val="AcadNusx"/>
      <family val="0"/>
    </font>
    <font>
      <b/>
      <sz val="10"/>
      <name val="AcadNusx"/>
      <family val="0"/>
    </font>
    <font>
      <sz val="10"/>
      <color indexed="10"/>
      <name val="Arial"/>
      <family val="2"/>
    </font>
    <font>
      <sz val="10"/>
      <name val="AcadMtavr"/>
      <family val="0"/>
    </font>
    <font>
      <b/>
      <sz val="10"/>
      <name val="Arial"/>
      <family val="2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1" xfId="0" applyFont="1" applyFill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2" fontId="3" fillId="0" borderId="0" xfId="0" applyNumberFormat="1" applyFont="1" applyAlignment="1">
      <alignment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3" fontId="12" fillId="0" borderId="12" xfId="0" applyNumberFormat="1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3" fontId="11" fillId="0" borderId="12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horizontal="center"/>
    </xf>
    <xf numFmtId="10" fontId="15" fillId="0" borderId="12" xfId="62" applyNumberFormat="1" applyFont="1" applyBorder="1" applyAlignment="1">
      <alignment horizontal="center"/>
    </xf>
    <xf numFmtId="3" fontId="14" fillId="33" borderId="12" xfId="44" applyNumberFormat="1" applyFont="1" applyFill="1" applyBorder="1" applyAlignment="1">
      <alignment horizontal="center" vertical="center" wrapText="1"/>
    </xf>
    <xf numFmtId="9" fontId="14" fillId="33" borderId="12" xfId="62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/>
    </xf>
    <xf numFmtId="0" fontId="13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4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5" fillId="0" borderId="12" xfId="0" applyNumberFormat="1" applyFont="1" applyBorder="1" applyAlignment="1">
      <alignment horizontal="center" vertical="center"/>
    </xf>
    <xf numFmtId="10" fontId="15" fillId="0" borderId="12" xfId="62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2" xfId="0" applyFont="1" applyBorder="1" applyAlignment="1">
      <alignment vertical="center"/>
    </xf>
    <xf numFmtId="0" fontId="5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3" fontId="1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72" fontId="0" fillId="0" borderId="0" xfId="42" applyNumberFormat="1" applyFont="1" applyAlignment="1">
      <alignment vertical="center"/>
    </xf>
    <xf numFmtId="172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11" fillId="0" borderId="12" xfId="0" applyNumberFormat="1" applyFont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3" fontId="11" fillId="0" borderId="12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2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0.57421875" style="17" bestFit="1" customWidth="1"/>
    <col min="2" max="2" width="10.8515625" style="17" bestFit="1" customWidth="1"/>
    <col min="3" max="6" width="8.7109375" style="17" customWidth="1"/>
    <col min="7" max="8" width="11.00390625" style="17" customWidth="1"/>
    <col min="9" max="10" width="8.7109375" style="17" customWidth="1"/>
    <col min="11" max="11" width="9.57421875" style="17" customWidth="1"/>
    <col min="12" max="12" width="8.8515625" style="17" customWidth="1"/>
    <col min="13" max="32" width="8.7109375" style="17" customWidth="1"/>
    <col min="33" max="33" width="11.57421875" style="17" customWidth="1"/>
    <col min="34" max="34" width="11.140625" style="17" customWidth="1"/>
    <col min="35" max="16384" width="9.140625" style="17" customWidth="1"/>
  </cols>
  <sheetData>
    <row r="2" spans="1:32" s="2" customFormat="1" ht="13.5">
      <c r="A2" s="20" t="s">
        <v>43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</row>
    <row r="3" spans="1:36" ht="110.25" customHeight="1">
      <c r="A3" s="90" t="s">
        <v>18</v>
      </c>
      <c r="B3" s="91"/>
      <c r="C3" s="90" t="s">
        <v>50</v>
      </c>
      <c r="D3" s="91"/>
      <c r="E3" s="90" t="s">
        <v>67</v>
      </c>
      <c r="F3" s="91"/>
      <c r="G3" s="90" t="s">
        <v>21</v>
      </c>
      <c r="H3" s="91"/>
      <c r="I3" s="90" t="s">
        <v>52</v>
      </c>
      <c r="J3" s="91"/>
      <c r="K3" s="90" t="s">
        <v>53</v>
      </c>
      <c r="L3" s="91"/>
      <c r="M3" s="90" t="s">
        <v>23</v>
      </c>
      <c r="N3" s="91"/>
      <c r="O3" s="90" t="s">
        <v>54</v>
      </c>
      <c r="P3" s="91"/>
      <c r="Q3" s="90" t="s">
        <v>55</v>
      </c>
      <c r="R3" s="91"/>
      <c r="S3" s="90" t="s">
        <v>56</v>
      </c>
      <c r="T3" s="91"/>
      <c r="U3" s="90" t="s">
        <v>57</v>
      </c>
      <c r="V3" s="91"/>
      <c r="W3" s="90" t="s">
        <v>24</v>
      </c>
      <c r="X3" s="91"/>
      <c r="Y3" s="90" t="s">
        <v>58</v>
      </c>
      <c r="Z3" s="91"/>
      <c r="AA3" s="90" t="s">
        <v>25</v>
      </c>
      <c r="AB3" s="91"/>
      <c r="AC3" s="90" t="s">
        <v>26</v>
      </c>
      <c r="AD3" s="91"/>
      <c r="AE3" s="90" t="s">
        <v>27</v>
      </c>
      <c r="AF3" s="91"/>
      <c r="AG3" s="90" t="s">
        <v>59</v>
      </c>
      <c r="AH3" s="91"/>
      <c r="AI3" s="90" t="s">
        <v>28</v>
      </c>
      <c r="AJ3" s="91"/>
    </row>
    <row r="4" spans="1:36" ht="75.75" customHeight="1">
      <c r="A4" s="34" t="s">
        <v>44</v>
      </c>
      <c r="B4" s="34" t="s">
        <v>45</v>
      </c>
      <c r="C4" s="34" t="s">
        <v>44</v>
      </c>
      <c r="D4" s="34" t="s">
        <v>45</v>
      </c>
      <c r="E4" s="34" t="s">
        <v>44</v>
      </c>
      <c r="F4" s="34" t="s">
        <v>45</v>
      </c>
      <c r="G4" s="34" t="s">
        <v>44</v>
      </c>
      <c r="H4" s="34" t="s">
        <v>45</v>
      </c>
      <c r="I4" s="34" t="s">
        <v>44</v>
      </c>
      <c r="J4" s="34" t="s">
        <v>45</v>
      </c>
      <c r="K4" s="34" t="s">
        <v>44</v>
      </c>
      <c r="L4" s="34" t="s">
        <v>45</v>
      </c>
      <c r="M4" s="34" t="s">
        <v>44</v>
      </c>
      <c r="N4" s="34" t="s">
        <v>45</v>
      </c>
      <c r="O4" s="34" t="s">
        <v>44</v>
      </c>
      <c r="P4" s="34" t="s">
        <v>45</v>
      </c>
      <c r="Q4" s="34" t="s">
        <v>44</v>
      </c>
      <c r="R4" s="34" t="s">
        <v>45</v>
      </c>
      <c r="S4" s="34" t="s">
        <v>44</v>
      </c>
      <c r="T4" s="34" t="s">
        <v>45</v>
      </c>
      <c r="U4" s="34" t="s">
        <v>44</v>
      </c>
      <c r="V4" s="34" t="s">
        <v>45</v>
      </c>
      <c r="W4" s="34" t="s">
        <v>44</v>
      </c>
      <c r="X4" s="34" t="s">
        <v>45</v>
      </c>
      <c r="Y4" s="34" t="s">
        <v>44</v>
      </c>
      <c r="Z4" s="34" t="s">
        <v>45</v>
      </c>
      <c r="AA4" s="34" t="s">
        <v>44</v>
      </c>
      <c r="AB4" s="34" t="s">
        <v>45</v>
      </c>
      <c r="AC4" s="34" t="s">
        <v>44</v>
      </c>
      <c r="AD4" s="34" t="s">
        <v>45</v>
      </c>
      <c r="AE4" s="34" t="s">
        <v>44</v>
      </c>
      <c r="AF4" s="34" t="s">
        <v>45</v>
      </c>
      <c r="AG4" s="34" t="s">
        <v>44</v>
      </c>
      <c r="AH4" s="34" t="s">
        <v>45</v>
      </c>
      <c r="AI4" s="34" t="s">
        <v>44</v>
      </c>
      <c r="AJ4" s="34" t="s">
        <v>45</v>
      </c>
    </row>
    <row r="5" spans="1:37" ht="45" customHeight="1">
      <c r="A5" s="84">
        <v>191043</v>
      </c>
      <c r="B5" s="84">
        <v>190726</v>
      </c>
      <c r="C5" s="84">
        <v>76372</v>
      </c>
      <c r="D5" s="84">
        <v>37703</v>
      </c>
      <c r="E5" s="84">
        <v>238343</v>
      </c>
      <c r="F5" s="84">
        <v>229990</v>
      </c>
      <c r="G5" s="84">
        <v>1539086</v>
      </c>
      <c r="H5" s="84">
        <v>1480365</v>
      </c>
      <c r="I5" s="84">
        <v>23110</v>
      </c>
      <c r="J5" s="84">
        <v>25146</v>
      </c>
      <c r="K5" s="84">
        <v>19064</v>
      </c>
      <c r="L5" s="84">
        <v>25749</v>
      </c>
      <c r="M5" s="84">
        <v>0</v>
      </c>
      <c r="N5" s="84">
        <v>0</v>
      </c>
      <c r="O5" s="84">
        <v>43</v>
      </c>
      <c r="P5" s="84">
        <v>36</v>
      </c>
      <c r="Q5" s="84">
        <v>95</v>
      </c>
      <c r="R5" s="84">
        <v>56</v>
      </c>
      <c r="S5" s="84">
        <v>21</v>
      </c>
      <c r="T5" s="84">
        <v>19</v>
      </c>
      <c r="U5" s="84">
        <v>2</v>
      </c>
      <c r="V5" s="84">
        <v>1</v>
      </c>
      <c r="W5" s="84">
        <v>10671</v>
      </c>
      <c r="X5" s="84">
        <v>2518</v>
      </c>
      <c r="Y5" s="84">
        <v>21630</v>
      </c>
      <c r="Z5" s="84">
        <v>24152</v>
      </c>
      <c r="AA5" s="84">
        <v>15180</v>
      </c>
      <c r="AB5" s="84">
        <v>16610</v>
      </c>
      <c r="AC5" s="84">
        <v>9721</v>
      </c>
      <c r="AD5" s="84">
        <v>4105</v>
      </c>
      <c r="AE5" s="84">
        <v>3</v>
      </c>
      <c r="AF5" s="84">
        <v>2</v>
      </c>
      <c r="AG5" s="84">
        <v>2684</v>
      </c>
      <c r="AH5" s="84">
        <v>2058</v>
      </c>
      <c r="AI5" s="84">
        <v>1</v>
      </c>
      <c r="AJ5" s="84">
        <v>0</v>
      </c>
      <c r="AK5" s="85"/>
    </row>
    <row r="7" spans="1:7" ht="13.5">
      <c r="A7" s="19" t="s">
        <v>81</v>
      </c>
      <c r="B7" s="19"/>
      <c r="C7" s="19"/>
      <c r="D7" s="19"/>
      <c r="E7" s="19"/>
      <c r="F7" s="19"/>
      <c r="G7" s="21"/>
    </row>
    <row r="8" spans="1:7" ht="15" customHeight="1">
      <c r="A8" s="19" t="s">
        <v>66</v>
      </c>
      <c r="B8" s="19"/>
      <c r="C8" s="19"/>
      <c r="D8" s="19"/>
      <c r="E8" s="19"/>
      <c r="F8" s="19"/>
      <c r="G8" s="21"/>
    </row>
    <row r="9" ht="15" customHeight="1"/>
    <row r="10" ht="15" customHeight="1"/>
    <row r="11" ht="15" customHeight="1"/>
    <row r="12" spans="1:32" ht="1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D12" s="39"/>
      <c r="AE12" s="39"/>
      <c r="AF12" s="39"/>
    </row>
    <row r="13" ht="15" customHeight="1"/>
  </sheetData>
  <sheetProtection/>
  <mergeCells count="18">
    <mergeCell ref="AG3:AH3"/>
    <mergeCell ref="AI3:AJ3"/>
    <mergeCell ref="M3:N3"/>
    <mergeCell ref="A3:B3"/>
    <mergeCell ref="C3:D3"/>
    <mergeCell ref="G3:H3"/>
    <mergeCell ref="I3:J3"/>
    <mergeCell ref="K3:L3"/>
    <mergeCell ref="E3:F3"/>
    <mergeCell ref="O3:P3"/>
    <mergeCell ref="Q3:R3"/>
    <mergeCell ref="S3:T3"/>
    <mergeCell ref="U3:V3"/>
    <mergeCell ref="AE3:AF3"/>
    <mergeCell ref="W3:X3"/>
    <mergeCell ref="Y3:Z3"/>
    <mergeCell ref="AA3:AB3"/>
    <mergeCell ref="AC3:AD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D4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9" t="s">
        <v>80</v>
      </c>
      <c r="B2" s="99"/>
      <c r="C2" s="99"/>
      <c r="D2" s="99"/>
    </row>
    <row r="3" spans="1:5" ht="12.75" customHeight="1">
      <c r="A3" s="99"/>
      <c r="B3" s="99"/>
      <c r="C3" s="99"/>
      <c r="D3" s="99"/>
      <c r="E3" s="11"/>
    </row>
    <row r="4" spans="1:5" ht="12.75">
      <c r="A4" s="99"/>
      <c r="B4" s="99"/>
      <c r="C4" s="99"/>
      <c r="D4" s="99"/>
      <c r="E4" s="11"/>
    </row>
    <row r="6" spans="1:4" ht="43.5" customHeight="1">
      <c r="A6" s="12" t="s">
        <v>0</v>
      </c>
      <c r="B6" s="12" t="s">
        <v>39</v>
      </c>
      <c r="C6" s="13" t="s">
        <v>19</v>
      </c>
      <c r="D6" s="13" t="s">
        <v>40</v>
      </c>
    </row>
    <row r="7" spans="1:4" ht="27" customHeight="1">
      <c r="A7" s="33">
        <v>1</v>
      </c>
      <c r="B7" s="14" t="s">
        <v>18</v>
      </c>
      <c r="C7" s="29">
        <f>HLOOKUP(B7,'პრემიები(მიღებული გადაზღვევა)'!$C$3:$AL$21,19,)</f>
        <v>971.88</v>
      </c>
      <c r="D7" s="30">
        <f>C7/$C$25</f>
        <v>0.00033583052362213124</v>
      </c>
    </row>
    <row r="8" spans="1:4" ht="27" customHeight="1">
      <c r="A8" s="33">
        <v>2</v>
      </c>
      <c r="B8" s="14" t="s">
        <v>50</v>
      </c>
      <c r="C8" s="29">
        <f>HLOOKUP(B8,'პრემიები(მიღებული გადაზღვევა)'!$C$3:$AL$21,19,)</f>
        <v>13096.22</v>
      </c>
      <c r="D8" s="30">
        <f aca="true" t="shared" si="0" ref="D8:D21">C8/$C$25</f>
        <v>0.0045253636457902495</v>
      </c>
    </row>
    <row r="9" spans="1:4" ht="27" customHeight="1">
      <c r="A9" s="33">
        <v>3</v>
      </c>
      <c r="B9" s="14" t="s">
        <v>51</v>
      </c>
      <c r="C9" s="29">
        <f>HLOOKUP(B9,'პრემიები(მიღებული გადაზღვევა)'!$C$3:$AL$21,19,)</f>
        <v>1345.60563</v>
      </c>
      <c r="D9" s="30">
        <f t="shared" si="0"/>
        <v>0.0004649704112768941</v>
      </c>
    </row>
    <row r="10" spans="1:4" ht="27" customHeight="1">
      <c r="A10" s="33">
        <v>4</v>
      </c>
      <c r="B10" s="14" t="s">
        <v>21</v>
      </c>
      <c r="C10" s="29">
        <f>HLOOKUP(B10,'პრემიები(მიღებული გადაზღვევა)'!$C$3:$AL$21,19,)</f>
        <v>375626.29</v>
      </c>
      <c r="D10" s="30">
        <f t="shared" si="0"/>
        <v>0.1297966556127696</v>
      </c>
    </row>
    <row r="11" spans="1:4" ht="27" customHeight="1">
      <c r="A11" s="33">
        <v>5</v>
      </c>
      <c r="B11" s="14" t="s">
        <v>52</v>
      </c>
      <c r="C11" s="29">
        <f>HLOOKUP(B11,'პრემიები(მიღებული გადაზღვევა)'!$C$3:$AL$21,19,)</f>
        <v>36916.21</v>
      </c>
      <c r="D11" s="30">
        <f t="shared" si="0"/>
        <v>0.012756297212047329</v>
      </c>
    </row>
    <row r="12" spans="1:4" ht="27" customHeight="1">
      <c r="A12" s="33">
        <v>6</v>
      </c>
      <c r="B12" s="14" t="s">
        <v>53</v>
      </c>
      <c r="C12" s="29">
        <f>HLOOKUP(B12,'პრემიები(მიღებული გადაზღვევა)'!$C$3:$AL$21,19,)</f>
        <v>3335.48</v>
      </c>
      <c r="D12" s="30">
        <f t="shared" si="0"/>
        <v>0.001152566155215815</v>
      </c>
    </row>
    <row r="13" spans="1:4" ht="27" customHeight="1">
      <c r="A13" s="33">
        <v>7</v>
      </c>
      <c r="B13" s="14" t="s">
        <v>23</v>
      </c>
      <c r="C13" s="29">
        <f>HLOOKUP(B13,'პრემიები(მიღებული გადაზღვევა)'!$C$3:$AL$21,19,)</f>
        <v>0</v>
      </c>
      <c r="D13" s="30">
        <f t="shared" si="0"/>
        <v>0</v>
      </c>
    </row>
    <row r="14" spans="1:4" ht="27" customHeight="1">
      <c r="A14" s="33">
        <v>8</v>
      </c>
      <c r="B14" s="14" t="s">
        <v>54</v>
      </c>
      <c r="C14" s="29">
        <f>HLOOKUP(B14,'პრემიები(მიღებული გადაზღვევა)'!$C$3:$AL$21,19,)</f>
        <v>44964.888615</v>
      </c>
      <c r="D14" s="30">
        <f t="shared" si="0"/>
        <v>0.01553749648947016</v>
      </c>
    </row>
    <row r="15" spans="1:4" ht="27" customHeight="1">
      <c r="A15" s="33">
        <v>9</v>
      </c>
      <c r="B15" s="14" t="s">
        <v>55</v>
      </c>
      <c r="C15" s="29">
        <f>HLOOKUP(B15,'პრემიები(მიღებული გადაზღვევა)'!$C$3:$AL$21,19,)</f>
        <v>46506.669299022105</v>
      </c>
      <c r="D15" s="30">
        <f t="shared" si="0"/>
        <v>0.01607025466375673</v>
      </c>
    </row>
    <row r="16" spans="1:4" ht="27" customHeight="1">
      <c r="A16" s="33">
        <v>10</v>
      </c>
      <c r="B16" s="14" t="s">
        <v>56</v>
      </c>
      <c r="C16" s="29">
        <f>HLOOKUP(B16,'პრემიები(მიღებული გადაზღვევა)'!$C$3:$AL$21,19,)</f>
        <v>0</v>
      </c>
      <c r="D16" s="30">
        <f t="shared" si="0"/>
        <v>0</v>
      </c>
    </row>
    <row r="17" spans="1:4" ht="27" customHeight="1">
      <c r="A17" s="33">
        <v>11</v>
      </c>
      <c r="B17" s="14" t="s">
        <v>57</v>
      </c>
      <c r="C17" s="29">
        <f>HLOOKUP(B17,'პრემიები(მიღებული გადაზღვევა)'!$C$3:$AL$21,19,)</f>
        <v>0</v>
      </c>
      <c r="D17" s="30">
        <f t="shared" si="0"/>
        <v>0</v>
      </c>
    </row>
    <row r="18" spans="1:4" ht="27" customHeight="1">
      <c r="A18" s="33">
        <v>12</v>
      </c>
      <c r="B18" s="14" t="s">
        <v>24</v>
      </c>
      <c r="C18" s="29">
        <f>HLOOKUP(B18,'პრემიები(მიღებული გადაზღვევა)'!$C$3:$AL$21,19,)</f>
        <v>8085.94</v>
      </c>
      <c r="D18" s="30">
        <f t="shared" si="0"/>
        <v>0.00279407484892902</v>
      </c>
    </row>
    <row r="19" spans="1:4" ht="27" customHeight="1">
      <c r="A19" s="33">
        <v>13</v>
      </c>
      <c r="B19" s="14" t="s">
        <v>64</v>
      </c>
      <c r="C19" s="29">
        <f>HLOOKUP(B19,'პრემიები(მიღებული გადაზღვევა)'!$C$3:$AL$21,19,)</f>
        <v>1161388.4300000002</v>
      </c>
      <c r="D19" s="30">
        <f t="shared" si="0"/>
        <v>0.40131465260689075</v>
      </c>
    </row>
    <row r="20" spans="1:4" ht="27" customHeight="1">
      <c r="A20" s="33">
        <v>14</v>
      </c>
      <c r="B20" s="14" t="s">
        <v>25</v>
      </c>
      <c r="C20" s="29">
        <f>HLOOKUP(B20,'პრემიები(მიღებული გადაზღვევა)'!$C$3:$AL$21,19,)</f>
        <v>493346.88</v>
      </c>
      <c r="D20" s="30">
        <f t="shared" si="0"/>
        <v>0.17047468930088566</v>
      </c>
    </row>
    <row r="21" spans="1:4" ht="27" customHeight="1">
      <c r="A21" s="33">
        <v>15</v>
      </c>
      <c r="B21" s="14" t="s">
        <v>26</v>
      </c>
      <c r="C21" s="29">
        <f>HLOOKUP(B21,'პრემიები(მიღებული გადაზღვევა)'!$C$3:$AL$21,19,)</f>
        <v>4200</v>
      </c>
      <c r="D21" s="30">
        <f t="shared" si="0"/>
        <v>0.0014512987191967644</v>
      </c>
    </row>
    <row r="22" spans="1:4" ht="27" customHeight="1">
      <c r="A22" s="33">
        <v>16</v>
      </c>
      <c r="B22" s="14" t="s">
        <v>27</v>
      </c>
      <c r="C22" s="29">
        <f>HLOOKUP(B22,'პრემიები(მიღებული გადაზღვევა)'!$C$3:$AL$21,19,)</f>
        <v>0</v>
      </c>
      <c r="D22" s="30">
        <f>C22/$C$25</f>
        <v>0</v>
      </c>
    </row>
    <row r="23" spans="1:4" ht="27" customHeight="1">
      <c r="A23" s="33">
        <v>17</v>
      </c>
      <c r="B23" s="14" t="s">
        <v>63</v>
      </c>
      <c r="C23" s="29">
        <f>HLOOKUP(B23,'პრემიები(მიღებული გადაზღვევა)'!$C$3:$AL$21,19,)</f>
        <v>704175.2023100001</v>
      </c>
      <c r="D23" s="30">
        <f>C23/$C$25</f>
        <v>0.24332584981014893</v>
      </c>
    </row>
    <row r="24" spans="1:4" ht="27" customHeight="1">
      <c r="A24" s="33">
        <v>18</v>
      </c>
      <c r="B24" s="14" t="s">
        <v>28</v>
      </c>
      <c r="C24" s="29">
        <f>HLOOKUP(B24,'პრემიები(მიღებული გადაზღვევა)'!$C$3:$AL$21,19,)</f>
        <v>0</v>
      </c>
      <c r="D24" s="30">
        <f>C24/$C$25</f>
        <v>0</v>
      </c>
    </row>
    <row r="25" spans="1:4" ht="27" customHeight="1">
      <c r="A25" s="15"/>
      <c r="B25" s="16" t="s">
        <v>29</v>
      </c>
      <c r="C25" s="31">
        <f>SUM(C7:C24)</f>
        <v>2893959.695854022</v>
      </c>
      <c r="D25" s="32">
        <f>SUM(D7:D24)</f>
        <v>1</v>
      </c>
    </row>
    <row r="26" ht="12.75">
      <c r="C26" s="5"/>
    </row>
    <row r="27" ht="12.75">
      <c r="C27" s="5"/>
    </row>
    <row r="28" ht="12.75">
      <c r="C28" s="5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8.8515625" style="35" bestFit="1" customWidth="1"/>
    <col min="2" max="2" width="14.421875" style="35" bestFit="1" customWidth="1"/>
    <col min="3" max="3" width="19.8515625" style="35" bestFit="1" customWidth="1"/>
    <col min="4" max="6" width="18.00390625" style="35" bestFit="1" customWidth="1"/>
    <col min="7" max="16384" width="9.140625" style="35" customWidth="1"/>
  </cols>
  <sheetData>
    <row r="2" spans="1:6" ht="29.25" customHeight="1">
      <c r="A2" s="45" t="s">
        <v>68</v>
      </c>
      <c r="B2" s="46"/>
      <c r="C2" s="46"/>
      <c r="D2" s="46"/>
      <c r="E2" s="46"/>
      <c r="F2" s="47"/>
    </row>
    <row r="3" spans="1:6" ht="105">
      <c r="A3" s="36" t="s">
        <v>46</v>
      </c>
      <c r="B3" s="36" t="s">
        <v>47</v>
      </c>
      <c r="C3" s="36" t="s">
        <v>1</v>
      </c>
      <c r="D3" s="37" t="s">
        <v>22</v>
      </c>
      <c r="E3" s="37" t="s">
        <v>48</v>
      </c>
      <c r="F3" s="37" t="s">
        <v>49</v>
      </c>
    </row>
    <row r="4" spans="1:7" ht="39.75" customHeight="1">
      <c r="A4" s="38">
        <v>22966</v>
      </c>
      <c r="B4" s="38">
        <v>0</v>
      </c>
      <c r="C4" s="38">
        <v>1387</v>
      </c>
      <c r="D4" s="38">
        <v>17256</v>
      </c>
      <c r="E4" s="38">
        <v>42</v>
      </c>
      <c r="F4" s="38">
        <v>20</v>
      </c>
      <c r="G4" s="40"/>
    </row>
    <row r="5" spans="1:4" ht="15">
      <c r="A5" s="42"/>
      <c r="C5" s="41"/>
      <c r="D5" s="42"/>
    </row>
    <row r="6" spans="3:7" ht="15">
      <c r="C6" s="40"/>
      <c r="G6" s="40"/>
    </row>
    <row r="8" ht="15">
      <c r="D8" s="4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R2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8515625" style="61" customWidth="1"/>
    <col min="2" max="2" width="25.28125" style="61" customWidth="1"/>
    <col min="3" max="40" width="12.7109375" style="61" customWidth="1"/>
    <col min="41" max="41" width="14.421875" style="61" customWidth="1"/>
    <col min="42" max="42" width="13.00390625" style="61" customWidth="1"/>
    <col min="43" max="43" width="9.140625" style="61" customWidth="1"/>
    <col min="44" max="44" width="10.140625" style="61" bestFit="1" customWidth="1"/>
    <col min="45" max="16384" width="9.140625" style="61" customWidth="1"/>
  </cols>
  <sheetData>
    <row r="1" spans="1:41" s="54" customFormat="1" ht="39" customHeight="1">
      <c r="A1" s="44" t="s">
        <v>69</v>
      </c>
      <c r="B1" s="43"/>
      <c r="C1" s="43"/>
      <c r="D1" s="43"/>
      <c r="E1" s="43"/>
      <c r="F1" s="43"/>
      <c r="G1" s="43"/>
      <c r="H1" s="43"/>
      <c r="I1" s="53"/>
      <c r="J1" s="53"/>
      <c r="AO1" s="43"/>
    </row>
    <row r="2" spans="1:38" s="56" customFormat="1" ht="25.5" customHeight="1">
      <c r="A2" s="55" t="s">
        <v>65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40" s="56" customFormat="1" ht="89.25" customHeight="1">
      <c r="A3" s="92" t="s">
        <v>0</v>
      </c>
      <c r="B3" s="92" t="s">
        <v>17</v>
      </c>
      <c r="C3" s="90" t="s">
        <v>18</v>
      </c>
      <c r="D3" s="91"/>
      <c r="E3" s="90" t="s">
        <v>50</v>
      </c>
      <c r="F3" s="91"/>
      <c r="G3" s="90" t="s">
        <v>51</v>
      </c>
      <c r="H3" s="91"/>
      <c r="I3" s="90" t="s">
        <v>21</v>
      </c>
      <c r="J3" s="91"/>
      <c r="K3" s="90" t="s">
        <v>52</v>
      </c>
      <c r="L3" s="91"/>
      <c r="M3" s="90" t="s">
        <v>53</v>
      </c>
      <c r="N3" s="91"/>
      <c r="O3" s="90" t="s">
        <v>23</v>
      </c>
      <c r="P3" s="91"/>
      <c r="Q3" s="90" t="s">
        <v>54</v>
      </c>
      <c r="R3" s="91"/>
      <c r="S3" s="90" t="s">
        <v>55</v>
      </c>
      <c r="T3" s="91"/>
      <c r="U3" s="90" t="s">
        <v>56</v>
      </c>
      <c r="V3" s="91"/>
      <c r="W3" s="90" t="s">
        <v>57</v>
      </c>
      <c r="X3" s="91"/>
      <c r="Y3" s="90" t="s">
        <v>24</v>
      </c>
      <c r="Z3" s="91"/>
      <c r="AA3" s="90" t="s">
        <v>64</v>
      </c>
      <c r="AB3" s="91"/>
      <c r="AC3" s="90" t="s">
        <v>25</v>
      </c>
      <c r="AD3" s="91"/>
      <c r="AE3" s="90" t="s">
        <v>26</v>
      </c>
      <c r="AF3" s="91"/>
      <c r="AG3" s="90" t="s">
        <v>27</v>
      </c>
      <c r="AH3" s="91"/>
      <c r="AI3" s="90" t="s">
        <v>63</v>
      </c>
      <c r="AJ3" s="91"/>
      <c r="AK3" s="90" t="s">
        <v>28</v>
      </c>
      <c r="AL3" s="91"/>
      <c r="AM3" s="95" t="s">
        <v>29</v>
      </c>
      <c r="AN3" s="96"/>
    </row>
    <row r="4" spans="1:40" s="56" customFormat="1" ht="25.5">
      <c r="A4" s="93"/>
      <c r="B4" s="93"/>
      <c r="C4" s="57" t="s">
        <v>19</v>
      </c>
      <c r="D4" s="57" t="s">
        <v>20</v>
      </c>
      <c r="E4" s="57" t="s">
        <v>19</v>
      </c>
      <c r="F4" s="57" t="s">
        <v>20</v>
      </c>
      <c r="G4" s="57" t="s">
        <v>19</v>
      </c>
      <c r="H4" s="57" t="s">
        <v>20</v>
      </c>
      <c r="I4" s="57" t="s">
        <v>19</v>
      </c>
      <c r="J4" s="57" t="s">
        <v>20</v>
      </c>
      <c r="K4" s="57" t="s">
        <v>19</v>
      </c>
      <c r="L4" s="57" t="s">
        <v>20</v>
      </c>
      <c r="M4" s="57" t="s">
        <v>19</v>
      </c>
      <c r="N4" s="57" t="s">
        <v>20</v>
      </c>
      <c r="O4" s="57" t="s">
        <v>19</v>
      </c>
      <c r="P4" s="57" t="s">
        <v>20</v>
      </c>
      <c r="Q4" s="57" t="s">
        <v>19</v>
      </c>
      <c r="R4" s="57" t="s">
        <v>20</v>
      </c>
      <c r="S4" s="57" t="s">
        <v>19</v>
      </c>
      <c r="T4" s="57" t="s">
        <v>20</v>
      </c>
      <c r="U4" s="57" t="s">
        <v>19</v>
      </c>
      <c r="V4" s="57" t="s">
        <v>20</v>
      </c>
      <c r="W4" s="57" t="s">
        <v>19</v>
      </c>
      <c r="X4" s="57" t="s">
        <v>20</v>
      </c>
      <c r="Y4" s="57" t="s">
        <v>19</v>
      </c>
      <c r="Z4" s="57" t="s">
        <v>20</v>
      </c>
      <c r="AA4" s="57" t="s">
        <v>19</v>
      </c>
      <c r="AB4" s="57" t="s">
        <v>20</v>
      </c>
      <c r="AC4" s="57" t="s">
        <v>19</v>
      </c>
      <c r="AD4" s="57" t="s">
        <v>20</v>
      </c>
      <c r="AE4" s="57" t="s">
        <v>19</v>
      </c>
      <c r="AF4" s="57" t="s">
        <v>20</v>
      </c>
      <c r="AG4" s="57" t="s">
        <v>19</v>
      </c>
      <c r="AH4" s="57" t="s">
        <v>20</v>
      </c>
      <c r="AI4" s="57" t="s">
        <v>19</v>
      </c>
      <c r="AJ4" s="57" t="s">
        <v>20</v>
      </c>
      <c r="AK4" s="57" t="s">
        <v>19</v>
      </c>
      <c r="AL4" s="57" t="s">
        <v>20</v>
      </c>
      <c r="AM4" s="57" t="s">
        <v>19</v>
      </c>
      <c r="AN4" s="57" t="s">
        <v>20</v>
      </c>
    </row>
    <row r="5" spans="1:42" s="59" customFormat="1" ht="43.5" customHeight="1">
      <c r="A5" s="58">
        <v>1</v>
      </c>
      <c r="B5" s="25" t="s">
        <v>3</v>
      </c>
      <c r="C5" s="86">
        <v>2083403.24</v>
      </c>
      <c r="D5" s="86">
        <v>155005.71</v>
      </c>
      <c r="E5" s="86">
        <v>284096.67</v>
      </c>
      <c r="F5" s="86">
        <v>0</v>
      </c>
      <c r="G5" s="86">
        <v>390930.7</v>
      </c>
      <c r="H5" s="86">
        <v>0</v>
      </c>
      <c r="I5" s="86">
        <v>61609726.21</v>
      </c>
      <c r="J5" s="86">
        <v>0</v>
      </c>
      <c r="K5" s="86">
        <v>1893654.3</v>
      </c>
      <c r="L5" s="86">
        <v>0</v>
      </c>
      <c r="M5" s="86">
        <v>265468.80000000005</v>
      </c>
      <c r="N5" s="86">
        <v>16532</v>
      </c>
      <c r="O5" s="86">
        <v>0</v>
      </c>
      <c r="P5" s="86">
        <v>0</v>
      </c>
      <c r="Q5" s="86">
        <v>35035.59</v>
      </c>
      <c r="R5" s="86">
        <v>22124.06</v>
      </c>
      <c r="S5" s="86">
        <v>472222.88</v>
      </c>
      <c r="T5" s="86">
        <v>336834.81</v>
      </c>
      <c r="U5" s="86">
        <v>0</v>
      </c>
      <c r="V5" s="86">
        <v>0</v>
      </c>
      <c r="W5" s="86">
        <v>0</v>
      </c>
      <c r="X5" s="86">
        <v>0</v>
      </c>
      <c r="Y5" s="86">
        <v>301515.42</v>
      </c>
      <c r="Z5" s="86">
        <v>103808.71</v>
      </c>
      <c r="AA5" s="86">
        <v>3673778.6199999996</v>
      </c>
      <c r="AB5" s="86">
        <v>1270711.05</v>
      </c>
      <c r="AC5" s="86">
        <v>0</v>
      </c>
      <c r="AD5" s="86">
        <v>0</v>
      </c>
      <c r="AE5" s="86">
        <v>370124.24</v>
      </c>
      <c r="AF5" s="86">
        <v>0</v>
      </c>
      <c r="AG5" s="86">
        <v>7085.59</v>
      </c>
      <c r="AH5" s="86">
        <v>0</v>
      </c>
      <c r="AI5" s="86">
        <v>486991.52</v>
      </c>
      <c r="AJ5" s="86">
        <v>131011.95999999998</v>
      </c>
      <c r="AK5" s="86">
        <v>0</v>
      </c>
      <c r="AL5" s="86">
        <v>0</v>
      </c>
      <c r="AM5" s="87">
        <f aca="true" t="shared" si="0" ref="AM5:AM20">C5+E5+G5+I5+K5+M5+O5+Q5+S5+U5+W5+Y5+AA5+AC5+AE5+AG5+AI5+AK5</f>
        <v>71874033.78</v>
      </c>
      <c r="AN5" s="87">
        <f aca="true" t="shared" si="1" ref="AN5:AN20">D5+F5+H5+J5+L5+N5+P5+R5+T5+V5+X5+Z5+AB5+AD5+AF5+AH5+AJ5+AL5</f>
        <v>2036028.2999999998</v>
      </c>
      <c r="AO5" s="88"/>
      <c r="AP5" s="88"/>
    </row>
    <row r="6" spans="1:42" ht="45" customHeight="1">
      <c r="A6" s="60">
        <v>2</v>
      </c>
      <c r="B6" s="25" t="s">
        <v>2</v>
      </c>
      <c r="C6" s="86">
        <v>1824260.6770588704</v>
      </c>
      <c r="D6" s="86">
        <v>1363197.5044749957</v>
      </c>
      <c r="E6" s="86">
        <v>645105.4124419634</v>
      </c>
      <c r="F6" s="86">
        <v>0</v>
      </c>
      <c r="G6" s="86">
        <v>776311.4433605997</v>
      </c>
      <c r="H6" s="86">
        <v>153790.4171216292</v>
      </c>
      <c r="I6" s="86">
        <v>26452495.29510889</v>
      </c>
      <c r="J6" s="86">
        <v>1583669.4786486477</v>
      </c>
      <c r="K6" s="86">
        <v>8933561.579417907</v>
      </c>
      <c r="L6" s="86">
        <v>315397.94641043217</v>
      </c>
      <c r="M6" s="86">
        <v>1092240.429426594</v>
      </c>
      <c r="N6" s="86">
        <v>84019.77687363159</v>
      </c>
      <c r="O6" s="86">
        <v>0</v>
      </c>
      <c r="P6" s="86">
        <v>0</v>
      </c>
      <c r="Q6" s="86">
        <v>1607155.8228080668</v>
      </c>
      <c r="R6" s="86">
        <v>1583089.1046777216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6">
        <v>816759.0530149712</v>
      </c>
      <c r="Z6" s="86">
        <v>282224.1311217415</v>
      </c>
      <c r="AA6" s="86">
        <v>5996900.019079823</v>
      </c>
      <c r="AB6" s="86">
        <v>2601100.729654568</v>
      </c>
      <c r="AC6" s="86">
        <v>0</v>
      </c>
      <c r="AD6" s="86">
        <v>0</v>
      </c>
      <c r="AE6" s="86">
        <v>536386.4479346724</v>
      </c>
      <c r="AF6" s="86">
        <v>213155.53518473022</v>
      </c>
      <c r="AG6" s="86">
        <v>0</v>
      </c>
      <c r="AH6" s="86">
        <v>0</v>
      </c>
      <c r="AI6" s="86">
        <v>3358239.1100079054</v>
      </c>
      <c r="AJ6" s="86">
        <v>2449099.163828211</v>
      </c>
      <c r="AK6" s="86">
        <v>1176</v>
      </c>
      <c r="AL6" s="86">
        <v>0</v>
      </c>
      <c r="AM6" s="87">
        <f t="shared" si="0"/>
        <v>52040591.28966025</v>
      </c>
      <c r="AN6" s="87">
        <f t="shared" si="1"/>
        <v>10628743.787996307</v>
      </c>
      <c r="AO6" s="88"/>
      <c r="AP6" s="88"/>
    </row>
    <row r="7" spans="1:44" ht="45" customHeight="1">
      <c r="A7" s="58">
        <v>3</v>
      </c>
      <c r="B7" s="25" t="s">
        <v>4</v>
      </c>
      <c r="C7" s="86">
        <v>1346612.020978</v>
      </c>
      <c r="D7" s="86">
        <v>651287.0582655</v>
      </c>
      <c r="E7" s="86">
        <v>245083.51132000002</v>
      </c>
      <c r="F7" s="86">
        <v>0</v>
      </c>
      <c r="G7" s="86">
        <v>364190.80014062</v>
      </c>
      <c r="H7" s="86">
        <v>54746.68818929</v>
      </c>
      <c r="I7" s="86">
        <v>29213285.041138</v>
      </c>
      <c r="J7" s="86">
        <v>9840.6929368</v>
      </c>
      <c r="K7" s="86">
        <v>5110115.187709401</v>
      </c>
      <c r="L7" s="86">
        <v>224084.05514799998</v>
      </c>
      <c r="M7" s="86">
        <v>687305.9332127</v>
      </c>
      <c r="N7" s="86">
        <v>51554.79507683</v>
      </c>
      <c r="O7" s="86">
        <v>0</v>
      </c>
      <c r="P7" s="86">
        <v>0</v>
      </c>
      <c r="Q7" s="86">
        <v>43217.744676</v>
      </c>
      <c r="R7" s="86">
        <v>38235.42462564</v>
      </c>
      <c r="S7" s="86">
        <v>0</v>
      </c>
      <c r="T7" s="86">
        <v>0</v>
      </c>
      <c r="U7" s="86">
        <v>132739.42399</v>
      </c>
      <c r="V7" s="86">
        <v>40814.72872734</v>
      </c>
      <c r="W7" s="86">
        <v>0</v>
      </c>
      <c r="X7" s="86">
        <v>0</v>
      </c>
      <c r="Y7" s="86">
        <v>735851.312732</v>
      </c>
      <c r="Z7" s="86">
        <v>162087.87319402</v>
      </c>
      <c r="AA7" s="86">
        <v>3041321.9575509005</v>
      </c>
      <c r="AB7" s="86">
        <v>2333194.3303644</v>
      </c>
      <c r="AC7" s="86">
        <v>114918.43</v>
      </c>
      <c r="AD7" s="86">
        <v>106149.92531</v>
      </c>
      <c r="AE7" s="86">
        <v>866396.34904</v>
      </c>
      <c r="AF7" s="86">
        <v>623888.50998131</v>
      </c>
      <c r="AG7" s="86">
        <v>0</v>
      </c>
      <c r="AH7" s="86">
        <v>0</v>
      </c>
      <c r="AI7" s="86">
        <v>632711.874713</v>
      </c>
      <c r="AJ7" s="86">
        <v>515491.0420265</v>
      </c>
      <c r="AK7" s="86">
        <v>0</v>
      </c>
      <c r="AL7" s="86">
        <v>0</v>
      </c>
      <c r="AM7" s="87">
        <f t="shared" si="0"/>
        <v>42533749.58720063</v>
      </c>
      <c r="AN7" s="87">
        <f t="shared" si="1"/>
        <v>4811375.12384563</v>
      </c>
      <c r="AO7" s="88"/>
      <c r="AP7" s="88"/>
      <c r="AR7" s="64"/>
    </row>
    <row r="8" spans="1:44" ht="45" customHeight="1">
      <c r="A8" s="60">
        <v>4</v>
      </c>
      <c r="B8" s="25" t="s">
        <v>7</v>
      </c>
      <c r="C8" s="86">
        <v>39607</v>
      </c>
      <c r="D8" s="86">
        <v>0</v>
      </c>
      <c r="E8" s="86">
        <v>140461</v>
      </c>
      <c r="F8" s="86">
        <v>0</v>
      </c>
      <c r="G8" s="86">
        <v>255782</v>
      </c>
      <c r="H8" s="86">
        <v>276</v>
      </c>
      <c r="I8" s="86">
        <v>19095246</v>
      </c>
      <c r="J8" s="86">
        <v>0</v>
      </c>
      <c r="K8" s="86">
        <v>1787924</v>
      </c>
      <c r="L8" s="86">
        <v>27909.934805000004</v>
      </c>
      <c r="M8" s="86">
        <v>228437.3375</v>
      </c>
      <c r="N8" s="86">
        <v>134186.25305</v>
      </c>
      <c r="O8" s="86">
        <v>0</v>
      </c>
      <c r="P8" s="86">
        <v>0</v>
      </c>
      <c r="Q8" s="86">
        <v>36117</v>
      </c>
      <c r="R8" s="86">
        <v>16705</v>
      </c>
      <c r="S8" s="86">
        <v>10211</v>
      </c>
      <c r="T8" s="86">
        <v>4697</v>
      </c>
      <c r="U8" s="86">
        <v>97439</v>
      </c>
      <c r="V8" s="86">
        <v>61002.177388</v>
      </c>
      <c r="W8" s="86">
        <v>0</v>
      </c>
      <c r="X8" s="86">
        <v>0</v>
      </c>
      <c r="Y8" s="86">
        <v>275874.9556</v>
      </c>
      <c r="Z8" s="86">
        <v>141598.306024</v>
      </c>
      <c r="AA8" s="86">
        <v>11318115.816844</v>
      </c>
      <c r="AB8" s="86">
        <v>11164695.346122568</v>
      </c>
      <c r="AC8" s="86">
        <v>122599.79763</v>
      </c>
      <c r="AD8" s="86">
        <v>82865.7846407402</v>
      </c>
      <c r="AE8" s="86">
        <v>1090578</v>
      </c>
      <c r="AF8" s="86">
        <v>905886.87</v>
      </c>
      <c r="AG8" s="86">
        <v>0</v>
      </c>
      <c r="AH8" s="86">
        <v>0</v>
      </c>
      <c r="AI8" s="86">
        <v>709942.947555</v>
      </c>
      <c r="AJ8" s="86">
        <v>605831.8242977669</v>
      </c>
      <c r="AK8" s="86">
        <v>0</v>
      </c>
      <c r="AL8" s="86">
        <v>0</v>
      </c>
      <c r="AM8" s="87">
        <f t="shared" si="0"/>
        <v>35208335.855128996</v>
      </c>
      <c r="AN8" s="87">
        <f t="shared" si="1"/>
        <v>13145654.496328074</v>
      </c>
      <c r="AO8" s="88"/>
      <c r="AP8" s="88"/>
      <c r="AR8" s="64"/>
    </row>
    <row r="9" spans="1:44" ht="45" customHeight="1">
      <c r="A9" s="58">
        <v>5</v>
      </c>
      <c r="B9" s="25" t="s">
        <v>9</v>
      </c>
      <c r="C9" s="86">
        <v>603534.7611059351</v>
      </c>
      <c r="D9" s="86">
        <v>0</v>
      </c>
      <c r="E9" s="86">
        <v>36405.81228633577</v>
      </c>
      <c r="F9" s="86">
        <v>0</v>
      </c>
      <c r="G9" s="86">
        <v>169139.96733076638</v>
      </c>
      <c r="H9" s="86">
        <v>43632.7443392503</v>
      </c>
      <c r="I9" s="86">
        <v>22240575.693095922</v>
      </c>
      <c r="J9" s="86">
        <v>25792.784147635597</v>
      </c>
      <c r="K9" s="86">
        <v>779615.6344114183</v>
      </c>
      <c r="L9" s="86">
        <v>397247.2661874487</v>
      </c>
      <c r="M9" s="86">
        <v>92671.94406328106</v>
      </c>
      <c r="N9" s="86">
        <v>57180.08853164053</v>
      </c>
      <c r="O9" s="86">
        <v>0</v>
      </c>
      <c r="P9" s="86">
        <v>0</v>
      </c>
      <c r="Q9" s="86">
        <v>3430312.336929107</v>
      </c>
      <c r="R9" s="86">
        <v>3114546.655</v>
      </c>
      <c r="S9" s="86">
        <v>1494454.5761051965</v>
      </c>
      <c r="T9" s="86">
        <v>1381439.26</v>
      </c>
      <c r="U9" s="86">
        <v>0</v>
      </c>
      <c r="V9" s="86">
        <v>0</v>
      </c>
      <c r="W9" s="86">
        <v>0</v>
      </c>
      <c r="X9" s="86">
        <v>0</v>
      </c>
      <c r="Y9" s="86">
        <v>54678.677780999984</v>
      </c>
      <c r="Z9" s="86">
        <v>37769.38808911307</v>
      </c>
      <c r="AA9" s="86">
        <v>261493.94353757534</v>
      </c>
      <c r="AB9" s="86">
        <v>192035.88477229775</v>
      </c>
      <c r="AC9" s="86">
        <v>253402.80000000002</v>
      </c>
      <c r="AD9" s="86">
        <v>223733.170531</v>
      </c>
      <c r="AE9" s="86">
        <v>1183003.7375041568</v>
      </c>
      <c r="AF9" s="86">
        <v>256002.55198600586</v>
      </c>
      <c r="AG9" s="86">
        <v>0</v>
      </c>
      <c r="AH9" s="86">
        <v>0</v>
      </c>
      <c r="AI9" s="86">
        <v>98288.88</v>
      </c>
      <c r="AJ9" s="86">
        <v>42076.66</v>
      </c>
      <c r="AK9" s="86">
        <v>0</v>
      </c>
      <c r="AL9" s="86">
        <v>0</v>
      </c>
      <c r="AM9" s="87">
        <f t="shared" si="0"/>
        <v>30697578.76415069</v>
      </c>
      <c r="AN9" s="87">
        <f t="shared" si="1"/>
        <v>5771456.453584392</v>
      </c>
      <c r="AO9" s="88"/>
      <c r="AP9" s="88"/>
      <c r="AR9" s="64"/>
    </row>
    <row r="10" spans="1:42" ht="45" customHeight="1">
      <c r="A10" s="60">
        <v>6</v>
      </c>
      <c r="B10" s="25" t="s">
        <v>14</v>
      </c>
      <c r="C10" s="86">
        <v>139044</v>
      </c>
      <c r="D10" s="86">
        <v>0</v>
      </c>
      <c r="E10" s="86">
        <v>13866.35</v>
      </c>
      <c r="F10" s="86">
        <v>12479.71</v>
      </c>
      <c r="G10" s="86">
        <v>152329.82</v>
      </c>
      <c r="H10" s="86">
        <v>0</v>
      </c>
      <c r="I10" s="86">
        <v>28082377.31</v>
      </c>
      <c r="J10" s="86">
        <v>0</v>
      </c>
      <c r="K10" s="86">
        <v>283745.25</v>
      </c>
      <c r="L10" s="86">
        <v>29425.6</v>
      </c>
      <c r="M10" s="86">
        <v>19640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87">
        <f t="shared" si="0"/>
        <v>28691002.73</v>
      </c>
      <c r="AN10" s="87">
        <f t="shared" si="1"/>
        <v>41905.31</v>
      </c>
      <c r="AO10" s="88"/>
      <c r="AP10" s="88"/>
    </row>
    <row r="11" spans="1:42" ht="45" customHeight="1">
      <c r="A11" s="58">
        <v>7</v>
      </c>
      <c r="B11" s="25" t="s">
        <v>6</v>
      </c>
      <c r="C11" s="86">
        <v>0</v>
      </c>
      <c r="D11" s="86">
        <v>0</v>
      </c>
      <c r="E11" s="86">
        <v>6911.5</v>
      </c>
      <c r="F11" s="86">
        <v>0</v>
      </c>
      <c r="G11" s="86">
        <v>57404.64</v>
      </c>
      <c r="H11" s="86">
        <v>719.87</v>
      </c>
      <c r="I11" s="86">
        <v>8447482.687599998</v>
      </c>
      <c r="J11" s="86">
        <v>0</v>
      </c>
      <c r="K11" s="86">
        <v>117217.03000000006</v>
      </c>
      <c r="L11" s="86">
        <v>0</v>
      </c>
      <c r="M11" s="86">
        <v>33136.76</v>
      </c>
      <c r="N11" s="86">
        <v>0</v>
      </c>
      <c r="O11" s="86">
        <v>0</v>
      </c>
      <c r="P11" s="86">
        <v>0</v>
      </c>
      <c r="Q11" s="86">
        <v>51402.42</v>
      </c>
      <c r="R11" s="86">
        <v>44964.9</v>
      </c>
      <c r="S11" s="86">
        <v>14578.49</v>
      </c>
      <c r="T11" s="86">
        <v>12761.25</v>
      </c>
      <c r="U11" s="86">
        <v>0</v>
      </c>
      <c r="V11" s="86">
        <v>0</v>
      </c>
      <c r="W11" s="86">
        <v>0</v>
      </c>
      <c r="X11" s="86">
        <v>0</v>
      </c>
      <c r="Y11" s="86">
        <v>4630.52</v>
      </c>
      <c r="Z11" s="86">
        <v>0</v>
      </c>
      <c r="AA11" s="86">
        <v>45203.69000000001</v>
      </c>
      <c r="AB11" s="86">
        <v>4797.55</v>
      </c>
      <c r="AC11" s="86">
        <v>5849</v>
      </c>
      <c r="AD11" s="86">
        <v>0</v>
      </c>
      <c r="AE11" s="86">
        <v>4434695.720000001</v>
      </c>
      <c r="AF11" s="86">
        <v>680082.0399999999</v>
      </c>
      <c r="AG11" s="86">
        <v>0</v>
      </c>
      <c r="AH11" s="86">
        <v>0</v>
      </c>
      <c r="AI11" s="86">
        <v>259272.23000000024</v>
      </c>
      <c r="AJ11" s="86">
        <v>37831.26</v>
      </c>
      <c r="AK11" s="86">
        <v>0</v>
      </c>
      <c r="AL11" s="86">
        <v>0</v>
      </c>
      <c r="AM11" s="87">
        <f>C11+E11+G11+I11+K11+M11+O11+Q11+S11+U11+W11+Y11+AA11+AC11+AE11+AG11+AI11+AK11</f>
        <v>13477784.687599998</v>
      </c>
      <c r="AN11" s="87">
        <f>D11+F11+H11+J11+L11+N11+P11+R11+T11+V11+X11+Z11+AB11+AD11+AF11+AH11+AJ11+AL11</f>
        <v>781156.8699999999</v>
      </c>
      <c r="AO11" s="88"/>
      <c r="AP11" s="88"/>
    </row>
    <row r="12" spans="1:42" ht="45" customHeight="1">
      <c r="A12" s="60">
        <v>8</v>
      </c>
      <c r="B12" s="25" t="s">
        <v>5</v>
      </c>
      <c r="C12" s="86">
        <v>1307.83</v>
      </c>
      <c r="D12" s="86">
        <v>971.88</v>
      </c>
      <c r="E12" s="86">
        <v>1233</v>
      </c>
      <c r="F12" s="86">
        <v>616.5</v>
      </c>
      <c r="G12" s="86">
        <v>11751.220000000001</v>
      </c>
      <c r="H12" s="86">
        <v>10833.61</v>
      </c>
      <c r="I12" s="86">
        <v>10292522.75</v>
      </c>
      <c r="J12" s="86">
        <v>0</v>
      </c>
      <c r="K12" s="86">
        <v>45960.84</v>
      </c>
      <c r="L12" s="86">
        <v>35843.46</v>
      </c>
      <c r="M12" s="86">
        <v>3169.46</v>
      </c>
      <c r="N12" s="86">
        <v>2884.73</v>
      </c>
      <c r="O12" s="86">
        <v>0</v>
      </c>
      <c r="P12" s="86">
        <v>0</v>
      </c>
      <c r="Q12" s="86">
        <v>0</v>
      </c>
      <c r="R12" s="86">
        <v>0</v>
      </c>
      <c r="S12" s="86">
        <v>43311.88</v>
      </c>
      <c r="T12" s="86">
        <v>41945.41</v>
      </c>
      <c r="U12" s="86">
        <v>0</v>
      </c>
      <c r="V12" s="86">
        <v>0</v>
      </c>
      <c r="W12" s="86">
        <v>0</v>
      </c>
      <c r="X12" s="86">
        <v>0</v>
      </c>
      <c r="Y12" s="86">
        <v>53079</v>
      </c>
      <c r="Z12" s="86">
        <v>8138.65</v>
      </c>
      <c r="AA12" s="86">
        <v>21939.51</v>
      </c>
      <c r="AB12" s="86">
        <v>19007.4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7">
        <f t="shared" si="0"/>
        <v>10474275.490000002</v>
      </c>
      <c r="AN12" s="87">
        <f t="shared" si="1"/>
        <v>120241.63999999998</v>
      </c>
      <c r="AO12" s="88"/>
      <c r="AP12" s="88"/>
    </row>
    <row r="13" spans="1:41" ht="45" customHeight="1">
      <c r="A13" s="58">
        <v>9</v>
      </c>
      <c r="B13" s="25" t="s">
        <v>13</v>
      </c>
      <c r="C13" s="86">
        <v>179383.12109589134</v>
      </c>
      <c r="D13" s="86">
        <v>0</v>
      </c>
      <c r="E13" s="86">
        <v>103964.09556164415</v>
      </c>
      <c r="F13" s="86">
        <v>0</v>
      </c>
      <c r="G13" s="86">
        <v>73827.48493150703</v>
      </c>
      <c r="H13" s="86">
        <v>0</v>
      </c>
      <c r="I13" s="86">
        <v>7548552.742330119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87">
        <f t="shared" si="0"/>
        <v>7905727.443919161</v>
      </c>
      <c r="AN13" s="87">
        <f t="shared" si="1"/>
        <v>0</v>
      </c>
      <c r="AO13" s="88"/>
    </row>
    <row r="14" spans="1:41" ht="45" customHeight="1">
      <c r="A14" s="60">
        <v>10</v>
      </c>
      <c r="B14" s="25" t="s">
        <v>11</v>
      </c>
      <c r="C14" s="86">
        <v>19842.36890410959</v>
      </c>
      <c r="D14" s="86">
        <v>0</v>
      </c>
      <c r="E14" s="86">
        <v>17496.738097307512</v>
      </c>
      <c r="F14" s="86">
        <v>8747.829048653755</v>
      </c>
      <c r="G14" s="86">
        <v>33277.9181534247</v>
      </c>
      <c r="H14" s="86">
        <v>23295.3497073973</v>
      </c>
      <c r="I14" s="86">
        <v>944585.125129333</v>
      </c>
      <c r="J14" s="86">
        <v>84443.43</v>
      </c>
      <c r="K14" s="86">
        <v>1027521.25505957</v>
      </c>
      <c r="L14" s="86">
        <v>719265.654541701</v>
      </c>
      <c r="M14" s="86">
        <v>97685.79546876712</v>
      </c>
      <c r="N14" s="86">
        <v>70687.26482813698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69506.55</v>
      </c>
      <c r="Z14" s="86">
        <v>54676.92</v>
      </c>
      <c r="AA14" s="86">
        <v>1486349.5510958903</v>
      </c>
      <c r="AB14" s="86">
        <v>1405285.7777030466</v>
      </c>
      <c r="AC14" s="86">
        <v>0</v>
      </c>
      <c r="AD14" s="86">
        <v>0</v>
      </c>
      <c r="AE14" s="86">
        <v>60310.864096</v>
      </c>
      <c r="AF14" s="86">
        <v>0</v>
      </c>
      <c r="AG14" s="86">
        <v>0</v>
      </c>
      <c r="AH14" s="86">
        <v>0</v>
      </c>
      <c r="AI14" s="86">
        <v>764358.3118131867</v>
      </c>
      <c r="AJ14" s="86">
        <v>706705.6699999999</v>
      </c>
      <c r="AK14" s="86">
        <v>0</v>
      </c>
      <c r="AL14" s="86">
        <v>0</v>
      </c>
      <c r="AM14" s="87">
        <f t="shared" si="0"/>
        <v>4520934.4778175885</v>
      </c>
      <c r="AN14" s="87">
        <f t="shared" si="1"/>
        <v>3073107.8958289353</v>
      </c>
      <c r="AO14" s="88"/>
    </row>
    <row r="15" spans="1:41" ht="45" customHeight="1">
      <c r="A15" s="58">
        <v>11</v>
      </c>
      <c r="B15" s="25" t="s">
        <v>10</v>
      </c>
      <c r="C15" s="86">
        <v>182493</v>
      </c>
      <c r="D15" s="86">
        <v>16242</v>
      </c>
      <c r="E15" s="86">
        <v>2173.55</v>
      </c>
      <c r="F15" s="86">
        <v>0</v>
      </c>
      <c r="G15" s="86">
        <v>2108.26</v>
      </c>
      <c r="H15" s="86">
        <v>1582.43</v>
      </c>
      <c r="I15" s="86">
        <v>1653598</v>
      </c>
      <c r="J15" s="86">
        <v>0</v>
      </c>
      <c r="K15" s="86">
        <v>531391</v>
      </c>
      <c r="L15" s="86">
        <v>388547.8</v>
      </c>
      <c r="M15" s="86">
        <v>5729.8</v>
      </c>
      <c r="N15" s="86">
        <v>4247.43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13873.8</v>
      </c>
      <c r="AB15" s="86">
        <v>12486.42</v>
      </c>
      <c r="AC15" s="86">
        <v>0</v>
      </c>
      <c r="AD15" s="86">
        <v>0</v>
      </c>
      <c r="AE15" s="86">
        <v>373824.27</v>
      </c>
      <c r="AF15" s="86">
        <v>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87">
        <f t="shared" si="0"/>
        <v>2765191.6799999997</v>
      </c>
      <c r="AN15" s="87">
        <f t="shared" si="1"/>
        <v>423106.07999999996</v>
      </c>
      <c r="AO15" s="88"/>
    </row>
    <row r="16" spans="1:41" ht="45" customHeight="1">
      <c r="A16" s="60">
        <v>12</v>
      </c>
      <c r="B16" s="25" t="s">
        <v>15</v>
      </c>
      <c r="C16" s="86">
        <v>0</v>
      </c>
      <c r="D16" s="86">
        <v>0</v>
      </c>
      <c r="E16" s="86">
        <v>0</v>
      </c>
      <c r="F16" s="86">
        <v>0</v>
      </c>
      <c r="G16" s="86">
        <v>56.63</v>
      </c>
      <c r="H16" s="86">
        <v>0</v>
      </c>
      <c r="I16" s="86">
        <v>0</v>
      </c>
      <c r="J16" s="86">
        <v>0</v>
      </c>
      <c r="K16" s="86">
        <v>5710.73</v>
      </c>
      <c r="L16" s="86">
        <v>0</v>
      </c>
      <c r="M16" s="86">
        <v>207.63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4700.33</v>
      </c>
      <c r="Z16" s="86">
        <v>0</v>
      </c>
      <c r="AA16" s="86">
        <v>13674</v>
      </c>
      <c r="AB16" s="86">
        <v>5150</v>
      </c>
      <c r="AC16" s="86">
        <v>0</v>
      </c>
      <c r="AD16" s="86">
        <v>0</v>
      </c>
      <c r="AE16" s="86">
        <v>1914609</v>
      </c>
      <c r="AF16" s="86">
        <v>257547</v>
      </c>
      <c r="AG16" s="86">
        <v>0</v>
      </c>
      <c r="AH16" s="86">
        <v>0</v>
      </c>
      <c r="AI16" s="86">
        <v>18197</v>
      </c>
      <c r="AJ16" s="86">
        <v>0</v>
      </c>
      <c r="AK16" s="86">
        <v>0</v>
      </c>
      <c r="AL16" s="86">
        <v>0</v>
      </c>
      <c r="AM16" s="87">
        <f t="shared" si="0"/>
        <v>1957155.32</v>
      </c>
      <c r="AN16" s="87">
        <f t="shared" si="1"/>
        <v>262697</v>
      </c>
      <c r="AO16" s="88"/>
    </row>
    <row r="17" spans="1:41" ht="45" customHeight="1">
      <c r="A17" s="58">
        <v>13</v>
      </c>
      <c r="B17" s="25" t="s">
        <v>12</v>
      </c>
      <c r="C17" s="86">
        <v>0</v>
      </c>
      <c r="D17" s="86">
        <v>0</v>
      </c>
      <c r="E17" s="86">
        <v>0</v>
      </c>
      <c r="F17" s="86">
        <v>0</v>
      </c>
      <c r="G17" s="86">
        <v>4413</v>
      </c>
      <c r="H17" s="86">
        <v>2387.6</v>
      </c>
      <c r="I17" s="86">
        <v>1195764</v>
      </c>
      <c r="J17" s="86">
        <v>0</v>
      </c>
      <c r="K17" s="86">
        <v>658699</v>
      </c>
      <c r="L17" s="86">
        <v>337392.35</v>
      </c>
      <c r="M17" s="86">
        <v>8704</v>
      </c>
      <c r="N17" s="86">
        <v>4592.17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36655</v>
      </c>
      <c r="Z17" s="86">
        <v>8331.19</v>
      </c>
      <c r="AA17" s="86">
        <v>6329</v>
      </c>
      <c r="AB17" s="86">
        <v>4560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87">
        <f>C17+E17+G17+I17+K17+M17+O17+Q17+S17+U17+W17+Y17+AA17+AC17+AE17+AG17+AI17+AK17</f>
        <v>1910564</v>
      </c>
      <c r="AN17" s="87">
        <f>D17+F17+H17+J17+L17+N17+P17+R17+T17+V17+X17+Z17+AB17+AD17+AF17+AH17+AJ17+AL17</f>
        <v>357263.30999999994</v>
      </c>
      <c r="AO17" s="88"/>
    </row>
    <row r="18" spans="1:43" ht="45" customHeight="1">
      <c r="A18" s="60">
        <v>14</v>
      </c>
      <c r="B18" s="25" t="s">
        <v>8</v>
      </c>
      <c r="C18" s="86">
        <v>0</v>
      </c>
      <c r="D18" s="86">
        <v>0</v>
      </c>
      <c r="E18" s="86">
        <v>166545.29639799998</v>
      </c>
      <c r="F18" s="86">
        <v>2548.1430348893964</v>
      </c>
      <c r="G18" s="86">
        <v>39390.51615999999</v>
      </c>
      <c r="H18" s="86">
        <v>2366.804335247999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121027.2169</v>
      </c>
      <c r="AB18" s="86">
        <v>121027.2169</v>
      </c>
      <c r="AC18" s="86">
        <v>327436.284963</v>
      </c>
      <c r="AD18" s="86">
        <v>88344.06474444999</v>
      </c>
      <c r="AE18" s="86">
        <v>0</v>
      </c>
      <c r="AF18" s="86">
        <v>0</v>
      </c>
      <c r="AG18" s="86">
        <v>0</v>
      </c>
      <c r="AH18" s="86">
        <v>0</v>
      </c>
      <c r="AI18" s="86">
        <v>124032.846</v>
      </c>
      <c r="AJ18" s="86">
        <v>61907.99857</v>
      </c>
      <c r="AK18" s="86">
        <v>0</v>
      </c>
      <c r="AL18" s="86">
        <v>0</v>
      </c>
      <c r="AM18" s="87">
        <f t="shared" si="0"/>
        <v>778432.160421</v>
      </c>
      <c r="AN18" s="87">
        <f t="shared" si="1"/>
        <v>276194.2275845874</v>
      </c>
      <c r="AO18" s="88"/>
      <c r="AQ18" s="64"/>
    </row>
    <row r="19" spans="1:41" ht="45" customHeight="1">
      <c r="A19" s="58">
        <v>15</v>
      </c>
      <c r="B19" s="25" t="s">
        <v>60</v>
      </c>
      <c r="C19" s="86">
        <v>0</v>
      </c>
      <c r="D19" s="86">
        <v>0</v>
      </c>
      <c r="E19" s="86">
        <v>0</v>
      </c>
      <c r="F19" s="86">
        <v>0</v>
      </c>
      <c r="G19" s="86">
        <v>3228</v>
      </c>
      <c r="H19" s="86">
        <v>0</v>
      </c>
      <c r="I19" s="86">
        <v>0</v>
      </c>
      <c r="J19" s="86">
        <v>0</v>
      </c>
      <c r="K19" s="86">
        <v>56973</v>
      </c>
      <c r="L19" s="86">
        <v>0</v>
      </c>
      <c r="M19" s="86">
        <v>3129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32966</v>
      </c>
      <c r="Z19" s="86">
        <v>0</v>
      </c>
      <c r="AA19" s="86">
        <v>27365</v>
      </c>
      <c r="AB19" s="86">
        <v>0</v>
      </c>
      <c r="AC19" s="86">
        <v>0</v>
      </c>
      <c r="AD19" s="86">
        <v>0</v>
      </c>
      <c r="AE19" s="86">
        <v>112076</v>
      </c>
      <c r="AF19" s="86">
        <v>0</v>
      </c>
      <c r="AG19" s="86">
        <v>0</v>
      </c>
      <c r="AH19" s="86">
        <v>0</v>
      </c>
      <c r="AI19" s="86">
        <v>5000</v>
      </c>
      <c r="AJ19" s="86">
        <v>0</v>
      </c>
      <c r="AK19" s="86">
        <v>0</v>
      </c>
      <c r="AL19" s="86">
        <v>0</v>
      </c>
      <c r="AM19" s="87">
        <f t="shared" si="0"/>
        <v>240737</v>
      </c>
      <c r="AN19" s="87">
        <f t="shared" si="1"/>
        <v>0</v>
      </c>
      <c r="AO19" s="88"/>
    </row>
    <row r="20" spans="1:41" ht="45" customHeight="1">
      <c r="A20" s="60">
        <v>16</v>
      </c>
      <c r="B20" s="25" t="s">
        <v>61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87">
        <f t="shared" si="0"/>
        <v>0</v>
      </c>
      <c r="AN20" s="87">
        <f t="shared" si="1"/>
        <v>0</v>
      </c>
      <c r="AO20" s="59"/>
    </row>
    <row r="21" spans="1:41" ht="15">
      <c r="A21" s="62"/>
      <c r="B21" s="23" t="s">
        <v>16</v>
      </c>
      <c r="C21" s="22">
        <f aca="true" t="shared" si="2" ref="C21:AN21">SUM(C5:C20)</f>
        <v>6419488.0191428065</v>
      </c>
      <c r="D21" s="22">
        <f t="shared" si="2"/>
        <v>2186704.1527404953</v>
      </c>
      <c r="E21" s="22">
        <f t="shared" si="2"/>
        <v>1663342.9361052508</v>
      </c>
      <c r="F21" s="22">
        <f t="shared" si="2"/>
        <v>24392.18208354315</v>
      </c>
      <c r="G21" s="22">
        <f t="shared" si="2"/>
        <v>2334142.400076918</v>
      </c>
      <c r="H21" s="22">
        <f t="shared" si="2"/>
        <v>293631.51369281474</v>
      </c>
      <c r="I21" s="22">
        <f t="shared" si="2"/>
        <v>216776210.85440224</v>
      </c>
      <c r="J21" s="22">
        <f t="shared" si="2"/>
        <v>1703746.3857330831</v>
      </c>
      <c r="K21" s="22">
        <f t="shared" si="2"/>
        <v>21232088.8065983</v>
      </c>
      <c r="L21" s="22">
        <f t="shared" si="2"/>
        <v>2475114.0670925817</v>
      </c>
      <c r="M21" s="22">
        <f t="shared" si="2"/>
        <v>2537526.8896713415</v>
      </c>
      <c r="N21" s="22">
        <f t="shared" si="2"/>
        <v>425884.5083602391</v>
      </c>
      <c r="O21" s="22">
        <f t="shared" si="2"/>
        <v>0</v>
      </c>
      <c r="P21" s="22">
        <f t="shared" si="2"/>
        <v>0</v>
      </c>
      <c r="Q21" s="22">
        <f t="shared" si="2"/>
        <v>5203240.914413174</v>
      </c>
      <c r="R21" s="22">
        <f t="shared" si="2"/>
        <v>4819665.144303362</v>
      </c>
      <c r="S21" s="22">
        <f t="shared" si="2"/>
        <v>2034778.8261051963</v>
      </c>
      <c r="T21" s="22">
        <f t="shared" si="2"/>
        <v>1777677.73</v>
      </c>
      <c r="U21" s="22">
        <f t="shared" si="2"/>
        <v>230178.42399</v>
      </c>
      <c r="V21" s="22">
        <f t="shared" si="2"/>
        <v>101816.90611534</v>
      </c>
      <c r="W21" s="22">
        <f t="shared" si="2"/>
        <v>0</v>
      </c>
      <c r="X21" s="22">
        <f t="shared" si="2"/>
        <v>0</v>
      </c>
      <c r="Y21" s="22">
        <f t="shared" si="2"/>
        <v>2386216.819127971</v>
      </c>
      <c r="Z21" s="22">
        <f t="shared" si="2"/>
        <v>798635.1684288747</v>
      </c>
      <c r="AA21" s="22">
        <f t="shared" si="2"/>
        <v>26027372.125008192</v>
      </c>
      <c r="AB21" s="22">
        <f t="shared" si="2"/>
        <v>19134051.705516882</v>
      </c>
      <c r="AC21" s="22">
        <f t="shared" si="2"/>
        <v>824206.312593</v>
      </c>
      <c r="AD21" s="22">
        <f t="shared" si="2"/>
        <v>501092.9452261902</v>
      </c>
      <c r="AE21" s="22">
        <f t="shared" si="2"/>
        <v>10942004.62857483</v>
      </c>
      <c r="AF21" s="22">
        <f t="shared" si="2"/>
        <v>2936562.507152046</v>
      </c>
      <c r="AG21" s="22">
        <f t="shared" si="2"/>
        <v>7085.59</v>
      </c>
      <c r="AH21" s="22">
        <f t="shared" si="2"/>
        <v>0</v>
      </c>
      <c r="AI21" s="22">
        <f t="shared" si="2"/>
        <v>6457034.720089093</v>
      </c>
      <c r="AJ21" s="22">
        <f t="shared" si="2"/>
        <v>4549955.578722478</v>
      </c>
      <c r="AK21" s="22">
        <f t="shared" si="2"/>
        <v>1176</v>
      </c>
      <c r="AL21" s="22">
        <f t="shared" si="2"/>
        <v>0</v>
      </c>
      <c r="AM21" s="22">
        <f t="shared" si="2"/>
        <v>305076094.26589835</v>
      </c>
      <c r="AN21" s="22">
        <f t="shared" si="2"/>
        <v>41728930.49516792</v>
      </c>
      <c r="AO21" s="59"/>
    </row>
    <row r="22" spans="3:40" s="63" customFormat="1" ht="12.75" customHeight="1"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2:40" ht="13.5">
      <c r="B23" s="65" t="s">
        <v>30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2:40" ht="12.75" customHeight="1">
      <c r="B24" s="94" t="s">
        <v>70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AM24" s="64"/>
      <c r="AN24" s="64"/>
    </row>
    <row r="25" spans="2:40" ht="17.25" customHeight="1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18"/>
      <c r="P25" s="18"/>
      <c r="Q25" s="64"/>
      <c r="R25" s="64"/>
      <c r="AN25" s="64"/>
    </row>
    <row r="26" spans="15:16" ht="12.75" customHeight="1">
      <c r="O26" s="18"/>
      <c r="P26" s="18"/>
    </row>
    <row r="28" spans="3:38" ht="12.75"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</row>
  </sheetData>
  <sheetProtection/>
  <mergeCells count="22">
    <mergeCell ref="AM3:AN3"/>
    <mergeCell ref="Y3:Z3"/>
    <mergeCell ref="AA3:AB3"/>
    <mergeCell ref="AC3:AD3"/>
    <mergeCell ref="AE3:AF3"/>
    <mergeCell ref="AG3:AH3"/>
    <mergeCell ref="AK3:AL3"/>
    <mergeCell ref="B24:N25"/>
    <mergeCell ref="O3:P3"/>
    <mergeCell ref="U3:V3"/>
    <mergeCell ref="W3:X3"/>
    <mergeCell ref="Q3:R3"/>
    <mergeCell ref="S3:T3"/>
    <mergeCell ref="I3:J3"/>
    <mergeCell ref="K3:L3"/>
    <mergeCell ref="M3:N3"/>
    <mergeCell ref="A3:A4"/>
    <mergeCell ref="B3:B4"/>
    <mergeCell ref="C3:D3"/>
    <mergeCell ref="E3:F3"/>
    <mergeCell ref="G3:H3"/>
    <mergeCell ref="AI3:AJ3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Q2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67" customWidth="1"/>
    <col min="2" max="2" width="29.8515625" style="67" customWidth="1"/>
    <col min="3" max="3" width="15.57421875" style="67" customWidth="1"/>
    <col min="4" max="4" width="12.7109375" style="67" customWidth="1"/>
    <col min="5" max="5" width="14.7109375" style="67" customWidth="1"/>
    <col min="6" max="6" width="12.7109375" style="67" customWidth="1"/>
    <col min="7" max="8" width="13.421875" style="67" customWidth="1"/>
    <col min="9" max="28" width="12.7109375" style="67" customWidth="1"/>
    <col min="29" max="29" width="14.57421875" style="67" customWidth="1"/>
    <col min="30" max="38" width="12.7109375" style="67" customWidth="1"/>
    <col min="39" max="39" width="15.421875" style="67" customWidth="1"/>
    <col min="40" max="40" width="14.140625" style="67" customWidth="1"/>
    <col min="41" max="41" width="12.00390625" style="67" customWidth="1"/>
    <col min="42" max="42" width="12.28125" style="67" customWidth="1"/>
    <col min="43" max="43" width="9.7109375" style="67" bestFit="1" customWidth="1"/>
    <col min="44" max="16384" width="9.140625" style="67" customWidth="1"/>
  </cols>
  <sheetData>
    <row r="1" s="50" customFormat="1" ht="17.25" customHeight="1">
      <c r="A1" s="48" t="s">
        <v>72</v>
      </c>
    </row>
    <row r="2" spans="1:38" ht="19.5" customHeight="1">
      <c r="A2" s="55" t="s">
        <v>65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1:40" ht="82.5" customHeight="1">
      <c r="A3" s="92" t="s">
        <v>0</v>
      </c>
      <c r="B3" s="92" t="s">
        <v>17</v>
      </c>
      <c r="C3" s="90" t="s">
        <v>18</v>
      </c>
      <c r="D3" s="91"/>
      <c r="E3" s="90" t="s">
        <v>50</v>
      </c>
      <c r="F3" s="91"/>
      <c r="G3" s="90" t="s">
        <v>51</v>
      </c>
      <c r="H3" s="91"/>
      <c r="I3" s="90" t="s">
        <v>21</v>
      </c>
      <c r="J3" s="91"/>
      <c r="K3" s="90" t="s">
        <v>52</v>
      </c>
      <c r="L3" s="91"/>
      <c r="M3" s="90" t="s">
        <v>53</v>
      </c>
      <c r="N3" s="91"/>
      <c r="O3" s="90" t="s">
        <v>23</v>
      </c>
      <c r="P3" s="91"/>
      <c r="Q3" s="90" t="s">
        <v>54</v>
      </c>
      <c r="R3" s="91"/>
      <c r="S3" s="90" t="s">
        <v>55</v>
      </c>
      <c r="T3" s="91"/>
      <c r="U3" s="90" t="s">
        <v>56</v>
      </c>
      <c r="V3" s="91"/>
      <c r="W3" s="90" t="s">
        <v>57</v>
      </c>
      <c r="X3" s="91"/>
      <c r="Y3" s="90" t="s">
        <v>24</v>
      </c>
      <c r="Z3" s="91"/>
      <c r="AA3" s="90" t="s">
        <v>62</v>
      </c>
      <c r="AB3" s="91"/>
      <c r="AC3" s="90" t="s">
        <v>25</v>
      </c>
      <c r="AD3" s="91"/>
      <c r="AE3" s="90" t="s">
        <v>26</v>
      </c>
      <c r="AF3" s="91"/>
      <c r="AG3" s="90" t="s">
        <v>27</v>
      </c>
      <c r="AH3" s="91"/>
      <c r="AI3" s="90" t="s">
        <v>63</v>
      </c>
      <c r="AJ3" s="91"/>
      <c r="AK3" s="90" t="s">
        <v>28</v>
      </c>
      <c r="AL3" s="91"/>
      <c r="AM3" s="90" t="s">
        <v>29</v>
      </c>
      <c r="AN3" s="91"/>
    </row>
    <row r="4" spans="1:42" ht="25.5">
      <c r="A4" s="93"/>
      <c r="B4" s="93"/>
      <c r="C4" s="57" t="s">
        <v>31</v>
      </c>
      <c r="D4" s="57" t="s">
        <v>32</v>
      </c>
      <c r="E4" s="57" t="s">
        <v>31</v>
      </c>
      <c r="F4" s="57" t="s">
        <v>32</v>
      </c>
      <c r="G4" s="57" t="s">
        <v>31</v>
      </c>
      <c r="H4" s="57" t="s">
        <v>32</v>
      </c>
      <c r="I4" s="57" t="s">
        <v>31</v>
      </c>
      <c r="J4" s="57" t="s">
        <v>32</v>
      </c>
      <c r="K4" s="57" t="s">
        <v>31</v>
      </c>
      <c r="L4" s="57" t="s">
        <v>32</v>
      </c>
      <c r="M4" s="57" t="s">
        <v>31</v>
      </c>
      <c r="N4" s="57" t="s">
        <v>32</v>
      </c>
      <c r="O4" s="57" t="s">
        <v>31</v>
      </c>
      <c r="P4" s="57" t="s">
        <v>32</v>
      </c>
      <c r="Q4" s="57" t="s">
        <v>31</v>
      </c>
      <c r="R4" s="57" t="s">
        <v>32</v>
      </c>
      <c r="S4" s="57" t="s">
        <v>31</v>
      </c>
      <c r="T4" s="57" t="s">
        <v>32</v>
      </c>
      <c r="U4" s="57" t="s">
        <v>31</v>
      </c>
      <c r="V4" s="57" t="s">
        <v>32</v>
      </c>
      <c r="W4" s="57" t="s">
        <v>31</v>
      </c>
      <c r="X4" s="57" t="s">
        <v>32</v>
      </c>
      <c r="Y4" s="57" t="s">
        <v>31</v>
      </c>
      <c r="Z4" s="57" t="s">
        <v>32</v>
      </c>
      <c r="AA4" s="57" t="s">
        <v>31</v>
      </c>
      <c r="AB4" s="57" t="s">
        <v>32</v>
      </c>
      <c r="AC4" s="57" t="s">
        <v>31</v>
      </c>
      <c r="AD4" s="57" t="s">
        <v>32</v>
      </c>
      <c r="AE4" s="57" t="s">
        <v>31</v>
      </c>
      <c r="AF4" s="57" t="s">
        <v>32</v>
      </c>
      <c r="AG4" s="57" t="s">
        <v>31</v>
      </c>
      <c r="AH4" s="57" t="s">
        <v>32</v>
      </c>
      <c r="AI4" s="57" t="s">
        <v>31</v>
      </c>
      <c r="AJ4" s="57" t="s">
        <v>32</v>
      </c>
      <c r="AK4" s="57" t="s">
        <v>31</v>
      </c>
      <c r="AL4" s="57" t="s">
        <v>32</v>
      </c>
      <c r="AM4" s="57" t="s">
        <v>31</v>
      </c>
      <c r="AN4" s="57" t="s">
        <v>32</v>
      </c>
      <c r="AO4" s="69"/>
      <c r="AP4" s="69"/>
    </row>
    <row r="5" spans="1:43" ht="45" customHeight="1">
      <c r="A5" s="58">
        <v>1</v>
      </c>
      <c r="B5" s="25" t="s">
        <v>3</v>
      </c>
      <c r="C5" s="86">
        <v>1227574.45</v>
      </c>
      <c r="D5" s="86">
        <v>1081551.47</v>
      </c>
      <c r="E5" s="86">
        <v>274495.52999999997</v>
      </c>
      <c r="F5" s="86">
        <v>274495.52999999997</v>
      </c>
      <c r="G5" s="86">
        <v>279937.8</v>
      </c>
      <c r="H5" s="86">
        <v>279937.8</v>
      </c>
      <c r="I5" s="86">
        <v>39764385.28</v>
      </c>
      <c r="J5" s="86">
        <v>39685806.68</v>
      </c>
      <c r="K5" s="86">
        <v>1713707.9400000002</v>
      </c>
      <c r="L5" s="86">
        <v>1713707.9400000002</v>
      </c>
      <c r="M5" s="86">
        <v>231621.01</v>
      </c>
      <c r="N5" s="86">
        <v>219831.68000000002</v>
      </c>
      <c r="O5" s="86">
        <v>0</v>
      </c>
      <c r="P5" s="86">
        <v>0</v>
      </c>
      <c r="Q5" s="86">
        <v>518944.29999999993</v>
      </c>
      <c r="R5" s="86">
        <v>23934.409999999945</v>
      </c>
      <c r="S5" s="86">
        <v>782860.29</v>
      </c>
      <c r="T5" s="86">
        <v>159513.19000000003</v>
      </c>
      <c r="U5" s="86">
        <v>1436.44</v>
      </c>
      <c r="V5" s="86">
        <v>1436.44</v>
      </c>
      <c r="W5" s="86">
        <v>0</v>
      </c>
      <c r="X5" s="86">
        <v>0</v>
      </c>
      <c r="Y5" s="86">
        <v>324362.76</v>
      </c>
      <c r="Z5" s="86">
        <v>199519.43</v>
      </c>
      <c r="AA5" s="86">
        <v>2572940.6300000004</v>
      </c>
      <c r="AB5" s="86">
        <v>1502724.5200000003</v>
      </c>
      <c r="AC5" s="86">
        <v>0</v>
      </c>
      <c r="AD5" s="86">
        <v>0</v>
      </c>
      <c r="AE5" s="86">
        <v>322634.70999999996</v>
      </c>
      <c r="AF5" s="86">
        <v>322634.70999999996</v>
      </c>
      <c r="AG5" s="86">
        <v>7085.59</v>
      </c>
      <c r="AH5" s="86">
        <v>7085.59</v>
      </c>
      <c r="AI5" s="86">
        <v>468005.6600000001</v>
      </c>
      <c r="AJ5" s="86">
        <v>321902.3000000001</v>
      </c>
      <c r="AK5" s="86">
        <v>0</v>
      </c>
      <c r="AL5" s="86">
        <v>0</v>
      </c>
      <c r="AM5" s="10">
        <f>C5+E5+G5+I5+K5+M5+O5+Q5+S5+U5+W5+Y5+AA5+AC5+AE5+AG5+AI5+AK5</f>
        <v>48489992.38999999</v>
      </c>
      <c r="AN5" s="10">
        <f>D5+F5+H5+J5+L5+N5+P5+R5+T5+V5+X5+Z5+AB5+AD5+AF5+AH5+AJ5+AL5</f>
        <v>45794081.68999999</v>
      </c>
      <c r="AO5" s="70"/>
      <c r="AP5" s="69"/>
      <c r="AQ5" s="69"/>
    </row>
    <row r="6" spans="1:43" ht="45" customHeight="1">
      <c r="A6" s="60">
        <v>2</v>
      </c>
      <c r="B6" s="25" t="s">
        <v>2</v>
      </c>
      <c r="C6" s="86">
        <v>1723053.786187708</v>
      </c>
      <c r="D6" s="86">
        <v>720337.6404844441</v>
      </c>
      <c r="E6" s="86">
        <v>621590.107726976</v>
      </c>
      <c r="F6" s="86">
        <v>621590.107726976</v>
      </c>
      <c r="G6" s="86">
        <v>609320.4544390696</v>
      </c>
      <c r="H6" s="86">
        <v>533061.4724919796</v>
      </c>
      <c r="I6" s="86">
        <v>23255835.50684506</v>
      </c>
      <c r="J6" s="86">
        <v>22159007.403640497</v>
      </c>
      <c r="K6" s="86">
        <v>8059439.296038636</v>
      </c>
      <c r="L6" s="86">
        <v>7781968.573270126</v>
      </c>
      <c r="M6" s="86">
        <v>980647.3857293143</v>
      </c>
      <c r="N6" s="86">
        <v>931216.342053806</v>
      </c>
      <c r="O6" s="86">
        <v>0</v>
      </c>
      <c r="P6" s="86">
        <v>0</v>
      </c>
      <c r="Q6" s="86">
        <v>713013.7401259728</v>
      </c>
      <c r="R6" s="86">
        <v>11361.259786351235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6">
        <v>958240.005020239</v>
      </c>
      <c r="Z6" s="86">
        <v>857846.9954406293</v>
      </c>
      <c r="AA6" s="86">
        <v>5273962.968204514</v>
      </c>
      <c r="AB6" s="86">
        <v>2863161.3155673696</v>
      </c>
      <c r="AC6" s="86">
        <v>0</v>
      </c>
      <c r="AD6" s="86">
        <v>0</v>
      </c>
      <c r="AE6" s="86">
        <v>801033.638407971</v>
      </c>
      <c r="AF6" s="86">
        <v>600614.9507549722</v>
      </c>
      <c r="AG6" s="86">
        <v>0</v>
      </c>
      <c r="AH6" s="86">
        <v>0</v>
      </c>
      <c r="AI6" s="86">
        <v>2104652.6052725865</v>
      </c>
      <c r="AJ6" s="86">
        <v>685836.5936424398</v>
      </c>
      <c r="AK6" s="86">
        <v>1176</v>
      </c>
      <c r="AL6" s="86">
        <v>1176</v>
      </c>
      <c r="AM6" s="10">
        <f aca="true" t="shared" si="0" ref="AM6:AN17">C6+E6+G6+I6+K6+M6+O6+Q6+S6+U6+W6+Y6+AA6+AC6+AE6+AG6+AI6+AK6</f>
        <v>45101965.49399804</v>
      </c>
      <c r="AN6" s="10">
        <f t="shared" si="0"/>
        <v>37767178.654859595</v>
      </c>
      <c r="AO6" s="69"/>
      <c r="AP6" s="69"/>
      <c r="AQ6" s="69"/>
    </row>
    <row r="7" spans="1:42" ht="45" customHeight="1">
      <c r="A7" s="58">
        <v>3</v>
      </c>
      <c r="B7" s="25" t="s">
        <v>4</v>
      </c>
      <c r="C7" s="86">
        <v>1819237.4145015047</v>
      </c>
      <c r="D7" s="86">
        <v>944069.819317523</v>
      </c>
      <c r="E7" s="86">
        <v>231665.348565504</v>
      </c>
      <c r="F7" s="86">
        <v>231665.348565504</v>
      </c>
      <c r="G7" s="86">
        <v>302142.6124192495</v>
      </c>
      <c r="H7" s="86">
        <v>254906.00199579846</v>
      </c>
      <c r="I7" s="86">
        <v>33569194.5489323</v>
      </c>
      <c r="J7" s="86">
        <v>33521530.419403657</v>
      </c>
      <c r="K7" s="86">
        <v>4585525.075612899</v>
      </c>
      <c r="L7" s="86">
        <v>4435492.793907495</v>
      </c>
      <c r="M7" s="86">
        <v>698661.2525723972</v>
      </c>
      <c r="N7" s="86">
        <v>650066.6571068998</v>
      </c>
      <c r="O7" s="86">
        <v>0</v>
      </c>
      <c r="P7" s="86">
        <v>0</v>
      </c>
      <c r="Q7" s="86">
        <v>43217.744676</v>
      </c>
      <c r="R7" s="86">
        <v>4982.320050360002</v>
      </c>
      <c r="S7" s="86">
        <v>0</v>
      </c>
      <c r="T7" s="86">
        <v>0</v>
      </c>
      <c r="U7" s="86">
        <v>185647.68137491518</v>
      </c>
      <c r="V7" s="86">
        <v>142849.58380146264</v>
      </c>
      <c r="W7" s="86">
        <v>0</v>
      </c>
      <c r="X7" s="86">
        <v>0</v>
      </c>
      <c r="Y7" s="86">
        <v>346075.23577193846</v>
      </c>
      <c r="Z7" s="86">
        <v>199005.35094765382</v>
      </c>
      <c r="AA7" s="86">
        <v>2474749.7928552777</v>
      </c>
      <c r="AB7" s="86">
        <v>415559.9354974269</v>
      </c>
      <c r="AC7" s="86">
        <v>319280.53084372974</v>
      </c>
      <c r="AD7" s="86">
        <v>66262.46517630527</v>
      </c>
      <c r="AE7" s="86">
        <v>747890.3378004122</v>
      </c>
      <c r="AF7" s="86">
        <v>254723.1495902394</v>
      </c>
      <c r="AG7" s="86">
        <v>0</v>
      </c>
      <c r="AH7" s="86">
        <v>0</v>
      </c>
      <c r="AI7" s="86">
        <v>526953.817725159</v>
      </c>
      <c r="AJ7" s="86">
        <v>161804.7820804887</v>
      </c>
      <c r="AK7" s="86">
        <v>0</v>
      </c>
      <c r="AL7" s="86">
        <v>0</v>
      </c>
      <c r="AM7" s="10">
        <f t="shared" si="0"/>
        <v>45850241.393651284</v>
      </c>
      <c r="AN7" s="10">
        <f t="shared" si="0"/>
        <v>41282918.62744081</v>
      </c>
      <c r="AO7" s="69"/>
      <c r="AP7" s="69"/>
    </row>
    <row r="8" spans="1:42" ht="45" customHeight="1">
      <c r="A8" s="60">
        <v>4</v>
      </c>
      <c r="B8" s="25" t="s">
        <v>7</v>
      </c>
      <c r="C8" s="86">
        <v>29268</v>
      </c>
      <c r="D8" s="86">
        <v>29268</v>
      </c>
      <c r="E8" s="86">
        <v>136604</v>
      </c>
      <c r="F8" s="86">
        <v>136604</v>
      </c>
      <c r="G8" s="86">
        <v>286790</v>
      </c>
      <c r="H8" s="86">
        <v>286785</v>
      </c>
      <c r="I8" s="86">
        <v>23444065</v>
      </c>
      <c r="J8" s="86">
        <v>23444065</v>
      </c>
      <c r="K8" s="86">
        <v>1477483</v>
      </c>
      <c r="L8" s="86">
        <v>1207993</v>
      </c>
      <c r="M8" s="86">
        <v>630102.9638630138</v>
      </c>
      <c r="N8" s="86">
        <v>474950</v>
      </c>
      <c r="O8" s="86">
        <v>0</v>
      </c>
      <c r="P8" s="86">
        <v>0</v>
      </c>
      <c r="Q8" s="86">
        <v>24342</v>
      </c>
      <c r="R8" s="86">
        <v>12442</v>
      </c>
      <c r="S8" s="86">
        <v>8974</v>
      </c>
      <c r="T8" s="86">
        <v>7737</v>
      </c>
      <c r="U8" s="86">
        <v>145915.86513999698</v>
      </c>
      <c r="V8" s="86">
        <v>31201</v>
      </c>
      <c r="W8" s="86">
        <v>0</v>
      </c>
      <c r="X8" s="86">
        <v>0</v>
      </c>
      <c r="Y8" s="86">
        <v>188114.73213891074</v>
      </c>
      <c r="Z8" s="86">
        <v>174574</v>
      </c>
      <c r="AA8" s="86">
        <v>10094837.91079256</v>
      </c>
      <c r="AB8" s="86">
        <v>659717</v>
      </c>
      <c r="AC8" s="86">
        <v>159127.92780769232</v>
      </c>
      <c r="AD8" s="86">
        <v>18823</v>
      </c>
      <c r="AE8" s="86">
        <v>1777412</v>
      </c>
      <c r="AF8" s="86">
        <v>449540</v>
      </c>
      <c r="AG8" s="86">
        <v>0</v>
      </c>
      <c r="AH8" s="86">
        <v>0</v>
      </c>
      <c r="AI8" s="86">
        <v>1170774.3867655024</v>
      </c>
      <c r="AJ8" s="86">
        <v>130094</v>
      </c>
      <c r="AK8" s="86">
        <v>0</v>
      </c>
      <c r="AL8" s="86">
        <v>0</v>
      </c>
      <c r="AM8" s="10">
        <f t="shared" si="0"/>
        <v>39573811.78650767</v>
      </c>
      <c r="AN8" s="10">
        <f t="shared" si="0"/>
        <v>27063793</v>
      </c>
      <c r="AO8" s="69"/>
      <c r="AP8" s="69"/>
    </row>
    <row r="9" spans="1:42" ht="45" customHeight="1">
      <c r="A9" s="58">
        <v>5</v>
      </c>
      <c r="B9" s="25" t="s">
        <v>9</v>
      </c>
      <c r="C9" s="86">
        <v>526132.33305126</v>
      </c>
      <c r="D9" s="86">
        <v>526132.33305126</v>
      </c>
      <c r="E9" s="86">
        <v>46480.05822630161</v>
      </c>
      <c r="F9" s="86">
        <v>46480.05822630161</v>
      </c>
      <c r="G9" s="86">
        <v>124326.67109718951</v>
      </c>
      <c r="H9" s="86">
        <v>92070.80394096684</v>
      </c>
      <c r="I9" s="86">
        <v>28510513.89</v>
      </c>
      <c r="J9" s="86">
        <v>27922608.24620247</v>
      </c>
      <c r="K9" s="86">
        <v>731583.9443316573</v>
      </c>
      <c r="L9" s="86">
        <v>376027.95717077336</v>
      </c>
      <c r="M9" s="86">
        <v>82469.94567015133</v>
      </c>
      <c r="N9" s="86">
        <v>31685.12386166187</v>
      </c>
      <c r="O9" s="86">
        <v>0</v>
      </c>
      <c r="P9" s="86">
        <v>0</v>
      </c>
      <c r="Q9" s="86">
        <v>2578510.7109664925</v>
      </c>
      <c r="R9" s="86">
        <v>221758.65333451473</v>
      </c>
      <c r="S9" s="86">
        <v>1383298.6530195018</v>
      </c>
      <c r="T9" s="86">
        <v>90110.27405326092</v>
      </c>
      <c r="U9" s="86">
        <v>0</v>
      </c>
      <c r="V9" s="86">
        <v>0</v>
      </c>
      <c r="W9" s="86">
        <v>0</v>
      </c>
      <c r="X9" s="86">
        <v>0</v>
      </c>
      <c r="Y9" s="86">
        <v>57411.46148411341</v>
      </c>
      <c r="Z9" s="86">
        <v>18742.964931304246</v>
      </c>
      <c r="AA9" s="86">
        <v>490681.11015370267</v>
      </c>
      <c r="AB9" s="86">
        <v>48527.89065450679</v>
      </c>
      <c r="AC9" s="86">
        <v>291413.52480061725</v>
      </c>
      <c r="AD9" s="86">
        <v>54744.28624585159</v>
      </c>
      <c r="AE9" s="86">
        <v>995865.6122816656</v>
      </c>
      <c r="AF9" s="86">
        <v>569290.2112866638</v>
      </c>
      <c r="AG9" s="86">
        <v>0</v>
      </c>
      <c r="AH9" s="86">
        <v>0</v>
      </c>
      <c r="AI9" s="86">
        <v>114787.68963773263</v>
      </c>
      <c r="AJ9" s="86">
        <v>56091.29022765142</v>
      </c>
      <c r="AK9" s="86">
        <v>0</v>
      </c>
      <c r="AL9" s="86">
        <v>0</v>
      </c>
      <c r="AM9" s="10">
        <f t="shared" si="0"/>
        <v>35933475.604720384</v>
      </c>
      <c r="AN9" s="10">
        <f t="shared" si="0"/>
        <v>30054270.09318719</v>
      </c>
      <c r="AO9" s="69"/>
      <c r="AP9" s="69"/>
    </row>
    <row r="10" spans="1:42" ht="45" customHeight="1">
      <c r="A10" s="60">
        <v>6</v>
      </c>
      <c r="B10" s="25" t="s">
        <v>14</v>
      </c>
      <c r="C10" s="86">
        <v>119553</v>
      </c>
      <c r="D10" s="86">
        <v>119553</v>
      </c>
      <c r="E10" s="86">
        <v>9148.29</v>
      </c>
      <c r="F10" s="86">
        <v>914.829</v>
      </c>
      <c r="G10" s="86">
        <v>38303.34</v>
      </c>
      <c r="H10" s="86">
        <v>38303.34</v>
      </c>
      <c r="I10" s="86">
        <v>11713930.88</v>
      </c>
      <c r="J10" s="86">
        <v>11713930.88</v>
      </c>
      <c r="K10" s="86">
        <v>160760.62</v>
      </c>
      <c r="L10" s="86">
        <v>149151.09</v>
      </c>
      <c r="M10" s="86">
        <v>11127.38</v>
      </c>
      <c r="N10" s="86">
        <v>11127.38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0</v>
      </c>
      <c r="Z10" s="86">
        <v>0</v>
      </c>
      <c r="AA10" s="86">
        <v>0</v>
      </c>
      <c r="AB10" s="86">
        <v>0</v>
      </c>
      <c r="AC10" s="86">
        <v>0</v>
      </c>
      <c r="AD10" s="86">
        <v>0</v>
      </c>
      <c r="AE10" s="86">
        <v>0</v>
      </c>
      <c r="AF10" s="86">
        <v>0</v>
      </c>
      <c r="AG10" s="86">
        <v>0</v>
      </c>
      <c r="AH10" s="86">
        <v>0</v>
      </c>
      <c r="AI10" s="86">
        <v>0</v>
      </c>
      <c r="AJ10" s="86">
        <v>0</v>
      </c>
      <c r="AK10" s="86">
        <v>0</v>
      </c>
      <c r="AL10" s="86">
        <v>0</v>
      </c>
      <c r="AM10" s="10">
        <f t="shared" si="0"/>
        <v>12052823.510000002</v>
      </c>
      <c r="AN10" s="10">
        <f t="shared" si="0"/>
        <v>12032980.519000001</v>
      </c>
      <c r="AO10" s="69"/>
      <c r="AP10" s="69"/>
    </row>
    <row r="11" spans="1:42" ht="45" customHeight="1">
      <c r="A11" s="58">
        <v>7</v>
      </c>
      <c r="B11" s="25" t="s">
        <v>6</v>
      </c>
      <c r="C11" s="86">
        <v>0</v>
      </c>
      <c r="D11" s="86">
        <v>0</v>
      </c>
      <c r="E11" s="86">
        <v>5538.300000000001</v>
      </c>
      <c r="F11" s="86">
        <v>5538.300000000001</v>
      </c>
      <c r="G11" s="86">
        <v>32603.789999999997</v>
      </c>
      <c r="H11" s="86">
        <v>32142.289999999997</v>
      </c>
      <c r="I11" s="86">
        <v>4515217.340000001</v>
      </c>
      <c r="J11" s="86">
        <v>4515217.340000001</v>
      </c>
      <c r="K11" s="86">
        <v>44088.350000000006</v>
      </c>
      <c r="L11" s="86">
        <v>44088.350000000006</v>
      </c>
      <c r="M11" s="86">
        <v>227758.80000000325</v>
      </c>
      <c r="N11" s="86">
        <v>227758.80000000325</v>
      </c>
      <c r="O11" s="86">
        <v>0</v>
      </c>
      <c r="P11" s="86">
        <v>0</v>
      </c>
      <c r="Q11" s="86">
        <v>32953.88</v>
      </c>
      <c r="R11" s="86">
        <v>4127.069999999996</v>
      </c>
      <c r="S11" s="86">
        <v>9346.21</v>
      </c>
      <c r="T11" s="86">
        <v>1165.0199999999995</v>
      </c>
      <c r="U11" s="86">
        <v>0</v>
      </c>
      <c r="V11" s="86">
        <v>0</v>
      </c>
      <c r="W11" s="86">
        <v>0</v>
      </c>
      <c r="X11" s="86">
        <v>0</v>
      </c>
      <c r="Y11" s="86">
        <v>4891.1900000000005</v>
      </c>
      <c r="Z11" s="86">
        <v>4891.1900000000005</v>
      </c>
      <c r="AA11" s="86">
        <v>41329.29000000011</v>
      </c>
      <c r="AB11" s="86">
        <v>38159.450000000106</v>
      </c>
      <c r="AC11" s="86">
        <v>2249.54</v>
      </c>
      <c r="AD11" s="86">
        <v>2249.54</v>
      </c>
      <c r="AE11" s="86">
        <v>5700334.729999993</v>
      </c>
      <c r="AF11" s="86">
        <v>4750944.319999992</v>
      </c>
      <c r="AG11" s="86">
        <v>0</v>
      </c>
      <c r="AH11" s="86">
        <v>0</v>
      </c>
      <c r="AI11" s="86">
        <v>196316.84000000003</v>
      </c>
      <c r="AJ11" s="86">
        <v>144743.13000000003</v>
      </c>
      <c r="AK11" s="86">
        <v>0</v>
      </c>
      <c r="AL11" s="86">
        <v>0</v>
      </c>
      <c r="AM11" s="10">
        <f t="shared" si="0"/>
        <v>10812628.259999998</v>
      </c>
      <c r="AN11" s="10">
        <f t="shared" si="0"/>
        <v>9771024.799999997</v>
      </c>
      <c r="AO11" s="69"/>
      <c r="AP11" s="69"/>
    </row>
    <row r="12" spans="1:42" ht="45" customHeight="1">
      <c r="A12" s="60">
        <v>8</v>
      </c>
      <c r="B12" s="25" t="s">
        <v>5</v>
      </c>
      <c r="C12" s="86">
        <v>7496.86</v>
      </c>
      <c r="D12" s="86">
        <v>242.2</v>
      </c>
      <c r="E12" s="86">
        <v>1184.1</v>
      </c>
      <c r="F12" s="86">
        <v>592.05</v>
      </c>
      <c r="G12" s="86">
        <v>10612.2</v>
      </c>
      <c r="H12" s="86">
        <v>757.69</v>
      </c>
      <c r="I12" s="86">
        <v>7731170.02</v>
      </c>
      <c r="J12" s="86">
        <v>7731170.02</v>
      </c>
      <c r="K12" s="86">
        <v>35757.61</v>
      </c>
      <c r="L12" s="86">
        <v>4671.27</v>
      </c>
      <c r="M12" s="86">
        <v>3309.04</v>
      </c>
      <c r="N12" s="86">
        <v>155.43</v>
      </c>
      <c r="O12" s="86">
        <v>0</v>
      </c>
      <c r="P12" s="86">
        <v>0</v>
      </c>
      <c r="Q12" s="86">
        <v>0</v>
      </c>
      <c r="R12" s="86">
        <v>0</v>
      </c>
      <c r="S12" s="86">
        <v>37561.56</v>
      </c>
      <c r="T12" s="86">
        <v>1277.28</v>
      </c>
      <c r="U12" s="86">
        <v>0</v>
      </c>
      <c r="V12" s="86">
        <v>0</v>
      </c>
      <c r="W12" s="86">
        <v>0</v>
      </c>
      <c r="X12" s="86">
        <v>0</v>
      </c>
      <c r="Y12" s="86">
        <v>55837.95</v>
      </c>
      <c r="Z12" s="86">
        <v>43898.73</v>
      </c>
      <c r="AA12" s="86">
        <v>40576.97</v>
      </c>
      <c r="AB12" s="86">
        <v>3934.73</v>
      </c>
      <c r="AC12" s="86">
        <v>11410.96</v>
      </c>
      <c r="AD12" s="86">
        <v>1304.59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10">
        <f t="shared" si="0"/>
        <v>7934917.27</v>
      </c>
      <c r="AN12" s="10">
        <f t="shared" si="0"/>
        <v>7788003.99</v>
      </c>
      <c r="AO12" s="69"/>
      <c r="AP12" s="69"/>
    </row>
    <row r="13" spans="1:42" ht="45" customHeight="1">
      <c r="A13" s="58">
        <v>9</v>
      </c>
      <c r="B13" s="25" t="s">
        <v>13</v>
      </c>
      <c r="C13" s="86">
        <v>386384.8832876682</v>
      </c>
      <c r="D13" s="86">
        <v>386384.8832876682</v>
      </c>
      <c r="E13" s="86">
        <v>90274.05172602832</v>
      </c>
      <c r="F13" s="86">
        <v>90274.05172602832</v>
      </c>
      <c r="G13" s="86">
        <v>21615.73808219189</v>
      </c>
      <c r="H13" s="86">
        <v>21615.73808219189</v>
      </c>
      <c r="I13" s="86">
        <v>6588080.325891626</v>
      </c>
      <c r="J13" s="86">
        <v>6588080.325891626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10">
        <f t="shared" si="0"/>
        <v>7086354.9989875145</v>
      </c>
      <c r="AN13" s="10">
        <f t="shared" si="0"/>
        <v>7086354.9989875145</v>
      </c>
      <c r="AO13" s="69"/>
      <c r="AP13" s="69"/>
    </row>
    <row r="14" spans="1:42" ht="45" customHeight="1">
      <c r="A14" s="60">
        <v>10</v>
      </c>
      <c r="B14" s="25" t="s">
        <v>11</v>
      </c>
      <c r="C14" s="86">
        <v>12896.15</v>
      </c>
      <c r="D14" s="86">
        <v>12896.15</v>
      </c>
      <c r="E14" s="86">
        <v>9387.390000000003</v>
      </c>
      <c r="F14" s="86">
        <v>4694.050000000002</v>
      </c>
      <c r="G14" s="86">
        <v>29888.36</v>
      </c>
      <c r="H14" s="86">
        <v>10294.240000000002</v>
      </c>
      <c r="I14" s="86">
        <v>1291754.25</v>
      </c>
      <c r="J14" s="86">
        <v>1231639.64</v>
      </c>
      <c r="K14" s="86">
        <v>987676.56</v>
      </c>
      <c r="L14" s="86">
        <v>296346.25</v>
      </c>
      <c r="M14" s="86">
        <v>85422.41</v>
      </c>
      <c r="N14" s="86">
        <v>23397.37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90506.76</v>
      </c>
      <c r="Z14" s="86">
        <v>13608.439999999988</v>
      </c>
      <c r="AA14" s="86">
        <v>699413.4099999999</v>
      </c>
      <c r="AB14" s="86">
        <v>91888.94999999998</v>
      </c>
      <c r="AC14" s="86">
        <v>0</v>
      </c>
      <c r="AD14" s="86">
        <v>0</v>
      </c>
      <c r="AE14" s="86">
        <v>52325.34</v>
      </c>
      <c r="AF14" s="86">
        <v>52325.34</v>
      </c>
      <c r="AG14" s="86">
        <v>0</v>
      </c>
      <c r="AH14" s="86">
        <v>0</v>
      </c>
      <c r="AI14" s="86">
        <v>229140.17999999996</v>
      </c>
      <c r="AJ14" s="86">
        <v>49127.37000000001</v>
      </c>
      <c r="AK14" s="86">
        <v>0</v>
      </c>
      <c r="AL14" s="86">
        <v>0</v>
      </c>
      <c r="AM14" s="10">
        <f t="shared" si="0"/>
        <v>3488410.81</v>
      </c>
      <c r="AN14" s="10">
        <f t="shared" si="0"/>
        <v>1786217.8</v>
      </c>
      <c r="AO14" s="69"/>
      <c r="AP14" s="69"/>
    </row>
    <row r="15" spans="1:42" ht="45" customHeight="1">
      <c r="A15" s="58">
        <v>11</v>
      </c>
      <c r="B15" s="25" t="s">
        <v>10</v>
      </c>
      <c r="C15" s="86">
        <v>100947.09</v>
      </c>
      <c r="D15" s="86">
        <v>92676.08999999998</v>
      </c>
      <c r="E15" s="86">
        <v>2351.9400000000005</v>
      </c>
      <c r="F15" s="86">
        <v>2351.9400000000005</v>
      </c>
      <c r="G15" s="86">
        <v>2500.9000000000005</v>
      </c>
      <c r="H15" s="86">
        <v>637.9400000000003</v>
      </c>
      <c r="I15" s="86">
        <v>2755441.93</v>
      </c>
      <c r="J15" s="86">
        <v>2285495.93</v>
      </c>
      <c r="K15" s="86">
        <v>505838.01999999996</v>
      </c>
      <c r="L15" s="86">
        <v>138083.08999999997</v>
      </c>
      <c r="M15" s="86">
        <v>6939.75</v>
      </c>
      <c r="N15" s="86">
        <v>1903.5100000000002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0</v>
      </c>
      <c r="Z15" s="86">
        <v>0</v>
      </c>
      <c r="AA15" s="86">
        <v>34646.7</v>
      </c>
      <c r="AB15" s="86">
        <v>5683.4699999999975</v>
      </c>
      <c r="AC15" s="86">
        <v>0</v>
      </c>
      <c r="AD15" s="86">
        <v>0</v>
      </c>
      <c r="AE15" s="86">
        <v>407901.78</v>
      </c>
      <c r="AF15" s="86">
        <v>355834.68000000005</v>
      </c>
      <c r="AG15" s="86">
        <v>0</v>
      </c>
      <c r="AH15" s="86">
        <v>0</v>
      </c>
      <c r="AI15" s="86">
        <v>412.7241929055401</v>
      </c>
      <c r="AJ15" s="86">
        <v>412.7241929055401</v>
      </c>
      <c r="AK15" s="86">
        <v>0</v>
      </c>
      <c r="AL15" s="86">
        <v>0</v>
      </c>
      <c r="AM15" s="10">
        <f t="shared" si="0"/>
        <v>3816980.834192906</v>
      </c>
      <c r="AN15" s="10">
        <f t="shared" si="0"/>
        <v>2883079.374192906</v>
      </c>
      <c r="AO15" s="69"/>
      <c r="AP15" s="69"/>
    </row>
    <row r="16" spans="1:42" ht="45" customHeight="1">
      <c r="A16" s="60">
        <v>12</v>
      </c>
      <c r="B16" s="25" t="s">
        <v>15</v>
      </c>
      <c r="C16" s="86">
        <v>0</v>
      </c>
      <c r="D16" s="86">
        <v>0</v>
      </c>
      <c r="E16" s="86">
        <v>0</v>
      </c>
      <c r="F16" s="86">
        <v>0</v>
      </c>
      <c r="G16" s="86">
        <v>17</v>
      </c>
      <c r="H16" s="86">
        <v>17</v>
      </c>
      <c r="I16" s="86">
        <v>0</v>
      </c>
      <c r="J16" s="86">
        <v>0</v>
      </c>
      <c r="K16" s="86">
        <v>2832</v>
      </c>
      <c r="L16" s="86">
        <v>2832</v>
      </c>
      <c r="M16" s="86">
        <v>64</v>
      </c>
      <c r="N16" s="86">
        <v>64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3985</v>
      </c>
      <c r="Z16" s="86">
        <v>3985</v>
      </c>
      <c r="AA16" s="86">
        <v>14034</v>
      </c>
      <c r="AB16" s="86">
        <v>9166</v>
      </c>
      <c r="AC16" s="86">
        <v>0</v>
      </c>
      <c r="AD16" s="86">
        <v>0</v>
      </c>
      <c r="AE16" s="86">
        <v>1371818</v>
      </c>
      <c r="AF16" s="86">
        <v>1191536</v>
      </c>
      <c r="AG16" s="86">
        <v>0</v>
      </c>
      <c r="AH16" s="86">
        <v>0</v>
      </c>
      <c r="AI16" s="86">
        <v>4459</v>
      </c>
      <c r="AJ16" s="86">
        <v>4459</v>
      </c>
      <c r="AK16" s="86">
        <v>0</v>
      </c>
      <c r="AL16" s="86">
        <v>0</v>
      </c>
      <c r="AM16" s="10">
        <f t="shared" si="0"/>
        <v>1397209</v>
      </c>
      <c r="AN16" s="10">
        <f t="shared" si="0"/>
        <v>1212059</v>
      </c>
      <c r="AO16" s="69"/>
      <c r="AP16" s="69"/>
    </row>
    <row r="17" spans="1:42" ht="45" customHeight="1">
      <c r="A17" s="58">
        <v>13</v>
      </c>
      <c r="B17" s="25" t="s">
        <v>12</v>
      </c>
      <c r="C17" s="86">
        <v>0</v>
      </c>
      <c r="D17" s="86">
        <v>0</v>
      </c>
      <c r="E17" s="86">
        <v>0</v>
      </c>
      <c r="F17" s="86">
        <v>0</v>
      </c>
      <c r="G17" s="86">
        <v>4413.48</v>
      </c>
      <c r="H17" s="86">
        <v>3198</v>
      </c>
      <c r="I17" s="86">
        <v>503048.34</v>
      </c>
      <c r="J17" s="86">
        <v>503048.34</v>
      </c>
      <c r="K17" s="86">
        <v>670186.7060449995</v>
      </c>
      <c r="L17" s="86">
        <v>485820</v>
      </c>
      <c r="M17" s="86">
        <v>8835.75</v>
      </c>
      <c r="N17" s="86">
        <v>5867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35687.64408326906</v>
      </c>
      <c r="Z17" s="86">
        <v>35016</v>
      </c>
      <c r="AA17" s="86">
        <v>4206.534986004686</v>
      </c>
      <c r="AB17" s="86">
        <v>3738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10">
        <f t="shared" si="0"/>
        <v>1226378.4551142734</v>
      </c>
      <c r="AN17" s="10">
        <f t="shared" si="0"/>
        <v>1036687.3400000001</v>
      </c>
      <c r="AO17" s="69"/>
      <c r="AP17" s="69"/>
    </row>
    <row r="18" spans="1:42" ht="45" customHeight="1">
      <c r="A18" s="60">
        <v>14</v>
      </c>
      <c r="B18" s="25" t="s">
        <v>8</v>
      </c>
      <c r="C18" s="86">
        <v>0</v>
      </c>
      <c r="D18" s="86">
        <v>0</v>
      </c>
      <c r="E18" s="86">
        <v>80728.495333817</v>
      </c>
      <c r="F18" s="86">
        <v>79493.3493552096</v>
      </c>
      <c r="G18" s="86">
        <v>29946.712817892076</v>
      </c>
      <c r="H18" s="86">
        <v>28169.055956781067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115517.4685582913</v>
      </c>
      <c r="AB18" s="86">
        <v>0</v>
      </c>
      <c r="AC18" s="86">
        <v>167749.10564640258</v>
      </c>
      <c r="AD18" s="86">
        <v>109806.65698163398</v>
      </c>
      <c r="AE18" s="86">
        <v>0</v>
      </c>
      <c r="AF18" s="86">
        <v>0</v>
      </c>
      <c r="AG18" s="86">
        <v>0</v>
      </c>
      <c r="AH18" s="86">
        <v>0</v>
      </c>
      <c r="AI18" s="86">
        <v>149871.25202042976</v>
      </c>
      <c r="AJ18" s="86">
        <v>61208.62251417457</v>
      </c>
      <c r="AK18" s="86">
        <v>0</v>
      </c>
      <c r="AL18" s="86">
        <v>0</v>
      </c>
      <c r="AM18" s="10">
        <f aca="true" t="shared" si="1" ref="AM18:AN20">C18+E18+G18+I18+K18+M18+O18+Q18+S18+U18+W18+Y18+AA18+AC18+AE18+AG18+AI18+AK18</f>
        <v>543813.0343768327</v>
      </c>
      <c r="AN18" s="10">
        <f t="shared" si="1"/>
        <v>278677.68480779923</v>
      </c>
      <c r="AO18" s="69"/>
      <c r="AP18" s="69"/>
    </row>
    <row r="19" spans="1:42" ht="45" customHeight="1">
      <c r="A19" s="58">
        <v>15</v>
      </c>
      <c r="B19" s="25" t="s">
        <v>60</v>
      </c>
      <c r="C19" s="86">
        <v>0</v>
      </c>
      <c r="D19" s="86">
        <v>0</v>
      </c>
      <c r="E19" s="86">
        <v>0</v>
      </c>
      <c r="F19" s="86">
        <v>0</v>
      </c>
      <c r="G19" s="86">
        <v>1127</v>
      </c>
      <c r="H19" s="86">
        <v>1127</v>
      </c>
      <c r="I19" s="86">
        <v>0</v>
      </c>
      <c r="J19" s="86">
        <v>0</v>
      </c>
      <c r="K19" s="86">
        <v>10227</v>
      </c>
      <c r="L19" s="86">
        <v>10227</v>
      </c>
      <c r="M19" s="86">
        <v>337</v>
      </c>
      <c r="N19" s="86">
        <v>337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32365</v>
      </c>
      <c r="Z19" s="86">
        <v>32365</v>
      </c>
      <c r="AA19" s="86">
        <v>10325</v>
      </c>
      <c r="AB19" s="86">
        <v>10325</v>
      </c>
      <c r="AC19" s="86">
        <v>0</v>
      </c>
      <c r="AD19" s="86">
        <v>0</v>
      </c>
      <c r="AE19" s="86">
        <v>26130</v>
      </c>
      <c r="AF19" s="86">
        <v>26130</v>
      </c>
      <c r="AG19" s="86">
        <v>0</v>
      </c>
      <c r="AH19" s="86">
        <v>0</v>
      </c>
      <c r="AI19" s="86">
        <v>2806</v>
      </c>
      <c r="AJ19" s="86">
        <v>2806</v>
      </c>
      <c r="AK19" s="86">
        <v>0</v>
      </c>
      <c r="AL19" s="86">
        <v>0</v>
      </c>
      <c r="AM19" s="10">
        <f t="shared" si="1"/>
        <v>83317</v>
      </c>
      <c r="AN19" s="10">
        <f t="shared" si="1"/>
        <v>83317</v>
      </c>
      <c r="AO19" s="69"/>
      <c r="AP19" s="69"/>
    </row>
    <row r="20" spans="1:42" ht="45" customHeight="1">
      <c r="A20" s="60">
        <v>16</v>
      </c>
      <c r="B20" s="25" t="s">
        <v>61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10">
        <f t="shared" si="1"/>
        <v>0</v>
      </c>
      <c r="AN20" s="10">
        <f t="shared" si="1"/>
        <v>0</v>
      </c>
      <c r="AO20" s="69"/>
      <c r="AP20" s="69"/>
    </row>
    <row r="21" spans="1:40" ht="15">
      <c r="A21" s="62"/>
      <c r="B21" s="23" t="s">
        <v>16</v>
      </c>
      <c r="C21" s="22">
        <f>SUM(C5:C20)</f>
        <v>5952543.967028141</v>
      </c>
      <c r="D21" s="22">
        <f aca="true" t="shared" si="2" ref="D21:AN21">SUM(D5:D20)</f>
        <v>3913111.5861408953</v>
      </c>
      <c r="E21" s="22">
        <f t="shared" si="2"/>
        <v>1509447.611578627</v>
      </c>
      <c r="F21" s="22">
        <f t="shared" si="2"/>
        <v>1494693.6146000195</v>
      </c>
      <c r="G21" s="22">
        <f t="shared" si="2"/>
        <v>1773546.0588555925</v>
      </c>
      <c r="H21" s="22">
        <f t="shared" si="2"/>
        <v>1583023.3724677179</v>
      </c>
      <c r="I21" s="22">
        <f t="shared" si="2"/>
        <v>183642637.311669</v>
      </c>
      <c r="J21" s="22">
        <f t="shared" si="2"/>
        <v>181301600.22513825</v>
      </c>
      <c r="K21" s="22">
        <f t="shared" si="2"/>
        <v>18985106.122028187</v>
      </c>
      <c r="L21" s="22">
        <f t="shared" si="2"/>
        <v>16646409.314348394</v>
      </c>
      <c r="M21" s="22">
        <f t="shared" si="2"/>
        <v>2967296.68783488</v>
      </c>
      <c r="N21" s="22">
        <f t="shared" si="2"/>
        <v>2578360.2930223704</v>
      </c>
      <c r="O21" s="22">
        <f t="shared" si="2"/>
        <v>0</v>
      </c>
      <c r="P21" s="22">
        <f t="shared" si="2"/>
        <v>0</v>
      </c>
      <c r="Q21" s="22">
        <f t="shared" si="2"/>
        <v>3910982.375768465</v>
      </c>
      <c r="R21" s="22">
        <f t="shared" si="2"/>
        <v>278605.7131712259</v>
      </c>
      <c r="S21" s="22">
        <f t="shared" si="2"/>
        <v>2222040.713019502</v>
      </c>
      <c r="T21" s="22">
        <f t="shared" si="2"/>
        <v>259802.76405326094</v>
      </c>
      <c r="U21" s="22">
        <f t="shared" si="2"/>
        <v>332999.98651491216</v>
      </c>
      <c r="V21" s="22">
        <f t="shared" si="2"/>
        <v>175487.02380146264</v>
      </c>
      <c r="W21" s="22">
        <f t="shared" si="2"/>
        <v>0</v>
      </c>
      <c r="X21" s="22">
        <f t="shared" si="2"/>
        <v>0</v>
      </c>
      <c r="Y21" s="22">
        <f t="shared" si="2"/>
        <v>2097477.7384984707</v>
      </c>
      <c r="Z21" s="22">
        <f t="shared" si="2"/>
        <v>1583453.1013195873</v>
      </c>
      <c r="AA21" s="22">
        <f t="shared" si="2"/>
        <v>21867221.78555035</v>
      </c>
      <c r="AB21" s="22">
        <f t="shared" si="2"/>
        <v>5652586.261719305</v>
      </c>
      <c r="AC21" s="22">
        <f t="shared" si="2"/>
        <v>951231.5890984419</v>
      </c>
      <c r="AD21" s="22">
        <f t="shared" si="2"/>
        <v>253190.53840379085</v>
      </c>
      <c r="AE21" s="22">
        <f t="shared" si="2"/>
        <v>12203346.14849004</v>
      </c>
      <c r="AF21" s="22">
        <f t="shared" si="2"/>
        <v>8573573.361631867</v>
      </c>
      <c r="AG21" s="22">
        <f t="shared" si="2"/>
        <v>7085.59</v>
      </c>
      <c r="AH21" s="22">
        <f t="shared" si="2"/>
        <v>7085.59</v>
      </c>
      <c r="AI21" s="22">
        <f t="shared" si="2"/>
        <v>4968180.1556143155</v>
      </c>
      <c r="AJ21" s="22">
        <f t="shared" si="2"/>
        <v>1618485.8126576603</v>
      </c>
      <c r="AK21" s="22">
        <f t="shared" si="2"/>
        <v>1176</v>
      </c>
      <c r="AL21" s="22">
        <f t="shared" si="2"/>
        <v>1176</v>
      </c>
      <c r="AM21" s="22">
        <f t="shared" si="2"/>
        <v>263392319.8415489</v>
      </c>
      <c r="AN21" s="22">
        <f t="shared" si="2"/>
        <v>225920644.57247582</v>
      </c>
    </row>
    <row r="22" spans="1:40" ht="15">
      <c r="A22" s="71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2:40" ht="18">
      <c r="B23" s="49" t="s">
        <v>30</v>
      </c>
      <c r="AM23" s="69"/>
      <c r="AN23" s="72"/>
    </row>
    <row r="24" spans="2:40" ht="12.75">
      <c r="B24" s="94" t="s">
        <v>71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AN24" s="69"/>
    </row>
    <row r="25" spans="2:42" ht="12.75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AP25" s="69"/>
    </row>
    <row r="26" spans="2:3" ht="13.5">
      <c r="B26" s="49" t="s">
        <v>33</v>
      </c>
      <c r="C26" s="50"/>
    </row>
    <row r="27" ht="13.5">
      <c r="B27" s="49" t="s">
        <v>34</v>
      </c>
    </row>
  </sheetData>
  <sheetProtection/>
  <mergeCells count="22">
    <mergeCell ref="AM3:AN3"/>
    <mergeCell ref="W3:X3"/>
    <mergeCell ref="Y3:Z3"/>
    <mergeCell ref="AA3:AB3"/>
    <mergeCell ref="AC3:AD3"/>
    <mergeCell ref="A3:A4"/>
    <mergeCell ref="B3:B4"/>
    <mergeCell ref="C3:D3"/>
    <mergeCell ref="E3:F3"/>
    <mergeCell ref="U3:V3"/>
    <mergeCell ref="AK3:AL3"/>
    <mergeCell ref="AG3:AH3"/>
    <mergeCell ref="AI3:AJ3"/>
    <mergeCell ref="S3:T3"/>
    <mergeCell ref="O3:P3"/>
    <mergeCell ref="B24:N25"/>
    <mergeCell ref="AE3:AF3"/>
    <mergeCell ref="K3:L3"/>
    <mergeCell ref="M3:N3"/>
    <mergeCell ref="Q3:R3"/>
    <mergeCell ref="G3:H3"/>
    <mergeCell ref="I3:J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Q2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140625" defaultRowHeight="12.75"/>
  <cols>
    <col min="1" max="1" width="3.7109375" style="50" customWidth="1"/>
    <col min="2" max="2" width="28.00390625" style="50" customWidth="1"/>
    <col min="3" max="6" width="11.7109375" style="50" customWidth="1"/>
    <col min="7" max="8" width="12.8515625" style="50" customWidth="1"/>
    <col min="9" max="9" width="12.421875" style="50" bestFit="1" customWidth="1"/>
    <col min="10" max="10" width="12.421875" style="50" customWidth="1"/>
    <col min="11" max="38" width="11.7109375" style="50" customWidth="1"/>
    <col min="39" max="39" width="14.28125" style="50" customWidth="1"/>
    <col min="40" max="40" width="13.8515625" style="50" customWidth="1"/>
    <col min="41" max="41" width="9.140625" style="50" customWidth="1"/>
    <col min="42" max="42" width="9.8515625" style="50" bestFit="1" customWidth="1"/>
    <col min="43" max="16384" width="9.140625" style="50" customWidth="1"/>
  </cols>
  <sheetData>
    <row r="1" spans="1:12" ht="20.25" customHeight="1">
      <c r="A1" s="97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83"/>
    </row>
    <row r="2" spans="1:12" s="73" customFormat="1" ht="12.75">
      <c r="A2" s="97" t="s">
        <v>41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83"/>
    </row>
    <row r="3" spans="1:38" ht="15" customHeight="1">
      <c r="A3" s="55" t="s">
        <v>65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0" ht="82.5" customHeight="1">
      <c r="A4" s="92" t="s">
        <v>0</v>
      </c>
      <c r="B4" s="92" t="s">
        <v>17</v>
      </c>
      <c r="C4" s="90" t="s">
        <v>18</v>
      </c>
      <c r="D4" s="98"/>
      <c r="E4" s="90" t="s">
        <v>50</v>
      </c>
      <c r="F4" s="98"/>
      <c r="G4" s="90" t="s">
        <v>51</v>
      </c>
      <c r="H4" s="98"/>
      <c r="I4" s="90" t="s">
        <v>21</v>
      </c>
      <c r="J4" s="98"/>
      <c r="K4" s="90" t="s">
        <v>52</v>
      </c>
      <c r="L4" s="98"/>
      <c r="M4" s="90" t="s">
        <v>53</v>
      </c>
      <c r="N4" s="98"/>
      <c r="O4" s="90" t="s">
        <v>23</v>
      </c>
      <c r="P4" s="98"/>
      <c r="Q4" s="90" t="s">
        <v>54</v>
      </c>
      <c r="R4" s="98"/>
      <c r="S4" s="90" t="s">
        <v>55</v>
      </c>
      <c r="T4" s="98"/>
      <c r="U4" s="90" t="s">
        <v>56</v>
      </c>
      <c r="V4" s="98"/>
      <c r="W4" s="90" t="s">
        <v>57</v>
      </c>
      <c r="X4" s="98"/>
      <c r="Y4" s="90" t="s">
        <v>24</v>
      </c>
      <c r="Z4" s="98"/>
      <c r="AA4" s="90" t="s">
        <v>62</v>
      </c>
      <c r="AB4" s="98"/>
      <c r="AC4" s="90" t="s">
        <v>25</v>
      </c>
      <c r="AD4" s="98"/>
      <c r="AE4" s="90" t="s">
        <v>26</v>
      </c>
      <c r="AF4" s="98"/>
      <c r="AG4" s="90" t="s">
        <v>27</v>
      </c>
      <c r="AH4" s="98"/>
      <c r="AI4" s="90" t="s">
        <v>63</v>
      </c>
      <c r="AJ4" s="98"/>
      <c r="AK4" s="90" t="s">
        <v>28</v>
      </c>
      <c r="AL4" s="98"/>
      <c r="AM4" s="90" t="s">
        <v>29</v>
      </c>
      <c r="AN4" s="91"/>
    </row>
    <row r="5" spans="1:43" ht="45" customHeight="1">
      <c r="A5" s="93"/>
      <c r="B5" s="93"/>
      <c r="C5" s="57" t="s">
        <v>35</v>
      </c>
      <c r="D5" s="57" t="s">
        <v>36</v>
      </c>
      <c r="E5" s="57" t="s">
        <v>35</v>
      </c>
      <c r="F5" s="57" t="s">
        <v>36</v>
      </c>
      <c r="G5" s="57" t="s">
        <v>35</v>
      </c>
      <c r="H5" s="57" t="s">
        <v>36</v>
      </c>
      <c r="I5" s="57" t="s">
        <v>35</v>
      </c>
      <c r="J5" s="57" t="s">
        <v>36</v>
      </c>
      <c r="K5" s="57" t="s">
        <v>35</v>
      </c>
      <c r="L5" s="57" t="s">
        <v>36</v>
      </c>
      <c r="M5" s="57" t="s">
        <v>35</v>
      </c>
      <c r="N5" s="57" t="s">
        <v>36</v>
      </c>
      <c r="O5" s="57" t="s">
        <v>35</v>
      </c>
      <c r="P5" s="57" t="s">
        <v>36</v>
      </c>
      <c r="Q5" s="57" t="s">
        <v>35</v>
      </c>
      <c r="R5" s="57" t="s">
        <v>36</v>
      </c>
      <c r="S5" s="57" t="s">
        <v>35</v>
      </c>
      <c r="T5" s="57" t="s">
        <v>36</v>
      </c>
      <c r="U5" s="57" t="s">
        <v>35</v>
      </c>
      <c r="V5" s="57" t="s">
        <v>36</v>
      </c>
      <c r="W5" s="57" t="s">
        <v>35</v>
      </c>
      <c r="X5" s="57" t="s">
        <v>36</v>
      </c>
      <c r="Y5" s="57" t="s">
        <v>35</v>
      </c>
      <c r="Z5" s="57" t="s">
        <v>36</v>
      </c>
      <c r="AA5" s="57" t="s">
        <v>35</v>
      </c>
      <c r="AB5" s="57" t="s">
        <v>36</v>
      </c>
      <c r="AC5" s="57" t="s">
        <v>35</v>
      </c>
      <c r="AD5" s="57" t="s">
        <v>36</v>
      </c>
      <c r="AE5" s="57" t="s">
        <v>35</v>
      </c>
      <c r="AF5" s="57" t="s">
        <v>36</v>
      </c>
      <c r="AG5" s="57" t="s">
        <v>35</v>
      </c>
      <c r="AH5" s="57" t="s">
        <v>36</v>
      </c>
      <c r="AI5" s="57" t="s">
        <v>35</v>
      </c>
      <c r="AJ5" s="57" t="s">
        <v>36</v>
      </c>
      <c r="AK5" s="57" t="s">
        <v>35</v>
      </c>
      <c r="AL5" s="57" t="s">
        <v>36</v>
      </c>
      <c r="AM5" s="57" t="s">
        <v>35</v>
      </c>
      <c r="AN5" s="57" t="s">
        <v>36</v>
      </c>
      <c r="AP5" s="74"/>
      <c r="AQ5" s="74"/>
    </row>
    <row r="6" spans="1:43" ht="45" customHeight="1">
      <c r="A6" s="58">
        <v>1</v>
      </c>
      <c r="B6" s="25" t="s">
        <v>3</v>
      </c>
      <c r="C6" s="86">
        <v>348865.1</v>
      </c>
      <c r="D6" s="86">
        <v>297082.06080599996</v>
      </c>
      <c r="E6" s="86">
        <v>153069.82</v>
      </c>
      <c r="F6" s="86">
        <v>153069.82</v>
      </c>
      <c r="G6" s="86">
        <v>134215.33000000002</v>
      </c>
      <c r="H6" s="86">
        <v>134215.33000000002</v>
      </c>
      <c r="I6" s="86">
        <v>24852860.830000002</v>
      </c>
      <c r="J6" s="86">
        <v>24852860.830000002</v>
      </c>
      <c r="K6" s="86">
        <v>1350570.84</v>
      </c>
      <c r="L6" s="86">
        <v>1350570.84</v>
      </c>
      <c r="M6" s="86">
        <v>134781.25</v>
      </c>
      <c r="N6" s="86">
        <v>134781.25</v>
      </c>
      <c r="O6" s="86">
        <v>0</v>
      </c>
      <c r="P6" s="86">
        <v>0</v>
      </c>
      <c r="Q6" s="86">
        <v>0</v>
      </c>
      <c r="R6" s="86">
        <v>0</v>
      </c>
      <c r="S6" s="86">
        <v>0</v>
      </c>
      <c r="T6" s="86">
        <v>0</v>
      </c>
      <c r="U6" s="86">
        <v>0</v>
      </c>
      <c r="V6" s="86">
        <v>0</v>
      </c>
      <c r="W6" s="86">
        <v>0</v>
      </c>
      <c r="X6" s="86">
        <v>0</v>
      </c>
      <c r="Y6" s="86">
        <v>5544.81</v>
      </c>
      <c r="Z6" s="86">
        <v>5544.81</v>
      </c>
      <c r="AA6" s="86">
        <v>420413.56999999995</v>
      </c>
      <c r="AB6" s="86">
        <v>267336.7637899999</v>
      </c>
      <c r="AC6" s="86">
        <v>0</v>
      </c>
      <c r="AD6" s="86">
        <v>0</v>
      </c>
      <c r="AE6" s="86">
        <v>15932.74</v>
      </c>
      <c r="AF6" s="86">
        <v>15932.74</v>
      </c>
      <c r="AG6" s="86">
        <v>0</v>
      </c>
      <c r="AH6" s="86">
        <v>0</v>
      </c>
      <c r="AI6" s="86">
        <v>0</v>
      </c>
      <c r="AJ6" s="86">
        <v>0</v>
      </c>
      <c r="AK6" s="86">
        <v>0</v>
      </c>
      <c r="AL6" s="86">
        <v>0</v>
      </c>
      <c r="AM6" s="10">
        <f aca="true" t="shared" si="0" ref="AM6:AM21">C6+E6+G6+I6+K6+M6+O6+Q6+S6+U6+W6+Y6+AA6+AC6+AE6+AG6+AI6+AK6</f>
        <v>27416254.29</v>
      </c>
      <c r="AN6" s="10">
        <f aca="true" t="shared" si="1" ref="AN6:AN21">D6+F6+H6+J6+L6+N6+P6+R6+T6+V6+X6+Z6+AB6+AD6+AF6+AH6+AJ6+AL6</f>
        <v>27211394.444596</v>
      </c>
      <c r="AP6" s="74"/>
      <c r="AQ6" s="75"/>
    </row>
    <row r="7" spans="1:43" ht="45" customHeight="1">
      <c r="A7" s="60">
        <v>2</v>
      </c>
      <c r="B7" s="25" t="s">
        <v>2</v>
      </c>
      <c r="C7" s="86">
        <v>478300.97476799996</v>
      </c>
      <c r="D7" s="86">
        <v>201581.644768</v>
      </c>
      <c r="E7" s="86">
        <v>46599.433450000004</v>
      </c>
      <c r="F7" s="86">
        <v>46599.433450000004</v>
      </c>
      <c r="G7" s="86">
        <v>10738.02</v>
      </c>
      <c r="H7" s="86">
        <v>10738.02</v>
      </c>
      <c r="I7" s="86">
        <v>20066305.626920197</v>
      </c>
      <c r="J7" s="86">
        <v>19641293.356920198</v>
      </c>
      <c r="K7" s="86">
        <v>4067564.2689589835</v>
      </c>
      <c r="L7" s="86">
        <v>3915719.9589589834</v>
      </c>
      <c r="M7" s="86">
        <v>593945.199106</v>
      </c>
      <c r="N7" s="86">
        <v>339180.599106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86">
        <v>0</v>
      </c>
      <c r="V7" s="86">
        <v>0</v>
      </c>
      <c r="W7" s="86">
        <v>0</v>
      </c>
      <c r="X7" s="86">
        <v>0</v>
      </c>
      <c r="Y7" s="86">
        <v>15362.043498</v>
      </c>
      <c r="Z7" s="86">
        <v>15362.043498</v>
      </c>
      <c r="AA7" s="86">
        <v>2593258.136445001</v>
      </c>
      <c r="AB7" s="86">
        <v>204893.45644500013</v>
      </c>
      <c r="AC7" s="86">
        <v>0</v>
      </c>
      <c r="AD7" s="86">
        <v>0</v>
      </c>
      <c r="AE7" s="86">
        <v>448545.00990199996</v>
      </c>
      <c r="AF7" s="86">
        <v>380016.31990199996</v>
      </c>
      <c r="AG7" s="86">
        <v>0</v>
      </c>
      <c r="AH7" s="86">
        <v>0</v>
      </c>
      <c r="AI7" s="86">
        <v>11202.90737</v>
      </c>
      <c r="AJ7" s="86">
        <v>10082.037370000002</v>
      </c>
      <c r="AK7" s="86">
        <v>0</v>
      </c>
      <c r="AL7" s="86">
        <v>0</v>
      </c>
      <c r="AM7" s="10">
        <f t="shared" si="0"/>
        <v>28331821.62041818</v>
      </c>
      <c r="AN7" s="10">
        <f t="shared" si="1"/>
        <v>24765466.87041818</v>
      </c>
      <c r="AP7" s="74"/>
      <c r="AQ7" s="76"/>
    </row>
    <row r="8" spans="1:43" ht="45" customHeight="1">
      <c r="A8" s="58">
        <v>3</v>
      </c>
      <c r="B8" s="25" t="s">
        <v>4</v>
      </c>
      <c r="C8" s="86">
        <v>540210.99</v>
      </c>
      <c r="D8" s="86">
        <v>30204.320000000007</v>
      </c>
      <c r="E8" s="86">
        <v>15065.31</v>
      </c>
      <c r="F8" s="86">
        <v>15065.31</v>
      </c>
      <c r="G8" s="86">
        <v>3393.95</v>
      </c>
      <c r="H8" s="86">
        <v>2244.09</v>
      </c>
      <c r="I8" s="86">
        <v>19336767.39</v>
      </c>
      <c r="J8" s="86">
        <v>19336767.39</v>
      </c>
      <c r="K8" s="86">
        <v>2481531.53</v>
      </c>
      <c r="L8" s="86">
        <v>2454979.75</v>
      </c>
      <c r="M8" s="86">
        <v>438779.31999999995</v>
      </c>
      <c r="N8" s="86">
        <v>408164.81999999995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86">
        <v>16016.57</v>
      </c>
      <c r="V8" s="86">
        <v>16016.57</v>
      </c>
      <c r="W8" s="86">
        <v>0</v>
      </c>
      <c r="X8" s="86">
        <v>0</v>
      </c>
      <c r="Y8" s="86">
        <v>21358.77</v>
      </c>
      <c r="Z8" s="86">
        <v>21358.77</v>
      </c>
      <c r="AA8" s="86">
        <v>508551.27</v>
      </c>
      <c r="AB8" s="86">
        <v>86439.59000000003</v>
      </c>
      <c r="AC8" s="86">
        <v>20291.090000000004</v>
      </c>
      <c r="AD8" s="86">
        <v>20291.090000000004</v>
      </c>
      <c r="AE8" s="86">
        <v>518131.34999999986</v>
      </c>
      <c r="AF8" s="86">
        <v>280993.4899999999</v>
      </c>
      <c r="AG8" s="86">
        <v>0</v>
      </c>
      <c r="AH8" s="86">
        <v>0</v>
      </c>
      <c r="AI8" s="86">
        <v>15878.259999999998</v>
      </c>
      <c r="AJ8" s="86">
        <v>15878.259999999998</v>
      </c>
      <c r="AK8" s="86">
        <v>0</v>
      </c>
      <c r="AL8" s="86">
        <v>0</v>
      </c>
      <c r="AM8" s="10">
        <f t="shared" si="0"/>
        <v>23915975.800000004</v>
      </c>
      <c r="AN8" s="10">
        <f t="shared" si="1"/>
        <v>22688403.45</v>
      </c>
      <c r="AP8" s="74"/>
      <c r="AQ8" s="76"/>
    </row>
    <row r="9" spans="1:43" ht="45" customHeight="1">
      <c r="A9" s="60">
        <v>4</v>
      </c>
      <c r="B9" s="25" t="s">
        <v>7</v>
      </c>
      <c r="C9" s="86">
        <v>60000</v>
      </c>
      <c r="D9" s="86">
        <v>60000</v>
      </c>
      <c r="E9" s="86">
        <v>13231.73</v>
      </c>
      <c r="F9" s="86">
        <v>13231.73</v>
      </c>
      <c r="G9" s="86">
        <v>6129</v>
      </c>
      <c r="H9" s="86">
        <v>6129</v>
      </c>
      <c r="I9" s="86">
        <v>14577986.739999998</v>
      </c>
      <c r="J9" s="86">
        <v>14577986.739999998</v>
      </c>
      <c r="K9" s="86">
        <v>1637798</v>
      </c>
      <c r="L9" s="86">
        <v>1572652</v>
      </c>
      <c r="M9" s="86">
        <v>319307</v>
      </c>
      <c r="N9" s="86">
        <v>319307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63083</v>
      </c>
      <c r="X9" s="86">
        <v>2653</v>
      </c>
      <c r="Y9" s="86">
        <v>800</v>
      </c>
      <c r="Z9" s="86">
        <v>800</v>
      </c>
      <c r="AA9" s="86">
        <v>452026</v>
      </c>
      <c r="AB9" s="86">
        <v>11779</v>
      </c>
      <c r="AC9" s="86">
        <v>0</v>
      </c>
      <c r="AD9" s="86">
        <v>0</v>
      </c>
      <c r="AE9" s="86">
        <v>1653123</v>
      </c>
      <c r="AF9" s="86">
        <v>561075</v>
      </c>
      <c r="AG9" s="86">
        <v>0</v>
      </c>
      <c r="AH9" s="86">
        <v>0</v>
      </c>
      <c r="AI9" s="86">
        <v>53491</v>
      </c>
      <c r="AJ9" s="86">
        <v>53491</v>
      </c>
      <c r="AK9" s="86">
        <v>0</v>
      </c>
      <c r="AL9" s="86">
        <v>0</v>
      </c>
      <c r="AM9" s="10">
        <f t="shared" si="0"/>
        <v>18836975.47</v>
      </c>
      <c r="AN9" s="10">
        <f t="shared" si="1"/>
        <v>17179104.47</v>
      </c>
      <c r="AP9" s="74"/>
      <c r="AQ9" s="76"/>
    </row>
    <row r="10" spans="1:43" ht="45" customHeight="1">
      <c r="A10" s="58">
        <v>5</v>
      </c>
      <c r="B10" s="25" t="s">
        <v>9</v>
      </c>
      <c r="C10" s="86">
        <v>96685.92</v>
      </c>
      <c r="D10" s="86">
        <v>96685.92</v>
      </c>
      <c r="E10" s="86">
        <v>2484.24</v>
      </c>
      <c r="F10" s="86">
        <v>2484.24</v>
      </c>
      <c r="G10" s="86">
        <v>4823</v>
      </c>
      <c r="H10" s="86">
        <v>4786.5</v>
      </c>
      <c r="I10" s="86">
        <v>17234208.57</v>
      </c>
      <c r="J10" s="86">
        <v>16983196.13</v>
      </c>
      <c r="K10" s="86">
        <v>470226.23600000126</v>
      </c>
      <c r="L10" s="86">
        <v>235113.10549669192</v>
      </c>
      <c r="M10" s="86">
        <v>49885.29000000001</v>
      </c>
      <c r="N10" s="86">
        <v>24942.645000000004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86">
        <v>576.83</v>
      </c>
      <c r="Z10" s="86">
        <v>310.26500000000004</v>
      </c>
      <c r="AA10" s="86">
        <v>2223.68</v>
      </c>
      <c r="AB10" s="86">
        <v>520.7505033093803</v>
      </c>
      <c r="AC10" s="86">
        <v>317497.97</v>
      </c>
      <c r="AD10" s="86">
        <v>0</v>
      </c>
      <c r="AE10" s="86">
        <v>598117.59</v>
      </c>
      <c r="AF10" s="86">
        <v>224338.49</v>
      </c>
      <c r="AG10" s="86">
        <v>0</v>
      </c>
      <c r="AH10" s="86">
        <v>0</v>
      </c>
      <c r="AI10" s="86">
        <v>899.74</v>
      </c>
      <c r="AJ10" s="86">
        <v>899.74</v>
      </c>
      <c r="AK10" s="86">
        <v>0</v>
      </c>
      <c r="AL10" s="86">
        <v>0</v>
      </c>
      <c r="AM10" s="10">
        <f t="shared" si="0"/>
        <v>18777629.065999996</v>
      </c>
      <c r="AN10" s="10">
        <f t="shared" si="1"/>
        <v>17573277.786</v>
      </c>
      <c r="AP10" s="74"/>
      <c r="AQ10" s="76"/>
    </row>
    <row r="11" spans="1:43" ht="45" customHeight="1">
      <c r="A11" s="60">
        <v>6</v>
      </c>
      <c r="B11" s="25" t="s">
        <v>14</v>
      </c>
      <c r="C11" s="86">
        <v>7500</v>
      </c>
      <c r="D11" s="86">
        <v>7500</v>
      </c>
      <c r="E11" s="86">
        <v>0</v>
      </c>
      <c r="F11" s="86">
        <v>0</v>
      </c>
      <c r="G11" s="86">
        <v>9442</v>
      </c>
      <c r="H11" s="86">
        <v>9442</v>
      </c>
      <c r="I11" s="86">
        <v>3923967</v>
      </c>
      <c r="J11" s="86">
        <v>3923967</v>
      </c>
      <c r="K11" s="86">
        <v>108379</v>
      </c>
      <c r="L11" s="86">
        <v>108379</v>
      </c>
      <c r="M11" s="86">
        <v>14415</v>
      </c>
      <c r="N11" s="86">
        <v>14415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  <c r="AE11" s="86">
        <v>0</v>
      </c>
      <c r="AF11" s="86">
        <v>0</v>
      </c>
      <c r="AG11" s="86">
        <v>0</v>
      </c>
      <c r="AH11" s="86">
        <v>0</v>
      </c>
      <c r="AI11" s="86">
        <v>0</v>
      </c>
      <c r="AJ11" s="86">
        <v>0</v>
      </c>
      <c r="AK11" s="86">
        <v>0</v>
      </c>
      <c r="AL11" s="86">
        <v>0</v>
      </c>
      <c r="AM11" s="10">
        <f t="shared" si="0"/>
        <v>4063703</v>
      </c>
      <c r="AN11" s="10">
        <f t="shared" si="1"/>
        <v>4063703</v>
      </c>
      <c r="AP11" s="74"/>
      <c r="AQ11" s="76"/>
    </row>
    <row r="12" spans="1:43" ht="45" customHeight="1">
      <c r="A12" s="58">
        <v>7</v>
      </c>
      <c r="B12" s="25" t="s">
        <v>6</v>
      </c>
      <c r="C12" s="86">
        <v>0</v>
      </c>
      <c r="D12" s="86">
        <v>0</v>
      </c>
      <c r="E12" s="86">
        <v>785.17</v>
      </c>
      <c r="F12" s="86">
        <v>785.17</v>
      </c>
      <c r="G12" s="86">
        <v>0</v>
      </c>
      <c r="H12" s="86">
        <v>0</v>
      </c>
      <c r="I12" s="86">
        <v>1790385.5399999998</v>
      </c>
      <c r="J12" s="86">
        <v>1790385.5399999998</v>
      </c>
      <c r="K12" s="86">
        <v>3872.63</v>
      </c>
      <c r="L12" s="86">
        <v>3872.63</v>
      </c>
      <c r="M12" s="86">
        <v>1500</v>
      </c>
      <c r="N12" s="86">
        <v>1500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86">
        <v>0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1974393.11</v>
      </c>
      <c r="AF12" s="86">
        <v>1121789.11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10">
        <f t="shared" si="0"/>
        <v>3770936.4499999997</v>
      </c>
      <c r="AN12" s="10">
        <f t="shared" si="1"/>
        <v>2918332.4499999997</v>
      </c>
      <c r="AP12" s="74"/>
      <c r="AQ12" s="76"/>
    </row>
    <row r="13" spans="1:43" ht="45" customHeight="1">
      <c r="A13" s="60">
        <v>8</v>
      </c>
      <c r="B13" s="25" t="s">
        <v>5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6783241.9</v>
      </c>
      <c r="J13" s="86">
        <v>6783241.9</v>
      </c>
      <c r="K13" s="86">
        <v>1200</v>
      </c>
      <c r="L13" s="86">
        <v>754.72</v>
      </c>
      <c r="M13" s="86">
        <v>1971.86</v>
      </c>
      <c r="N13" s="86">
        <v>197.18999999999983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86">
        <v>0</v>
      </c>
      <c r="V13" s="86">
        <v>0</v>
      </c>
      <c r="W13" s="86">
        <v>0</v>
      </c>
      <c r="X13" s="86">
        <v>0</v>
      </c>
      <c r="Y13" s="86">
        <v>0</v>
      </c>
      <c r="Z13" s="86">
        <v>0</v>
      </c>
      <c r="AA13" s="86">
        <v>0</v>
      </c>
      <c r="AB13" s="86">
        <v>0</v>
      </c>
      <c r="AC13" s="86">
        <v>0</v>
      </c>
      <c r="AD13" s="86">
        <v>0</v>
      </c>
      <c r="AE13" s="86">
        <v>0</v>
      </c>
      <c r="AF13" s="86">
        <v>0</v>
      </c>
      <c r="AG13" s="86">
        <v>0</v>
      </c>
      <c r="AH13" s="86">
        <v>0</v>
      </c>
      <c r="AI13" s="86">
        <v>0</v>
      </c>
      <c r="AJ13" s="86">
        <v>0</v>
      </c>
      <c r="AK13" s="86">
        <v>0</v>
      </c>
      <c r="AL13" s="86">
        <v>0</v>
      </c>
      <c r="AM13" s="10">
        <f t="shared" si="0"/>
        <v>6786413.760000001</v>
      </c>
      <c r="AN13" s="10">
        <f t="shared" si="1"/>
        <v>6784193.8100000005</v>
      </c>
      <c r="AP13" s="74"/>
      <c r="AQ13" s="76"/>
    </row>
    <row r="14" spans="1:43" ht="45" customHeight="1">
      <c r="A14" s="58">
        <v>9</v>
      </c>
      <c r="B14" s="25" t="s">
        <v>13</v>
      </c>
      <c r="C14" s="86">
        <v>35000</v>
      </c>
      <c r="D14" s="86">
        <v>35000</v>
      </c>
      <c r="E14" s="86">
        <v>0</v>
      </c>
      <c r="F14" s="86">
        <v>0</v>
      </c>
      <c r="G14" s="86">
        <v>0</v>
      </c>
      <c r="H14" s="86">
        <v>0</v>
      </c>
      <c r="I14" s="86">
        <v>3790206.48</v>
      </c>
      <c r="J14" s="86">
        <v>3790206.48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86">
        <v>0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10">
        <f t="shared" si="0"/>
        <v>3825206.48</v>
      </c>
      <c r="AN14" s="10">
        <f t="shared" si="1"/>
        <v>3825206.48</v>
      </c>
      <c r="AP14" s="74"/>
      <c r="AQ14" s="76"/>
    </row>
    <row r="15" spans="1:43" ht="45" customHeight="1">
      <c r="A15" s="60">
        <v>10</v>
      </c>
      <c r="B15" s="25" t="s">
        <v>11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397681.33</v>
      </c>
      <c r="J15" s="86">
        <v>397681.33</v>
      </c>
      <c r="K15" s="86">
        <v>730106.49</v>
      </c>
      <c r="L15" s="86">
        <v>221613.68</v>
      </c>
      <c r="M15" s="86">
        <v>179342.63</v>
      </c>
      <c r="N15" s="86">
        <v>53709.119999999995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86">
        <v>0</v>
      </c>
      <c r="V15" s="86">
        <v>0</v>
      </c>
      <c r="W15" s="86">
        <v>0</v>
      </c>
      <c r="X15" s="86">
        <v>0</v>
      </c>
      <c r="Y15" s="86">
        <v>10484.65</v>
      </c>
      <c r="Z15" s="86">
        <v>3145.379999999999</v>
      </c>
      <c r="AA15" s="86">
        <v>66041.87</v>
      </c>
      <c r="AB15" s="86">
        <v>16864.499999999993</v>
      </c>
      <c r="AC15" s="86">
        <v>0</v>
      </c>
      <c r="AD15" s="86">
        <v>0</v>
      </c>
      <c r="AE15" s="86">
        <v>207950</v>
      </c>
      <c r="AF15" s="86">
        <v>207950</v>
      </c>
      <c r="AG15" s="86">
        <v>0</v>
      </c>
      <c r="AH15" s="86">
        <v>0</v>
      </c>
      <c r="AI15" s="86">
        <v>0</v>
      </c>
      <c r="AJ15" s="86">
        <v>0</v>
      </c>
      <c r="AK15" s="86">
        <v>0</v>
      </c>
      <c r="AL15" s="86">
        <v>0</v>
      </c>
      <c r="AM15" s="10">
        <f t="shared" si="0"/>
        <v>1591606.9700000002</v>
      </c>
      <c r="AN15" s="10">
        <f t="shared" si="1"/>
        <v>900964.01</v>
      </c>
      <c r="AP15" s="74"/>
      <c r="AQ15" s="76"/>
    </row>
    <row r="16" spans="1:43" ht="45" customHeight="1">
      <c r="A16" s="58">
        <v>11</v>
      </c>
      <c r="B16" s="25" t="s">
        <v>10</v>
      </c>
      <c r="C16" s="86">
        <v>23848.67</v>
      </c>
      <c r="D16" s="86">
        <v>15848.669999999998</v>
      </c>
      <c r="E16" s="86">
        <v>0</v>
      </c>
      <c r="F16" s="86">
        <v>0</v>
      </c>
      <c r="G16" s="86">
        <v>0</v>
      </c>
      <c r="H16" s="86">
        <v>0</v>
      </c>
      <c r="I16" s="86">
        <v>1772471.5300000003</v>
      </c>
      <c r="J16" s="86">
        <v>1559527.5300000003</v>
      </c>
      <c r="K16" s="86">
        <v>118700.43</v>
      </c>
      <c r="L16" s="86">
        <v>36597.57999999999</v>
      </c>
      <c r="M16" s="86">
        <v>5236.59</v>
      </c>
      <c r="N16" s="86">
        <v>1309.15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6">
        <v>0</v>
      </c>
      <c r="U16" s="86">
        <v>0</v>
      </c>
      <c r="V16" s="86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6">
        <v>0</v>
      </c>
      <c r="AC16" s="86">
        <v>0</v>
      </c>
      <c r="AD16" s="86">
        <v>0</v>
      </c>
      <c r="AE16" s="86">
        <v>234271</v>
      </c>
      <c r="AF16" s="86">
        <v>234271</v>
      </c>
      <c r="AG16" s="86">
        <v>0</v>
      </c>
      <c r="AH16" s="86">
        <v>0</v>
      </c>
      <c r="AI16" s="86">
        <v>0</v>
      </c>
      <c r="AJ16" s="86">
        <v>0</v>
      </c>
      <c r="AK16" s="86">
        <v>0</v>
      </c>
      <c r="AL16" s="86">
        <v>0</v>
      </c>
      <c r="AM16" s="10">
        <f t="shared" si="0"/>
        <v>2154528.22</v>
      </c>
      <c r="AN16" s="10">
        <f t="shared" si="1"/>
        <v>1847553.9300000002</v>
      </c>
      <c r="AP16" s="74"/>
      <c r="AQ16" s="76"/>
    </row>
    <row r="17" spans="1:43" ht="45" customHeight="1">
      <c r="A17" s="60">
        <v>12</v>
      </c>
      <c r="B17" s="25" t="s">
        <v>15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267115</v>
      </c>
      <c r="AF17" s="86">
        <v>267115</v>
      </c>
      <c r="AG17" s="86">
        <v>0</v>
      </c>
      <c r="AH17" s="86">
        <v>0</v>
      </c>
      <c r="AI17" s="86">
        <v>0</v>
      </c>
      <c r="AJ17" s="86">
        <v>0</v>
      </c>
      <c r="AK17" s="86">
        <v>0</v>
      </c>
      <c r="AL17" s="86">
        <v>0</v>
      </c>
      <c r="AM17" s="10">
        <f t="shared" si="0"/>
        <v>267115</v>
      </c>
      <c r="AN17" s="10">
        <f t="shared" si="1"/>
        <v>267115</v>
      </c>
      <c r="AP17" s="74"/>
      <c r="AQ17" s="76"/>
    </row>
    <row r="18" spans="1:43" ht="45" customHeight="1">
      <c r="A18" s="58">
        <v>13</v>
      </c>
      <c r="B18" s="25" t="s">
        <v>12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276280</v>
      </c>
      <c r="J18" s="86">
        <v>276280</v>
      </c>
      <c r="K18" s="86">
        <v>357521</v>
      </c>
      <c r="L18" s="86">
        <v>175186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0</v>
      </c>
      <c r="AF18" s="86">
        <v>0</v>
      </c>
      <c r="AG18" s="86">
        <v>0</v>
      </c>
      <c r="AH18" s="86">
        <v>0</v>
      </c>
      <c r="AI18" s="86">
        <v>0</v>
      </c>
      <c r="AJ18" s="86">
        <v>0</v>
      </c>
      <c r="AK18" s="86">
        <v>0</v>
      </c>
      <c r="AL18" s="86">
        <v>0</v>
      </c>
      <c r="AM18" s="10">
        <f t="shared" si="0"/>
        <v>633801</v>
      </c>
      <c r="AN18" s="10">
        <f t="shared" si="1"/>
        <v>451466</v>
      </c>
      <c r="AP18" s="74"/>
      <c r="AQ18" s="76"/>
    </row>
    <row r="19" spans="1:43" ht="45" customHeight="1">
      <c r="A19" s="60">
        <v>14</v>
      </c>
      <c r="B19" s="25" t="s">
        <v>8</v>
      </c>
      <c r="C19" s="86">
        <v>0</v>
      </c>
      <c r="D19" s="86">
        <v>0</v>
      </c>
      <c r="E19" s="86">
        <v>2405.0797992</v>
      </c>
      <c r="F19" s="86">
        <v>2368.2820782722397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8241.5782501</v>
      </c>
      <c r="AB19" s="86">
        <v>0</v>
      </c>
      <c r="AC19" s="86">
        <v>1599</v>
      </c>
      <c r="AD19" s="86">
        <v>1359.15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10">
        <f t="shared" si="0"/>
        <v>12245.6580493</v>
      </c>
      <c r="AN19" s="10">
        <f t="shared" si="1"/>
        <v>3727.43207827224</v>
      </c>
      <c r="AP19" s="74"/>
      <c r="AQ19" s="76"/>
    </row>
    <row r="20" spans="1:43" ht="45" customHeight="1">
      <c r="A20" s="58">
        <v>15</v>
      </c>
      <c r="B20" s="25" t="s">
        <v>60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1215</v>
      </c>
      <c r="L20" s="86">
        <v>1215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86">
        <v>0</v>
      </c>
      <c r="X20" s="86">
        <v>0</v>
      </c>
      <c r="Y20" s="86">
        <v>0</v>
      </c>
      <c r="Z20" s="86">
        <v>0</v>
      </c>
      <c r="AA20" s="86">
        <v>0</v>
      </c>
      <c r="AB20" s="86">
        <v>0</v>
      </c>
      <c r="AC20" s="86">
        <v>0</v>
      </c>
      <c r="AD20" s="86">
        <v>0</v>
      </c>
      <c r="AE20" s="86">
        <v>0</v>
      </c>
      <c r="AF20" s="86">
        <v>0</v>
      </c>
      <c r="AG20" s="86">
        <v>0</v>
      </c>
      <c r="AH20" s="86">
        <v>0</v>
      </c>
      <c r="AI20" s="86">
        <v>0</v>
      </c>
      <c r="AJ20" s="86">
        <v>0</v>
      </c>
      <c r="AK20" s="86">
        <v>0</v>
      </c>
      <c r="AL20" s="86">
        <v>0</v>
      </c>
      <c r="AM20" s="10">
        <f t="shared" si="0"/>
        <v>1215</v>
      </c>
      <c r="AN20" s="10">
        <f t="shared" si="1"/>
        <v>1215</v>
      </c>
      <c r="AP20" s="74"/>
      <c r="AQ20" s="76"/>
    </row>
    <row r="21" spans="1:43" ht="45" customHeight="1">
      <c r="A21" s="60">
        <v>16</v>
      </c>
      <c r="B21" s="25" t="s">
        <v>61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86">
        <v>0</v>
      </c>
      <c r="AI21" s="86">
        <v>0</v>
      </c>
      <c r="AJ21" s="86">
        <v>0</v>
      </c>
      <c r="AK21" s="86">
        <v>0</v>
      </c>
      <c r="AL21" s="86">
        <v>0</v>
      </c>
      <c r="AM21" s="10">
        <f t="shared" si="0"/>
        <v>0</v>
      </c>
      <c r="AN21" s="10">
        <f t="shared" si="1"/>
        <v>0</v>
      </c>
      <c r="AP21" s="74"/>
      <c r="AQ21" s="76"/>
    </row>
    <row r="22" spans="1:40" ht="15">
      <c r="A22" s="62"/>
      <c r="B22" s="23" t="s">
        <v>16</v>
      </c>
      <c r="C22" s="22">
        <f aca="true" t="shared" si="2" ref="C22:AM22">SUM(C6:C21)</f>
        <v>1590411.654768</v>
      </c>
      <c r="D22" s="22">
        <f t="shared" si="2"/>
        <v>743902.615574</v>
      </c>
      <c r="E22" s="22">
        <f t="shared" si="2"/>
        <v>233640.78324920003</v>
      </c>
      <c r="F22" s="22">
        <f t="shared" si="2"/>
        <v>233603.98552827226</v>
      </c>
      <c r="G22" s="22">
        <f t="shared" si="2"/>
        <v>168741.30000000002</v>
      </c>
      <c r="H22" s="22">
        <f t="shared" si="2"/>
        <v>167554.94</v>
      </c>
      <c r="I22" s="22">
        <f t="shared" si="2"/>
        <v>114802362.93692021</v>
      </c>
      <c r="J22" s="22">
        <f t="shared" si="2"/>
        <v>113913394.2269202</v>
      </c>
      <c r="K22" s="22">
        <f t="shared" si="2"/>
        <v>11328685.424958985</v>
      </c>
      <c r="L22" s="22">
        <f t="shared" si="2"/>
        <v>10076654.264455676</v>
      </c>
      <c r="M22" s="22">
        <f t="shared" si="2"/>
        <v>1739164.139106</v>
      </c>
      <c r="N22" s="22">
        <f t="shared" si="2"/>
        <v>1297506.7741059996</v>
      </c>
      <c r="O22" s="22">
        <f t="shared" si="2"/>
        <v>0</v>
      </c>
      <c r="P22" s="22">
        <f t="shared" si="2"/>
        <v>0</v>
      </c>
      <c r="Q22" s="22">
        <f t="shared" si="2"/>
        <v>0</v>
      </c>
      <c r="R22" s="22">
        <f t="shared" si="2"/>
        <v>0</v>
      </c>
      <c r="S22" s="22">
        <f t="shared" si="2"/>
        <v>0</v>
      </c>
      <c r="T22" s="22">
        <f t="shared" si="2"/>
        <v>0</v>
      </c>
      <c r="U22" s="22">
        <f t="shared" si="2"/>
        <v>16016.57</v>
      </c>
      <c r="V22" s="22">
        <f t="shared" si="2"/>
        <v>16016.57</v>
      </c>
      <c r="W22" s="22">
        <f t="shared" si="2"/>
        <v>63083</v>
      </c>
      <c r="X22" s="22">
        <f t="shared" si="2"/>
        <v>2653</v>
      </c>
      <c r="Y22" s="22">
        <f t="shared" si="2"/>
        <v>54127.103498000004</v>
      </c>
      <c r="Z22" s="22">
        <f t="shared" si="2"/>
        <v>46521.268498</v>
      </c>
      <c r="AA22" s="22">
        <f t="shared" si="2"/>
        <v>4050756.104695101</v>
      </c>
      <c r="AB22" s="22">
        <f t="shared" si="2"/>
        <v>587834.0607383094</v>
      </c>
      <c r="AC22" s="22">
        <f t="shared" si="2"/>
        <v>339388.06</v>
      </c>
      <c r="AD22" s="22">
        <f t="shared" si="2"/>
        <v>21650.240000000005</v>
      </c>
      <c r="AE22" s="22">
        <f t="shared" si="2"/>
        <v>5917578.7999019995</v>
      </c>
      <c r="AF22" s="22">
        <f t="shared" si="2"/>
        <v>3293481.149902</v>
      </c>
      <c r="AG22" s="22">
        <f t="shared" si="2"/>
        <v>0</v>
      </c>
      <c r="AH22" s="22">
        <f t="shared" si="2"/>
        <v>0</v>
      </c>
      <c r="AI22" s="22">
        <f t="shared" si="2"/>
        <v>81471.90737</v>
      </c>
      <c r="AJ22" s="22">
        <f t="shared" si="2"/>
        <v>80351.03737</v>
      </c>
      <c r="AK22" s="22">
        <f t="shared" si="2"/>
        <v>0</v>
      </c>
      <c r="AL22" s="22">
        <f t="shared" si="2"/>
        <v>0</v>
      </c>
      <c r="AM22" s="22">
        <f t="shared" si="2"/>
        <v>140385427.7844675</v>
      </c>
      <c r="AN22" s="22">
        <f>SUM(AN6:AN21)</f>
        <v>130481124.13309248</v>
      </c>
    </row>
    <row r="23" spans="1:40" ht="15">
      <c r="A23" s="71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2" ht="15">
      <c r="A24" s="77"/>
      <c r="B24" s="49" t="s">
        <v>30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1"/>
      <c r="P24" s="1"/>
      <c r="Q24" s="1"/>
      <c r="R24" s="1"/>
      <c r="S24" s="1"/>
      <c r="T24" s="1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66"/>
      <c r="AN24" s="74"/>
      <c r="AP24" s="74"/>
    </row>
    <row r="25" spans="1:42" ht="13.5">
      <c r="A25" s="77"/>
      <c r="B25" s="94" t="s">
        <v>74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78"/>
      <c r="P25" s="78"/>
      <c r="Q25" s="78"/>
      <c r="R25" s="78"/>
      <c r="S25" s="78"/>
      <c r="T25" s="78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4"/>
      <c r="AN25" s="74"/>
      <c r="AO25" s="74"/>
      <c r="AP25" s="74"/>
    </row>
    <row r="26" spans="1:42" ht="15">
      <c r="A26" s="77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N26" s="66"/>
      <c r="AP26" s="74"/>
    </row>
    <row r="27" spans="2:42" ht="13.5">
      <c r="B27" s="49" t="s">
        <v>37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AN27" s="74"/>
      <c r="AP27" s="74"/>
    </row>
    <row r="28" spans="2:40" ht="13.5">
      <c r="B28" s="49" t="s">
        <v>38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AN28" s="74"/>
    </row>
    <row r="29" ht="13.5">
      <c r="AN29" s="74"/>
    </row>
  </sheetData>
  <sheetProtection/>
  <mergeCells count="24">
    <mergeCell ref="O4:P4"/>
    <mergeCell ref="Q4:R4"/>
    <mergeCell ref="S4:T4"/>
    <mergeCell ref="AG4:AH4"/>
    <mergeCell ref="AI4:AJ4"/>
    <mergeCell ref="AK4:AL4"/>
    <mergeCell ref="AM4:AN4"/>
    <mergeCell ref="Y4:Z4"/>
    <mergeCell ref="AA4:AB4"/>
    <mergeCell ref="AC4:AD4"/>
    <mergeCell ref="AE4:AF4"/>
    <mergeCell ref="B25:N26"/>
    <mergeCell ref="W4:X4"/>
    <mergeCell ref="U4:V4"/>
    <mergeCell ref="G4:H4"/>
    <mergeCell ref="M4:N4"/>
    <mergeCell ref="A1:K1"/>
    <mergeCell ref="A2:K2"/>
    <mergeCell ref="A4:A5"/>
    <mergeCell ref="B4:B5"/>
    <mergeCell ref="C4:D4"/>
    <mergeCell ref="E4:F4"/>
    <mergeCell ref="I4:J4"/>
    <mergeCell ref="K4:L4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  <ignoredErrors>
    <ignoredError sqref="AM7:AM21 AM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2:E3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5" sqref="B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99" t="s">
        <v>75</v>
      </c>
      <c r="B2" s="99"/>
      <c r="C2" s="99"/>
      <c r="D2" s="99"/>
    </row>
    <row r="3" spans="1:5" ht="12.75" customHeight="1">
      <c r="A3" s="99"/>
      <c r="B3" s="99"/>
      <c r="C3" s="99"/>
      <c r="D3" s="99"/>
      <c r="E3" s="11"/>
    </row>
    <row r="4" spans="1:5" ht="12.75">
      <c r="A4" s="99"/>
      <c r="B4" s="99"/>
      <c r="C4" s="99"/>
      <c r="D4" s="99"/>
      <c r="E4" s="11"/>
    </row>
    <row r="6" spans="1:4" ht="43.5" customHeight="1">
      <c r="A6" s="12" t="s">
        <v>0</v>
      </c>
      <c r="B6" s="12" t="s">
        <v>39</v>
      </c>
      <c r="C6" s="13" t="s">
        <v>19</v>
      </c>
      <c r="D6" s="13" t="s">
        <v>40</v>
      </c>
    </row>
    <row r="7" spans="1:4" ht="27" customHeight="1">
      <c r="A7" s="33">
        <v>1</v>
      </c>
      <c r="B7" s="14" t="s">
        <v>18</v>
      </c>
      <c r="C7" s="51">
        <f>HLOOKUP(B7,'პრემიები(დაზღვევა)'!$C$3:$AL$21,19,)</f>
        <v>6419488.0191428065</v>
      </c>
      <c r="D7" s="52">
        <f>C7/$C$25</f>
        <v>0.021042251883386532</v>
      </c>
    </row>
    <row r="8" spans="1:4" ht="27" customHeight="1">
      <c r="A8" s="33">
        <v>2</v>
      </c>
      <c r="B8" s="14" t="s">
        <v>50</v>
      </c>
      <c r="C8" s="51">
        <f>HLOOKUP(B8,'პრემიები(დაზღვევა)'!$C$3:$AL$21,19,)</f>
        <v>1663342.9361052508</v>
      </c>
      <c r="D8" s="52">
        <f aca="true" t="shared" si="0" ref="D8:D21">C8/$C$25</f>
        <v>0.0054522231252099145</v>
      </c>
    </row>
    <row r="9" spans="1:4" ht="27" customHeight="1">
      <c r="A9" s="33">
        <v>3</v>
      </c>
      <c r="B9" s="14" t="s">
        <v>51</v>
      </c>
      <c r="C9" s="51">
        <f>HLOOKUP(B9,'პრემიები(დაზღვევა)'!$C$3:$AL$21,19,)</f>
        <v>2334142.400076918</v>
      </c>
      <c r="D9" s="52">
        <f t="shared" si="0"/>
        <v>0.007651017054264911</v>
      </c>
    </row>
    <row r="10" spans="1:4" ht="27" customHeight="1">
      <c r="A10" s="33">
        <v>4</v>
      </c>
      <c r="B10" s="14" t="s">
        <v>21</v>
      </c>
      <c r="C10" s="51">
        <f>HLOOKUP(B10,'პრემიები(დაზღვევა)'!$C$3:$AL$21,19,)</f>
        <v>216776210.85440224</v>
      </c>
      <c r="D10" s="52">
        <f t="shared" si="0"/>
        <v>0.7105643966500513</v>
      </c>
    </row>
    <row r="11" spans="1:4" ht="38.25" customHeight="1">
      <c r="A11" s="33">
        <v>5</v>
      </c>
      <c r="B11" s="14" t="s">
        <v>52</v>
      </c>
      <c r="C11" s="51">
        <f>HLOOKUP(B11,'პრემიები(დაზღვევა)'!$C$3:$AL$21,19,)</f>
        <v>21232088.8065983</v>
      </c>
      <c r="D11" s="52">
        <f t="shared" si="0"/>
        <v>0.0695960424486516</v>
      </c>
    </row>
    <row r="12" spans="1:4" ht="27" customHeight="1">
      <c r="A12" s="33">
        <v>6</v>
      </c>
      <c r="B12" s="14" t="s">
        <v>53</v>
      </c>
      <c r="C12" s="51">
        <f>HLOOKUP(B12,'პრემიები(დაზღვევა)'!$C$3:$AL$21,19,)</f>
        <v>2537526.8896713415</v>
      </c>
      <c r="D12" s="52">
        <f t="shared" si="0"/>
        <v>0.008317685119764523</v>
      </c>
    </row>
    <row r="13" spans="1:4" ht="27" customHeight="1">
      <c r="A13" s="33">
        <v>7</v>
      </c>
      <c r="B13" s="14" t="s">
        <v>23</v>
      </c>
      <c r="C13" s="51">
        <f>HLOOKUP(B13,'პრემიები(დაზღვევა)'!$C$3:$AL$21,19,)</f>
        <v>0</v>
      </c>
      <c r="D13" s="52">
        <f t="shared" si="0"/>
        <v>0</v>
      </c>
    </row>
    <row r="14" spans="1:4" ht="27" customHeight="1">
      <c r="A14" s="33">
        <v>8</v>
      </c>
      <c r="B14" s="14" t="s">
        <v>54</v>
      </c>
      <c r="C14" s="51">
        <f>HLOOKUP(B14,'პრემიები(დაზღვევა)'!$C$3:$AL$21,19,)</f>
        <v>5203240.914413174</v>
      </c>
      <c r="D14" s="52">
        <f t="shared" si="0"/>
        <v>0.017055551097616094</v>
      </c>
    </row>
    <row r="15" spans="1:4" ht="27" customHeight="1">
      <c r="A15" s="33">
        <v>9</v>
      </c>
      <c r="B15" s="14" t="s">
        <v>55</v>
      </c>
      <c r="C15" s="51">
        <f>HLOOKUP(B15,'პრემიები(დაზღვევა)'!$C$3:$AL$21,19,)</f>
        <v>2034778.8261051963</v>
      </c>
      <c r="D15" s="52">
        <f t="shared" si="0"/>
        <v>0.006669741957335152</v>
      </c>
    </row>
    <row r="16" spans="1:4" ht="27" customHeight="1">
      <c r="A16" s="33">
        <v>10</v>
      </c>
      <c r="B16" s="14" t="s">
        <v>56</v>
      </c>
      <c r="C16" s="51">
        <f>HLOOKUP(B16,'პრემიები(დაზღვევა)'!$C$3:$AL$21,19,)</f>
        <v>230178.42399</v>
      </c>
      <c r="D16" s="52">
        <f t="shared" si="0"/>
        <v>0.0007544951188124921</v>
      </c>
    </row>
    <row r="17" spans="1:4" ht="27" customHeight="1">
      <c r="A17" s="33">
        <v>11</v>
      </c>
      <c r="B17" s="14" t="s">
        <v>57</v>
      </c>
      <c r="C17" s="51">
        <f>HLOOKUP(B17,'პრემიები(დაზღვევა)'!$C$3:$AL$21,19,)</f>
        <v>0</v>
      </c>
      <c r="D17" s="52">
        <f t="shared" si="0"/>
        <v>0</v>
      </c>
    </row>
    <row r="18" spans="1:4" ht="27" customHeight="1">
      <c r="A18" s="33">
        <v>12</v>
      </c>
      <c r="B18" s="14" t="s">
        <v>24</v>
      </c>
      <c r="C18" s="51">
        <f>HLOOKUP(B18,'პრემიები(დაზღვევა)'!$C$3:$AL$21,19,)</f>
        <v>2386216.819127971</v>
      </c>
      <c r="D18" s="52">
        <f t="shared" si="0"/>
        <v>0.007821710268285363</v>
      </c>
    </row>
    <row r="19" spans="1:4" ht="27" customHeight="1">
      <c r="A19" s="33">
        <v>13</v>
      </c>
      <c r="B19" s="14" t="s">
        <v>64</v>
      </c>
      <c r="C19" s="51">
        <f>HLOOKUP(B19,'პრემიები(დაზღვევა)'!$C$3:$AL$21,19,)</f>
        <v>26027372.125008192</v>
      </c>
      <c r="D19" s="52">
        <f t="shared" si="0"/>
        <v>0.08531436128300254</v>
      </c>
    </row>
    <row r="20" spans="1:4" ht="27" customHeight="1">
      <c r="A20" s="33">
        <v>14</v>
      </c>
      <c r="B20" s="14" t="s">
        <v>25</v>
      </c>
      <c r="C20" s="51">
        <f>HLOOKUP(B20,'პრემიები(დაზღვევა)'!$C$3:$AL$21,19,)</f>
        <v>824206.312593</v>
      </c>
      <c r="D20" s="52">
        <f t="shared" si="0"/>
        <v>0.002701641748024471</v>
      </c>
    </row>
    <row r="21" spans="1:4" ht="27" customHeight="1">
      <c r="A21" s="33">
        <v>15</v>
      </c>
      <c r="B21" s="14" t="s">
        <v>26</v>
      </c>
      <c r="C21" s="51">
        <f>HLOOKUP(B21,'პრემიები(დაზღვევა)'!$C$3:$AL$21,19,)</f>
        <v>10942004.62857483</v>
      </c>
      <c r="D21" s="52">
        <f t="shared" si="0"/>
        <v>0.035866476706096787</v>
      </c>
    </row>
    <row r="22" spans="1:4" ht="27" customHeight="1">
      <c r="A22" s="33">
        <v>16</v>
      </c>
      <c r="B22" s="14" t="s">
        <v>27</v>
      </c>
      <c r="C22" s="51">
        <f>HLOOKUP(B22,'პრემიები(დაზღვევა)'!$C$3:$AL$21,19,)</f>
        <v>7085.59</v>
      </c>
      <c r="D22" s="52">
        <f>C22/$C$25</f>
        <v>2.3225648070033106E-05</v>
      </c>
    </row>
    <row r="23" spans="1:4" ht="27" customHeight="1">
      <c r="A23" s="33">
        <v>17</v>
      </c>
      <c r="B23" s="14" t="s">
        <v>63</v>
      </c>
      <c r="C23" s="51">
        <f>HLOOKUP(B23,'პრემიები(დაზღვევა)'!$C$3:$AL$21,19,)</f>
        <v>6457034.720089093</v>
      </c>
      <c r="D23" s="52">
        <f>C23/$C$25</f>
        <v>0.02116532511544896</v>
      </c>
    </row>
    <row r="24" spans="1:4" ht="27" customHeight="1">
      <c r="A24" s="33">
        <v>18</v>
      </c>
      <c r="B24" s="14" t="s">
        <v>28</v>
      </c>
      <c r="C24" s="51">
        <f>HLOOKUP(B24,'პრემიები(დაზღვევა)'!$C$3:$AL$21,19,)</f>
        <v>1176</v>
      </c>
      <c r="D24" s="52">
        <f>C24/$C$25</f>
        <v>3.854775979185775E-06</v>
      </c>
    </row>
    <row r="25" spans="1:4" ht="27" customHeight="1">
      <c r="A25" s="15"/>
      <c r="B25" s="16" t="s">
        <v>29</v>
      </c>
      <c r="C25" s="31">
        <f>SUM(C7:C24)</f>
        <v>305076094.26589835</v>
      </c>
      <c r="D25" s="32">
        <f>SUM(D7:D24)</f>
        <v>0.9999999999999999</v>
      </c>
    </row>
    <row r="27" ht="12.75">
      <c r="C27" s="5"/>
    </row>
    <row r="28" ht="12.75">
      <c r="C28" s="5"/>
    </row>
    <row r="34" ht="12.75">
      <c r="C34" s="17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3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50" customFormat="1" ht="27.75" customHeight="1">
      <c r="A1" s="48" t="s">
        <v>76</v>
      </c>
      <c r="B1" s="48"/>
      <c r="C1" s="48"/>
      <c r="D1" s="48"/>
      <c r="E1" s="48"/>
      <c r="F1" s="48"/>
      <c r="G1" s="48"/>
      <c r="H1" s="48"/>
      <c r="I1" s="48"/>
      <c r="J1" s="48"/>
      <c r="K1" s="49"/>
      <c r="L1" s="49"/>
      <c r="M1" s="49"/>
      <c r="N1" s="49"/>
      <c r="O1" s="49"/>
    </row>
    <row r="2" spans="1:37" s="6" customFormat="1" ht="12.75">
      <c r="A2" s="55" t="s">
        <v>65</v>
      </c>
      <c r="C2" s="7"/>
      <c r="E2" s="7"/>
      <c r="G2" s="7"/>
      <c r="I2" s="7"/>
      <c r="K2" s="7"/>
      <c r="M2" s="7"/>
      <c r="O2" s="7"/>
      <c r="Q2" s="7"/>
      <c r="S2" s="7"/>
      <c r="U2" s="7"/>
      <c r="W2" s="7"/>
      <c r="Y2" s="7"/>
      <c r="AA2" s="7"/>
      <c r="AC2" s="7"/>
      <c r="AE2" s="7"/>
      <c r="AG2" s="7"/>
      <c r="AI2" s="7"/>
      <c r="AK2" s="7"/>
    </row>
    <row r="3" spans="1:40" ht="83.25" customHeight="1">
      <c r="A3" s="92" t="s">
        <v>0</v>
      </c>
      <c r="B3" s="92" t="s">
        <v>17</v>
      </c>
      <c r="C3" s="90" t="s">
        <v>18</v>
      </c>
      <c r="D3" s="91"/>
      <c r="E3" s="90" t="s">
        <v>50</v>
      </c>
      <c r="F3" s="91"/>
      <c r="G3" s="90" t="s">
        <v>51</v>
      </c>
      <c r="H3" s="91"/>
      <c r="I3" s="90" t="s">
        <v>21</v>
      </c>
      <c r="J3" s="91"/>
      <c r="K3" s="90" t="s">
        <v>52</v>
      </c>
      <c r="L3" s="91"/>
      <c r="M3" s="90" t="s">
        <v>53</v>
      </c>
      <c r="N3" s="91"/>
      <c r="O3" s="90" t="s">
        <v>23</v>
      </c>
      <c r="P3" s="91"/>
      <c r="Q3" s="90" t="s">
        <v>54</v>
      </c>
      <c r="R3" s="91"/>
      <c r="S3" s="90" t="s">
        <v>55</v>
      </c>
      <c r="T3" s="91"/>
      <c r="U3" s="90" t="s">
        <v>56</v>
      </c>
      <c r="V3" s="91"/>
      <c r="W3" s="90" t="s">
        <v>57</v>
      </c>
      <c r="X3" s="91"/>
      <c r="Y3" s="90" t="s">
        <v>24</v>
      </c>
      <c r="Z3" s="91"/>
      <c r="AA3" s="90" t="s">
        <v>64</v>
      </c>
      <c r="AB3" s="91"/>
      <c r="AC3" s="90" t="s">
        <v>25</v>
      </c>
      <c r="AD3" s="91"/>
      <c r="AE3" s="90" t="s">
        <v>26</v>
      </c>
      <c r="AF3" s="91"/>
      <c r="AG3" s="90" t="s">
        <v>27</v>
      </c>
      <c r="AH3" s="91"/>
      <c r="AI3" s="90" t="s">
        <v>63</v>
      </c>
      <c r="AJ3" s="91"/>
      <c r="AK3" s="90" t="s">
        <v>28</v>
      </c>
      <c r="AL3" s="91"/>
      <c r="AM3" s="95" t="s">
        <v>29</v>
      </c>
      <c r="AN3" s="96"/>
    </row>
    <row r="4" spans="1:40" ht="31.5" customHeight="1">
      <c r="A4" s="93"/>
      <c r="B4" s="93"/>
      <c r="C4" s="8" t="s">
        <v>19</v>
      </c>
      <c r="D4" s="8" t="s">
        <v>20</v>
      </c>
      <c r="E4" s="8" t="s">
        <v>19</v>
      </c>
      <c r="F4" s="8" t="s">
        <v>20</v>
      </c>
      <c r="G4" s="8" t="s">
        <v>19</v>
      </c>
      <c r="H4" s="8" t="s">
        <v>20</v>
      </c>
      <c r="I4" s="8" t="s">
        <v>19</v>
      </c>
      <c r="J4" s="8" t="s">
        <v>20</v>
      </c>
      <c r="K4" s="8" t="s">
        <v>19</v>
      </c>
      <c r="L4" s="8" t="s">
        <v>20</v>
      </c>
      <c r="M4" s="8" t="s">
        <v>19</v>
      </c>
      <c r="N4" s="8" t="s">
        <v>20</v>
      </c>
      <c r="O4" s="8" t="s">
        <v>19</v>
      </c>
      <c r="P4" s="8" t="s">
        <v>20</v>
      </c>
      <c r="Q4" s="8" t="s">
        <v>19</v>
      </c>
      <c r="R4" s="8" t="s">
        <v>20</v>
      </c>
      <c r="S4" s="8" t="s">
        <v>19</v>
      </c>
      <c r="T4" s="8" t="s">
        <v>20</v>
      </c>
      <c r="U4" s="8" t="s">
        <v>19</v>
      </c>
      <c r="V4" s="8" t="s">
        <v>20</v>
      </c>
      <c r="W4" s="8" t="s">
        <v>19</v>
      </c>
      <c r="X4" s="8" t="s">
        <v>20</v>
      </c>
      <c r="Y4" s="8" t="s">
        <v>19</v>
      </c>
      <c r="Z4" s="8" t="s">
        <v>20</v>
      </c>
      <c r="AA4" s="8" t="s">
        <v>19</v>
      </c>
      <c r="AB4" s="8" t="s">
        <v>20</v>
      </c>
      <c r="AC4" s="8" t="s">
        <v>19</v>
      </c>
      <c r="AD4" s="8" t="s">
        <v>20</v>
      </c>
      <c r="AE4" s="8" t="s">
        <v>19</v>
      </c>
      <c r="AF4" s="8" t="s">
        <v>20</v>
      </c>
      <c r="AG4" s="8" t="s">
        <v>19</v>
      </c>
      <c r="AH4" s="8" t="s">
        <v>20</v>
      </c>
      <c r="AI4" s="8" t="s">
        <v>19</v>
      </c>
      <c r="AJ4" s="8" t="s">
        <v>20</v>
      </c>
      <c r="AK4" s="8" t="s">
        <v>19</v>
      </c>
      <c r="AL4" s="8" t="s">
        <v>20</v>
      </c>
      <c r="AM4" s="8" t="s">
        <v>19</v>
      </c>
      <c r="AN4" s="8" t="s">
        <v>20</v>
      </c>
    </row>
    <row r="5" spans="1:40" ht="43.5" customHeight="1">
      <c r="A5" s="4">
        <v>1</v>
      </c>
      <c r="B5" s="25" t="s">
        <v>7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328275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89">
        <v>0</v>
      </c>
      <c r="V5" s="89">
        <v>0</v>
      </c>
      <c r="W5" s="89">
        <v>0</v>
      </c>
      <c r="X5" s="89">
        <v>0</v>
      </c>
      <c r="Y5" s="89">
        <v>0</v>
      </c>
      <c r="Z5" s="89">
        <v>0</v>
      </c>
      <c r="AA5" s="89">
        <v>1021577</v>
      </c>
      <c r="AB5" s="89">
        <v>810369</v>
      </c>
      <c r="AC5" s="89">
        <v>0</v>
      </c>
      <c r="AD5" s="89">
        <v>0</v>
      </c>
      <c r="AE5" s="89">
        <v>0</v>
      </c>
      <c r="AF5" s="89">
        <v>0</v>
      </c>
      <c r="AG5" s="89">
        <v>0</v>
      </c>
      <c r="AH5" s="89">
        <v>0</v>
      </c>
      <c r="AI5" s="89">
        <v>626628</v>
      </c>
      <c r="AJ5" s="89">
        <v>497178</v>
      </c>
      <c r="AK5" s="89">
        <v>0</v>
      </c>
      <c r="AL5" s="89">
        <v>0</v>
      </c>
      <c r="AM5" s="10">
        <f>C5+E5+G5+I5+K5+M5+O5+Q5+S5+U5+W5+Y5+AA5+AC5+AE5+AG5+AI5+AK5</f>
        <v>1976480</v>
      </c>
      <c r="AN5" s="10">
        <f>D5+F5+H5+J5+L5+N5+P5+R5+T5+V5+X5+Z5+AB5+AD5+AF5+AH5+AJ5+AL5</f>
        <v>1307547</v>
      </c>
    </row>
    <row r="6" spans="1:40" ht="43.5" customHeight="1">
      <c r="A6" s="9">
        <v>2</v>
      </c>
      <c r="B6" s="25" t="s">
        <v>8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65183.33</v>
      </c>
      <c r="AB6" s="89">
        <v>65183.33</v>
      </c>
      <c r="AC6" s="89">
        <v>493346.88</v>
      </c>
      <c r="AD6" s="89">
        <v>408891.0925</v>
      </c>
      <c r="AE6" s="89">
        <v>0</v>
      </c>
      <c r="AF6" s="89">
        <v>0</v>
      </c>
      <c r="AG6" s="89">
        <v>0</v>
      </c>
      <c r="AH6" s="89">
        <v>0</v>
      </c>
      <c r="AI6" s="89">
        <v>77547.20231000002</v>
      </c>
      <c r="AJ6" s="89">
        <v>3285.7246375752</v>
      </c>
      <c r="AK6" s="89">
        <v>0</v>
      </c>
      <c r="AL6" s="89">
        <v>0</v>
      </c>
      <c r="AM6" s="10">
        <f>C6+E6+G6+I6+K6+M6+O6+Q6+S6+U6+W6+Y6+AA6+AC6+AE6+AG6+AI6+AK6</f>
        <v>636077.41231</v>
      </c>
      <c r="AN6" s="10">
        <f>D6+F6+H6+J6+L6+N6+P6+R6+T6+V6+X6+Z6+AB6+AD6+AF6+AH6+AJ6+AL6</f>
        <v>477360.14713757526</v>
      </c>
    </row>
    <row r="7" spans="1:40" ht="43.5" customHeight="1">
      <c r="A7" s="9">
        <v>3</v>
      </c>
      <c r="B7" s="25" t="s">
        <v>3</v>
      </c>
      <c r="C7" s="89">
        <v>971.88</v>
      </c>
      <c r="D7" s="89">
        <v>0</v>
      </c>
      <c r="E7" s="89">
        <v>616.5</v>
      </c>
      <c r="F7" s="89">
        <v>0</v>
      </c>
      <c r="G7" s="89">
        <v>625.74</v>
      </c>
      <c r="H7" s="89">
        <v>0</v>
      </c>
      <c r="I7" s="89">
        <v>0</v>
      </c>
      <c r="J7" s="89">
        <v>0</v>
      </c>
      <c r="K7" s="89">
        <v>36916.21</v>
      </c>
      <c r="L7" s="89">
        <v>0</v>
      </c>
      <c r="M7" s="89">
        <v>3335.48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33745.41</v>
      </c>
      <c r="T7" s="89">
        <v>26274.76</v>
      </c>
      <c r="U7" s="89">
        <v>0</v>
      </c>
      <c r="V7" s="89">
        <v>0</v>
      </c>
      <c r="W7" s="89">
        <v>0</v>
      </c>
      <c r="X7" s="89">
        <v>0</v>
      </c>
      <c r="Y7" s="89">
        <v>8085.94</v>
      </c>
      <c r="Z7" s="89">
        <v>2846.91</v>
      </c>
      <c r="AA7" s="89">
        <v>44177.55</v>
      </c>
      <c r="AB7" s="89">
        <v>5512.01</v>
      </c>
      <c r="AC7" s="89">
        <v>0</v>
      </c>
      <c r="AD7" s="89">
        <v>0</v>
      </c>
      <c r="AE7" s="89">
        <v>0</v>
      </c>
      <c r="AF7" s="89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10">
        <f aca="true" t="shared" si="0" ref="AM7:AM17">C7+E7+G7+I7+K7+M7+O7+Q7+S7+U7+W7+Y7+AA7+AC7+AE7+AG7+AI7+AK7</f>
        <v>128474.71</v>
      </c>
      <c r="AN7" s="10">
        <f aca="true" t="shared" si="1" ref="AN7:AN17">D7+F7+H7+J7+L7+N7+P7+R7+T7+V7+X7+Z7+AB7+AD7+AF7+AH7+AJ7+AL7</f>
        <v>34633.68</v>
      </c>
    </row>
    <row r="8" spans="1:40" ht="43.5" customHeight="1">
      <c r="A8" s="9">
        <v>4</v>
      </c>
      <c r="B8" s="25" t="s">
        <v>9</v>
      </c>
      <c r="C8" s="89">
        <v>0</v>
      </c>
      <c r="D8" s="89">
        <v>0</v>
      </c>
      <c r="E8" s="89">
        <v>0</v>
      </c>
      <c r="F8" s="89">
        <v>0</v>
      </c>
      <c r="G8" s="89">
        <v>719.8656300000001</v>
      </c>
      <c r="H8" s="89">
        <v>340.362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44964.888615</v>
      </c>
      <c r="R8" s="89">
        <v>21272.625</v>
      </c>
      <c r="S8" s="89">
        <v>12761.2592990221</v>
      </c>
      <c r="T8" s="89">
        <v>6033.6900000000005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10">
        <f t="shared" si="0"/>
        <v>58446.013544022106</v>
      </c>
      <c r="AN8" s="10">
        <f t="shared" si="1"/>
        <v>27646.677000000003</v>
      </c>
    </row>
    <row r="9" spans="1:40" ht="43.5" customHeight="1">
      <c r="A9" s="9">
        <v>5</v>
      </c>
      <c r="B9" s="25" t="s">
        <v>2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47351.29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10">
        <f t="shared" si="0"/>
        <v>47351.29</v>
      </c>
      <c r="AN9" s="10">
        <f t="shared" si="1"/>
        <v>0</v>
      </c>
    </row>
    <row r="10" spans="1:40" ht="43.5" customHeight="1">
      <c r="A10" s="4">
        <v>6</v>
      </c>
      <c r="B10" s="25" t="s">
        <v>4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25300.55</v>
      </c>
      <c r="AB10" s="89">
        <v>0</v>
      </c>
      <c r="AC10" s="89">
        <v>0</v>
      </c>
      <c r="AD10" s="89">
        <v>0</v>
      </c>
      <c r="AE10" s="89">
        <v>4200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10">
        <f t="shared" si="0"/>
        <v>29500.55</v>
      </c>
      <c r="AN10" s="10">
        <f t="shared" si="1"/>
        <v>0</v>
      </c>
    </row>
    <row r="11" spans="1:40" ht="43.5" customHeight="1">
      <c r="A11" s="9">
        <v>7</v>
      </c>
      <c r="B11" s="25" t="s">
        <v>11</v>
      </c>
      <c r="C11" s="89">
        <v>0</v>
      </c>
      <c r="D11" s="89">
        <v>0</v>
      </c>
      <c r="E11" s="89">
        <v>12479.72</v>
      </c>
      <c r="F11" s="89">
        <v>5147.88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5150</v>
      </c>
      <c r="AB11" s="89">
        <v>4757.06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10">
        <f t="shared" si="0"/>
        <v>17629.72</v>
      </c>
      <c r="AN11" s="10">
        <f t="shared" si="1"/>
        <v>9904.94</v>
      </c>
    </row>
    <row r="12" spans="1:40" ht="43.5" customHeight="1">
      <c r="A12" s="9">
        <v>8</v>
      </c>
      <c r="B12" s="25" t="s">
        <v>5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10">
        <f t="shared" si="0"/>
        <v>0</v>
      </c>
      <c r="AN12" s="10">
        <f t="shared" si="1"/>
        <v>0</v>
      </c>
    </row>
    <row r="13" spans="1:40" ht="43.5" customHeight="1">
      <c r="A13" s="9">
        <v>9</v>
      </c>
      <c r="B13" s="25" t="s">
        <v>6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10">
        <f t="shared" si="0"/>
        <v>0</v>
      </c>
      <c r="AN13" s="10">
        <f t="shared" si="1"/>
        <v>0</v>
      </c>
    </row>
    <row r="14" spans="1:40" ht="43.5" customHeight="1">
      <c r="A14" s="4">
        <v>10</v>
      </c>
      <c r="B14" s="25" t="s">
        <v>10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10">
        <f t="shared" si="0"/>
        <v>0</v>
      </c>
      <c r="AN14" s="10">
        <f t="shared" si="1"/>
        <v>0</v>
      </c>
    </row>
    <row r="15" spans="1:40" ht="43.5" customHeight="1">
      <c r="A15" s="9">
        <v>11</v>
      </c>
      <c r="B15" s="25" t="s">
        <v>12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10">
        <f t="shared" si="0"/>
        <v>0</v>
      </c>
      <c r="AN15" s="10">
        <f t="shared" si="1"/>
        <v>0</v>
      </c>
    </row>
    <row r="16" spans="1:40" ht="43.5" customHeight="1">
      <c r="A16" s="9">
        <v>12</v>
      </c>
      <c r="B16" s="25" t="s">
        <v>13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10">
        <f t="shared" si="0"/>
        <v>0</v>
      </c>
      <c r="AN16" s="10">
        <f t="shared" si="1"/>
        <v>0</v>
      </c>
    </row>
    <row r="17" spans="1:40" ht="43.5" customHeight="1">
      <c r="A17" s="9">
        <v>13</v>
      </c>
      <c r="B17" s="25" t="s">
        <v>14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10">
        <f t="shared" si="0"/>
        <v>0</v>
      </c>
      <c r="AN17" s="10">
        <f t="shared" si="1"/>
        <v>0</v>
      </c>
    </row>
    <row r="18" spans="1:40" ht="43.5" customHeight="1">
      <c r="A18" s="9">
        <v>14</v>
      </c>
      <c r="B18" s="25" t="s">
        <v>15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10">
        <f aca="true" t="shared" si="2" ref="AM18:AN20">C18+E18+G18+I18+K18+M18+O18+Q18+S18+U18+W18+Y18+AA18+AC18+AE18+AG18+AI18+AK18</f>
        <v>0</v>
      </c>
      <c r="AN18" s="10">
        <f t="shared" si="2"/>
        <v>0</v>
      </c>
    </row>
    <row r="19" spans="1:40" ht="43.5" customHeight="1">
      <c r="A19" s="9">
        <v>15</v>
      </c>
      <c r="B19" s="25" t="s">
        <v>60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10">
        <f t="shared" si="2"/>
        <v>0</v>
      </c>
      <c r="AN19" s="10">
        <f t="shared" si="2"/>
        <v>0</v>
      </c>
    </row>
    <row r="20" spans="1:40" ht="43.5" customHeight="1">
      <c r="A20" s="9">
        <v>16</v>
      </c>
      <c r="B20" s="25" t="s">
        <v>61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10">
        <f t="shared" si="2"/>
        <v>0</v>
      </c>
      <c r="AN20" s="10">
        <f t="shared" si="2"/>
        <v>0</v>
      </c>
    </row>
    <row r="21" spans="1:40" ht="16.5" customHeight="1">
      <c r="A21" s="24"/>
      <c r="B21" s="23" t="s">
        <v>16</v>
      </c>
      <c r="C21" s="22">
        <f aca="true" t="shared" si="3" ref="C21:AN21">SUM(C5:C20)</f>
        <v>971.88</v>
      </c>
      <c r="D21" s="22">
        <f t="shared" si="3"/>
        <v>0</v>
      </c>
      <c r="E21" s="22">
        <f t="shared" si="3"/>
        <v>13096.22</v>
      </c>
      <c r="F21" s="22">
        <f t="shared" si="3"/>
        <v>5147.88</v>
      </c>
      <c r="G21" s="22">
        <f t="shared" si="3"/>
        <v>1345.60563</v>
      </c>
      <c r="H21" s="22">
        <f t="shared" si="3"/>
        <v>340.362</v>
      </c>
      <c r="I21" s="22">
        <f t="shared" si="3"/>
        <v>375626.29</v>
      </c>
      <c r="J21" s="22">
        <f t="shared" si="3"/>
        <v>0</v>
      </c>
      <c r="K21" s="22">
        <f t="shared" si="3"/>
        <v>36916.21</v>
      </c>
      <c r="L21" s="22">
        <f t="shared" si="3"/>
        <v>0</v>
      </c>
      <c r="M21" s="22">
        <f t="shared" si="3"/>
        <v>3335.48</v>
      </c>
      <c r="N21" s="22">
        <f t="shared" si="3"/>
        <v>0</v>
      </c>
      <c r="O21" s="22">
        <f t="shared" si="3"/>
        <v>0</v>
      </c>
      <c r="P21" s="22">
        <f t="shared" si="3"/>
        <v>0</v>
      </c>
      <c r="Q21" s="22">
        <f t="shared" si="3"/>
        <v>44964.888615</v>
      </c>
      <c r="R21" s="22">
        <f t="shared" si="3"/>
        <v>21272.625</v>
      </c>
      <c r="S21" s="22">
        <f t="shared" si="3"/>
        <v>46506.669299022105</v>
      </c>
      <c r="T21" s="22">
        <f t="shared" si="3"/>
        <v>32308.449999999997</v>
      </c>
      <c r="U21" s="22">
        <f t="shared" si="3"/>
        <v>0</v>
      </c>
      <c r="V21" s="22">
        <f t="shared" si="3"/>
        <v>0</v>
      </c>
      <c r="W21" s="22">
        <f t="shared" si="3"/>
        <v>0</v>
      </c>
      <c r="X21" s="22">
        <f t="shared" si="3"/>
        <v>0</v>
      </c>
      <c r="Y21" s="22">
        <f t="shared" si="3"/>
        <v>8085.94</v>
      </c>
      <c r="Z21" s="22">
        <f t="shared" si="3"/>
        <v>2846.91</v>
      </c>
      <c r="AA21" s="22">
        <f t="shared" si="3"/>
        <v>1161388.4300000002</v>
      </c>
      <c r="AB21" s="22">
        <f t="shared" si="3"/>
        <v>885821.4</v>
      </c>
      <c r="AC21" s="22">
        <f t="shared" si="3"/>
        <v>493346.88</v>
      </c>
      <c r="AD21" s="22">
        <f t="shared" si="3"/>
        <v>408891.0925</v>
      </c>
      <c r="AE21" s="22">
        <f t="shared" si="3"/>
        <v>4200</v>
      </c>
      <c r="AF21" s="22">
        <f t="shared" si="3"/>
        <v>0</v>
      </c>
      <c r="AG21" s="22">
        <f t="shared" si="3"/>
        <v>0</v>
      </c>
      <c r="AH21" s="22">
        <f t="shared" si="3"/>
        <v>0</v>
      </c>
      <c r="AI21" s="22">
        <f t="shared" si="3"/>
        <v>704175.2023100001</v>
      </c>
      <c r="AJ21" s="22">
        <f t="shared" si="3"/>
        <v>500463.7246375752</v>
      </c>
      <c r="AK21" s="22">
        <f t="shared" si="3"/>
        <v>0</v>
      </c>
      <c r="AL21" s="22">
        <f t="shared" si="3"/>
        <v>0</v>
      </c>
      <c r="AM21" s="22">
        <f t="shared" si="3"/>
        <v>2893959.695854022</v>
      </c>
      <c r="AN21" s="22">
        <f t="shared" si="3"/>
        <v>1857092.444137575</v>
      </c>
    </row>
    <row r="22" spans="1:40" ht="14.2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ht="13.5">
      <c r="B23" s="19" t="s">
        <v>30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40" ht="12.75">
      <c r="B24" s="94" t="s">
        <v>77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AM24" s="5"/>
      <c r="AN24" s="5"/>
    </row>
    <row r="25" spans="2:40" ht="12.75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AM25" s="5"/>
      <c r="AN25" s="5"/>
    </row>
    <row r="26" spans="39:40" ht="12.75">
      <c r="AM26" s="5"/>
      <c r="AN26" s="5"/>
    </row>
    <row r="27" spans="39:40" ht="12.75">
      <c r="AM27" s="5"/>
      <c r="AN27" s="5"/>
    </row>
    <row r="28" spans="3:40" ht="12.7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5"/>
      <c r="AN28" s="5"/>
    </row>
    <row r="29" spans="3:40" ht="12.75"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5"/>
      <c r="AN29" s="5"/>
    </row>
    <row r="30" spans="39:40" ht="12.75">
      <c r="AM30" s="5"/>
      <c r="AN30" s="5"/>
    </row>
  </sheetData>
  <sheetProtection/>
  <mergeCells count="22">
    <mergeCell ref="AG3:AH3"/>
    <mergeCell ref="AI3:AJ3"/>
    <mergeCell ref="AK3:AL3"/>
    <mergeCell ref="O3:P3"/>
    <mergeCell ref="Q3:R3"/>
    <mergeCell ref="K3:L3"/>
    <mergeCell ref="I3:J3"/>
    <mergeCell ref="A3:A4"/>
    <mergeCell ref="B3:B4"/>
    <mergeCell ref="C3:D3"/>
    <mergeCell ref="E3:F3"/>
    <mergeCell ref="G3:H3"/>
    <mergeCell ref="B24:N25"/>
    <mergeCell ref="AM3:AN3"/>
    <mergeCell ref="S3:T3"/>
    <mergeCell ref="U3:V3"/>
    <mergeCell ref="W3:X3"/>
    <mergeCell ref="Y3:Z3"/>
    <mergeCell ref="M3:N3"/>
    <mergeCell ref="AA3:AB3"/>
    <mergeCell ref="AC3:AD3"/>
    <mergeCell ref="AE3:AF3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P2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140625" defaultRowHeight="12.75"/>
  <cols>
    <col min="1" max="1" width="4.00390625" style="61" customWidth="1"/>
    <col min="2" max="2" width="23.7109375" style="61" customWidth="1"/>
    <col min="3" max="6" width="9.7109375" style="61" customWidth="1"/>
    <col min="7" max="7" width="12.00390625" style="61" customWidth="1"/>
    <col min="8" max="8" width="11.8515625" style="61" customWidth="1"/>
    <col min="9" max="10" width="10.140625" style="61" bestFit="1" customWidth="1"/>
    <col min="11" max="20" width="9.7109375" style="61" customWidth="1"/>
    <col min="21" max="21" width="11.00390625" style="61" customWidth="1"/>
    <col min="22" max="38" width="9.7109375" style="61" customWidth="1"/>
    <col min="39" max="39" width="12.7109375" style="61" customWidth="1"/>
    <col min="40" max="40" width="11.8515625" style="61" customWidth="1"/>
    <col min="41" max="41" width="9.140625" style="61" customWidth="1"/>
    <col min="42" max="43" width="10.140625" style="61" bestFit="1" customWidth="1"/>
    <col min="44" max="16384" width="9.140625" style="61" customWidth="1"/>
  </cols>
  <sheetData>
    <row r="1" spans="1:23" s="50" customFormat="1" ht="16.5" customHeight="1">
      <c r="A1" s="100" t="s">
        <v>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  <c r="N1" s="101"/>
      <c r="W1" s="74"/>
    </row>
    <row r="2" spans="1:38" ht="18.75" customHeight="1">
      <c r="A2" s="55" t="s">
        <v>65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</row>
    <row r="3" spans="1:40" ht="94.5" customHeight="1">
      <c r="A3" s="92" t="s">
        <v>0</v>
      </c>
      <c r="B3" s="92" t="s">
        <v>17</v>
      </c>
      <c r="C3" s="90" t="s">
        <v>18</v>
      </c>
      <c r="D3" s="91"/>
      <c r="E3" s="90" t="s">
        <v>50</v>
      </c>
      <c r="F3" s="91"/>
      <c r="G3" s="90" t="s">
        <v>51</v>
      </c>
      <c r="H3" s="91"/>
      <c r="I3" s="90" t="s">
        <v>21</v>
      </c>
      <c r="J3" s="91"/>
      <c r="K3" s="90" t="s">
        <v>52</v>
      </c>
      <c r="L3" s="91"/>
      <c r="M3" s="90" t="s">
        <v>53</v>
      </c>
      <c r="N3" s="91"/>
      <c r="O3" s="90" t="s">
        <v>23</v>
      </c>
      <c r="P3" s="91"/>
      <c r="Q3" s="90" t="s">
        <v>54</v>
      </c>
      <c r="R3" s="91"/>
      <c r="S3" s="90" t="s">
        <v>55</v>
      </c>
      <c r="T3" s="91"/>
      <c r="U3" s="90" t="s">
        <v>56</v>
      </c>
      <c r="V3" s="91"/>
      <c r="W3" s="90" t="s">
        <v>57</v>
      </c>
      <c r="X3" s="91"/>
      <c r="Y3" s="90" t="s">
        <v>24</v>
      </c>
      <c r="Z3" s="91"/>
      <c r="AA3" s="90" t="s">
        <v>62</v>
      </c>
      <c r="AB3" s="91"/>
      <c r="AC3" s="90" t="s">
        <v>25</v>
      </c>
      <c r="AD3" s="91"/>
      <c r="AE3" s="90" t="s">
        <v>26</v>
      </c>
      <c r="AF3" s="91"/>
      <c r="AG3" s="90" t="s">
        <v>27</v>
      </c>
      <c r="AH3" s="91"/>
      <c r="AI3" s="90" t="s">
        <v>63</v>
      </c>
      <c r="AJ3" s="91"/>
      <c r="AK3" s="90" t="s">
        <v>28</v>
      </c>
      <c r="AL3" s="91"/>
      <c r="AM3" s="90" t="s">
        <v>29</v>
      </c>
      <c r="AN3" s="91"/>
    </row>
    <row r="4" spans="1:40" ht="39.75" customHeight="1">
      <c r="A4" s="93"/>
      <c r="B4" s="93"/>
      <c r="C4" s="57" t="s">
        <v>31</v>
      </c>
      <c r="D4" s="57" t="s">
        <v>32</v>
      </c>
      <c r="E4" s="57" t="s">
        <v>31</v>
      </c>
      <c r="F4" s="57" t="s">
        <v>32</v>
      </c>
      <c r="G4" s="57" t="s">
        <v>31</v>
      </c>
      <c r="H4" s="57" t="s">
        <v>32</v>
      </c>
      <c r="I4" s="57" t="s">
        <v>31</v>
      </c>
      <c r="J4" s="57" t="s">
        <v>32</v>
      </c>
      <c r="K4" s="57" t="s">
        <v>31</v>
      </c>
      <c r="L4" s="57" t="s">
        <v>32</v>
      </c>
      <c r="M4" s="57" t="s">
        <v>31</v>
      </c>
      <c r="N4" s="57" t="s">
        <v>32</v>
      </c>
      <c r="O4" s="57" t="s">
        <v>31</v>
      </c>
      <c r="P4" s="57" t="s">
        <v>32</v>
      </c>
      <c r="Q4" s="57" t="s">
        <v>31</v>
      </c>
      <c r="R4" s="57" t="s">
        <v>32</v>
      </c>
      <c r="S4" s="57" t="s">
        <v>31</v>
      </c>
      <c r="T4" s="57" t="s">
        <v>32</v>
      </c>
      <c r="U4" s="57" t="s">
        <v>31</v>
      </c>
      <c r="V4" s="57" t="s">
        <v>32</v>
      </c>
      <c r="W4" s="57" t="s">
        <v>31</v>
      </c>
      <c r="X4" s="57" t="s">
        <v>32</v>
      </c>
      <c r="Y4" s="57" t="s">
        <v>31</v>
      </c>
      <c r="Z4" s="57" t="s">
        <v>32</v>
      </c>
      <c r="AA4" s="57" t="s">
        <v>31</v>
      </c>
      <c r="AB4" s="57" t="s">
        <v>32</v>
      </c>
      <c r="AC4" s="57" t="s">
        <v>31</v>
      </c>
      <c r="AD4" s="57" t="s">
        <v>32</v>
      </c>
      <c r="AE4" s="57" t="s">
        <v>31</v>
      </c>
      <c r="AF4" s="57" t="s">
        <v>32</v>
      </c>
      <c r="AG4" s="57" t="s">
        <v>31</v>
      </c>
      <c r="AH4" s="57" t="s">
        <v>32</v>
      </c>
      <c r="AI4" s="57" t="s">
        <v>31</v>
      </c>
      <c r="AJ4" s="57" t="s">
        <v>32</v>
      </c>
      <c r="AK4" s="57" t="s">
        <v>31</v>
      </c>
      <c r="AL4" s="57" t="s">
        <v>32</v>
      </c>
      <c r="AM4" s="57" t="s">
        <v>31</v>
      </c>
      <c r="AN4" s="57" t="s">
        <v>32</v>
      </c>
    </row>
    <row r="5" spans="1:42" ht="43.5" customHeight="1">
      <c r="A5" s="4">
        <v>1</v>
      </c>
      <c r="B5" s="25" t="s">
        <v>7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244633</v>
      </c>
      <c r="J5" s="89">
        <v>244633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89">
        <v>568594.950624</v>
      </c>
      <c r="V5" s="89">
        <v>0</v>
      </c>
      <c r="W5" s="89">
        <v>0</v>
      </c>
      <c r="X5" s="89">
        <v>0</v>
      </c>
      <c r="Y5" s="89">
        <v>0</v>
      </c>
      <c r="Z5" s="89">
        <v>0</v>
      </c>
      <c r="AA5" s="89">
        <v>179125</v>
      </c>
      <c r="AB5" s="89">
        <v>142092</v>
      </c>
      <c r="AC5" s="89">
        <v>0</v>
      </c>
      <c r="AD5" s="89">
        <v>0</v>
      </c>
      <c r="AE5" s="89">
        <v>0</v>
      </c>
      <c r="AF5" s="89">
        <v>0</v>
      </c>
      <c r="AG5" s="89">
        <v>0</v>
      </c>
      <c r="AH5" s="89">
        <v>0</v>
      </c>
      <c r="AI5" s="89">
        <v>109875</v>
      </c>
      <c r="AJ5" s="89">
        <v>87176.41643835616</v>
      </c>
      <c r="AK5" s="89">
        <v>0</v>
      </c>
      <c r="AL5" s="89">
        <v>0</v>
      </c>
      <c r="AM5" s="10">
        <f>C5+E5+G5+I5+K5+M5+O5+Q5+S5+U5+W5+Y5+AA5+AC5+AE5+AG5+AI5+AK5</f>
        <v>1102227.950624</v>
      </c>
      <c r="AN5" s="10">
        <f>D5+F5+H5+J5+L5+N5+P5+R5+T5+V5+X5+Z5+AB5+AD5+AF5+AH5+AJ5+AL5</f>
        <v>473901.41643835616</v>
      </c>
      <c r="AP5" s="5"/>
    </row>
    <row r="6" spans="1:42" ht="43.5" customHeight="1">
      <c r="A6" s="9">
        <v>2</v>
      </c>
      <c r="B6" s="25" t="s">
        <v>8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152620.58514510546</v>
      </c>
      <c r="AB6" s="89">
        <v>0</v>
      </c>
      <c r="AC6" s="89">
        <v>420184.9482256866</v>
      </c>
      <c r="AD6" s="89">
        <v>53855.35549059726</v>
      </c>
      <c r="AE6" s="89">
        <v>0</v>
      </c>
      <c r="AF6" s="89">
        <v>0</v>
      </c>
      <c r="AG6" s="89">
        <v>0</v>
      </c>
      <c r="AH6" s="89">
        <v>0</v>
      </c>
      <c r="AI6" s="89">
        <v>98830.21840778792</v>
      </c>
      <c r="AJ6" s="89">
        <v>70201.25633493709</v>
      </c>
      <c r="AK6" s="89">
        <v>0</v>
      </c>
      <c r="AL6" s="89">
        <v>0</v>
      </c>
      <c r="AM6" s="10">
        <f>C6+E6+G6+I6+K6+M6+O6+Q6+S6+U6+W6+Y6+AA6+AC6+AE6+AG6+AI6+AK6</f>
        <v>671635.75177858</v>
      </c>
      <c r="AN6" s="10">
        <f>D6+F6+H6+J6+L6+N6+P6+R6+T6+V6+X6+Z6+AB6+AD6+AF6+AH6+AJ6+AL6</f>
        <v>124056.61182553435</v>
      </c>
      <c r="AP6" s="5"/>
    </row>
    <row r="7" spans="1:42" ht="43.5" customHeight="1">
      <c r="A7" s="9">
        <v>3</v>
      </c>
      <c r="B7" s="25" t="s">
        <v>3</v>
      </c>
      <c r="C7" s="89">
        <v>7261.4</v>
      </c>
      <c r="D7" s="89">
        <v>4179.789999999999</v>
      </c>
      <c r="E7" s="89">
        <v>590.99</v>
      </c>
      <c r="F7" s="89">
        <v>590.99</v>
      </c>
      <c r="G7" s="89">
        <v>10202.52</v>
      </c>
      <c r="H7" s="89">
        <v>10202.52</v>
      </c>
      <c r="I7" s="89">
        <v>99003.53</v>
      </c>
      <c r="J7" s="89">
        <v>99003.53</v>
      </c>
      <c r="K7" s="89">
        <v>31821.31</v>
      </c>
      <c r="L7" s="89">
        <v>31821.31</v>
      </c>
      <c r="M7" s="89">
        <v>3465.2399999999993</v>
      </c>
      <c r="N7" s="89">
        <v>3465.2399999999993</v>
      </c>
      <c r="O7" s="89">
        <v>0</v>
      </c>
      <c r="P7" s="89">
        <v>0</v>
      </c>
      <c r="Q7" s="89">
        <v>0</v>
      </c>
      <c r="R7" s="89">
        <v>0</v>
      </c>
      <c r="S7" s="89">
        <v>36227.11</v>
      </c>
      <c r="T7" s="89">
        <v>23080.230000000003</v>
      </c>
      <c r="U7" s="89">
        <v>0</v>
      </c>
      <c r="V7" s="89">
        <v>0</v>
      </c>
      <c r="W7" s="89">
        <v>0</v>
      </c>
      <c r="X7" s="89">
        <v>0</v>
      </c>
      <c r="Y7" s="89">
        <v>12303.759999999998</v>
      </c>
      <c r="Z7" s="89">
        <v>7883.379999999998</v>
      </c>
      <c r="AA7" s="89">
        <v>71807.75000000001</v>
      </c>
      <c r="AB7" s="89">
        <v>58592.45000000001</v>
      </c>
      <c r="AC7" s="89">
        <v>0</v>
      </c>
      <c r="AD7" s="89">
        <v>0</v>
      </c>
      <c r="AE7" s="89">
        <v>0</v>
      </c>
      <c r="AF7" s="89">
        <v>0</v>
      </c>
      <c r="AG7" s="89">
        <v>167.76</v>
      </c>
      <c r="AH7" s="89">
        <v>167.76</v>
      </c>
      <c r="AI7" s="89">
        <v>0</v>
      </c>
      <c r="AJ7" s="89">
        <v>0</v>
      </c>
      <c r="AK7" s="89">
        <v>0</v>
      </c>
      <c r="AL7" s="89">
        <v>0</v>
      </c>
      <c r="AM7" s="10">
        <f aca="true" t="shared" si="0" ref="AM7:AN20">C7+E7+G7+I7+K7+M7+O7+Q7+S7+U7+W7+Y7+AA7+AC7+AE7+AG7+AI7+AK7</f>
        <v>272851.37</v>
      </c>
      <c r="AN7" s="10">
        <f t="shared" si="0"/>
        <v>238987.20000000004</v>
      </c>
      <c r="AP7" s="5"/>
    </row>
    <row r="8" spans="1:42" ht="43.5" customHeight="1">
      <c r="A8" s="9">
        <v>4</v>
      </c>
      <c r="B8" s="25" t="s">
        <v>9</v>
      </c>
      <c r="C8" s="89">
        <v>0</v>
      </c>
      <c r="D8" s="89">
        <v>0</v>
      </c>
      <c r="E8" s="89">
        <v>0</v>
      </c>
      <c r="F8" s="89">
        <v>0</v>
      </c>
      <c r="G8" s="89">
        <v>461.502897041096</v>
      </c>
      <c r="H8" s="89">
        <v>243.29821758904117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28826.805303863017</v>
      </c>
      <c r="R8" s="89">
        <v>15189.012838109591</v>
      </c>
      <c r="S8" s="89">
        <v>8181.507078721242</v>
      </c>
      <c r="T8" s="89">
        <v>4313.2007571223985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10">
        <f t="shared" si="0"/>
        <v>37469.815279625356</v>
      </c>
      <c r="AN8" s="10">
        <f t="shared" si="0"/>
        <v>19745.51181282103</v>
      </c>
      <c r="AP8" s="5"/>
    </row>
    <row r="9" spans="1:42" ht="43.5" customHeight="1">
      <c r="A9" s="9">
        <v>5</v>
      </c>
      <c r="B9" s="25" t="s">
        <v>2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189404.14</v>
      </c>
      <c r="J9" s="89">
        <v>189404.14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10">
        <f t="shared" si="0"/>
        <v>189404.14</v>
      </c>
      <c r="AN9" s="10">
        <f t="shared" si="0"/>
        <v>189404.14</v>
      </c>
      <c r="AP9" s="5"/>
    </row>
    <row r="10" spans="1:42" ht="43.5" customHeight="1">
      <c r="A10" s="4">
        <v>6</v>
      </c>
      <c r="B10" s="25" t="s">
        <v>4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1229124.8641686188</v>
      </c>
      <c r="J10" s="89">
        <v>1229124.8641686188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22583.49409114552</v>
      </c>
      <c r="AB10" s="89">
        <v>22583.49409114552</v>
      </c>
      <c r="AC10" s="89">
        <v>0</v>
      </c>
      <c r="AD10" s="89">
        <v>0</v>
      </c>
      <c r="AE10" s="89">
        <v>4200</v>
      </c>
      <c r="AF10" s="89">
        <v>4200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10">
        <f t="shared" si="0"/>
        <v>1255908.3582597643</v>
      </c>
      <c r="AN10" s="10">
        <f t="shared" si="0"/>
        <v>1255908.3582597643</v>
      </c>
      <c r="AP10" s="5"/>
    </row>
    <row r="11" spans="1:42" ht="43.5" customHeight="1">
      <c r="A11" s="9">
        <v>7</v>
      </c>
      <c r="B11" s="25" t="s">
        <v>11</v>
      </c>
      <c r="C11" s="89">
        <v>0</v>
      </c>
      <c r="D11" s="89">
        <v>0</v>
      </c>
      <c r="E11" s="89">
        <v>8098.81</v>
      </c>
      <c r="F11" s="89">
        <v>4758.05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2277.8</v>
      </c>
      <c r="AB11" s="89">
        <v>173.8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10">
        <f t="shared" si="0"/>
        <v>10376.61</v>
      </c>
      <c r="AN11" s="10">
        <f t="shared" si="0"/>
        <v>4931.85</v>
      </c>
      <c r="AP11" s="5"/>
    </row>
    <row r="12" spans="1:40" ht="43.5" customHeight="1">
      <c r="A12" s="9">
        <v>8</v>
      </c>
      <c r="B12" s="25" t="s">
        <v>5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10">
        <f t="shared" si="0"/>
        <v>0</v>
      </c>
      <c r="AN12" s="10">
        <f t="shared" si="0"/>
        <v>0</v>
      </c>
    </row>
    <row r="13" spans="1:40" ht="43.5" customHeight="1">
      <c r="A13" s="9">
        <v>9</v>
      </c>
      <c r="B13" s="25" t="s">
        <v>6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10">
        <f t="shared" si="0"/>
        <v>0</v>
      </c>
      <c r="AN13" s="10">
        <f t="shared" si="0"/>
        <v>0</v>
      </c>
    </row>
    <row r="14" spans="1:40" ht="43.5" customHeight="1">
      <c r="A14" s="4">
        <v>10</v>
      </c>
      <c r="B14" s="25" t="s">
        <v>10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10">
        <f t="shared" si="0"/>
        <v>0</v>
      </c>
      <c r="AN14" s="10">
        <f t="shared" si="0"/>
        <v>0</v>
      </c>
    </row>
    <row r="15" spans="1:40" ht="43.5" customHeight="1">
      <c r="A15" s="9">
        <v>11</v>
      </c>
      <c r="B15" s="25" t="s">
        <v>12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10">
        <f t="shared" si="0"/>
        <v>0</v>
      </c>
      <c r="AN15" s="10">
        <f t="shared" si="0"/>
        <v>0</v>
      </c>
    </row>
    <row r="16" spans="1:40" ht="43.5" customHeight="1">
      <c r="A16" s="9">
        <v>12</v>
      </c>
      <c r="B16" s="25" t="s">
        <v>13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217390.438356164</v>
      </c>
      <c r="J16" s="89">
        <v>217390.438356164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10">
        <f t="shared" si="0"/>
        <v>217390.438356164</v>
      </c>
      <c r="AN16" s="10">
        <f t="shared" si="0"/>
        <v>217390.438356164</v>
      </c>
    </row>
    <row r="17" spans="1:40" ht="43.5" customHeight="1">
      <c r="A17" s="9">
        <v>13</v>
      </c>
      <c r="B17" s="25" t="s">
        <v>14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10">
        <f t="shared" si="0"/>
        <v>0</v>
      </c>
      <c r="AN17" s="10">
        <f t="shared" si="0"/>
        <v>0</v>
      </c>
    </row>
    <row r="18" spans="1:40" ht="43.5" customHeight="1">
      <c r="A18" s="9">
        <v>14</v>
      </c>
      <c r="B18" s="25" t="s">
        <v>15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10">
        <f t="shared" si="0"/>
        <v>0</v>
      </c>
      <c r="AN18" s="10">
        <f t="shared" si="0"/>
        <v>0</v>
      </c>
    </row>
    <row r="19" spans="1:40" ht="43.5" customHeight="1">
      <c r="A19" s="9">
        <v>15</v>
      </c>
      <c r="B19" s="25" t="s">
        <v>60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10">
        <f t="shared" si="0"/>
        <v>0</v>
      </c>
      <c r="AN19" s="10">
        <f t="shared" si="0"/>
        <v>0</v>
      </c>
    </row>
    <row r="20" spans="1:40" ht="43.5" customHeight="1">
      <c r="A20" s="9">
        <v>16</v>
      </c>
      <c r="B20" s="25" t="s">
        <v>61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10">
        <f t="shared" si="0"/>
        <v>0</v>
      </c>
      <c r="AN20" s="10">
        <f t="shared" si="0"/>
        <v>0</v>
      </c>
    </row>
    <row r="21" spans="1:40" ht="15">
      <c r="A21" s="62"/>
      <c r="B21" s="23" t="s">
        <v>16</v>
      </c>
      <c r="C21" s="22">
        <f aca="true" t="shared" si="1" ref="C21:AL21">SUM(C5:C20)</f>
        <v>7261.4</v>
      </c>
      <c r="D21" s="22">
        <f t="shared" si="1"/>
        <v>4179.789999999999</v>
      </c>
      <c r="E21" s="22">
        <f t="shared" si="1"/>
        <v>8689.800000000001</v>
      </c>
      <c r="F21" s="22">
        <f t="shared" si="1"/>
        <v>5349.04</v>
      </c>
      <c r="G21" s="22">
        <f t="shared" si="1"/>
        <v>10664.022897041097</v>
      </c>
      <c r="H21" s="22">
        <f t="shared" si="1"/>
        <v>10445.818217589042</v>
      </c>
      <c r="I21" s="22">
        <f t="shared" si="1"/>
        <v>1979555.9725247826</v>
      </c>
      <c r="J21" s="22">
        <f t="shared" si="1"/>
        <v>1979555.9725247826</v>
      </c>
      <c r="K21" s="22">
        <f t="shared" si="1"/>
        <v>31821.31</v>
      </c>
      <c r="L21" s="22">
        <f t="shared" si="1"/>
        <v>31821.31</v>
      </c>
      <c r="M21" s="22">
        <f t="shared" si="1"/>
        <v>3465.2399999999993</v>
      </c>
      <c r="N21" s="22">
        <f t="shared" si="1"/>
        <v>3465.2399999999993</v>
      </c>
      <c r="O21" s="22">
        <f t="shared" si="1"/>
        <v>0</v>
      </c>
      <c r="P21" s="22">
        <f t="shared" si="1"/>
        <v>0</v>
      </c>
      <c r="Q21" s="22">
        <f t="shared" si="1"/>
        <v>28826.805303863017</v>
      </c>
      <c r="R21" s="22">
        <f t="shared" si="1"/>
        <v>15189.012838109591</v>
      </c>
      <c r="S21" s="22">
        <f t="shared" si="1"/>
        <v>44408.61707872124</v>
      </c>
      <c r="T21" s="22">
        <f t="shared" si="1"/>
        <v>27393.4307571224</v>
      </c>
      <c r="U21" s="22">
        <f t="shared" si="1"/>
        <v>568594.950624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12303.759999999998</v>
      </c>
      <c r="Z21" s="22">
        <f t="shared" si="1"/>
        <v>7883.379999999998</v>
      </c>
      <c r="AA21" s="22">
        <f t="shared" si="1"/>
        <v>428414.629236251</v>
      </c>
      <c r="AB21" s="22">
        <f t="shared" si="1"/>
        <v>223441.74409114552</v>
      </c>
      <c r="AC21" s="22">
        <f t="shared" si="1"/>
        <v>420184.9482256866</v>
      </c>
      <c r="AD21" s="22">
        <f t="shared" si="1"/>
        <v>53855.35549059726</v>
      </c>
      <c r="AE21" s="22">
        <f t="shared" si="1"/>
        <v>4200</v>
      </c>
      <c r="AF21" s="22">
        <f t="shared" si="1"/>
        <v>4200</v>
      </c>
      <c r="AG21" s="22">
        <f t="shared" si="1"/>
        <v>167.76</v>
      </c>
      <c r="AH21" s="22">
        <f t="shared" si="1"/>
        <v>167.76</v>
      </c>
      <c r="AI21" s="22">
        <f t="shared" si="1"/>
        <v>208705.2184077879</v>
      </c>
      <c r="AJ21" s="22">
        <f t="shared" si="1"/>
        <v>157377.67277329325</v>
      </c>
      <c r="AK21" s="22">
        <f t="shared" si="1"/>
        <v>0</v>
      </c>
      <c r="AL21" s="22">
        <f t="shared" si="1"/>
        <v>0</v>
      </c>
      <c r="AM21" s="22">
        <f>SUM(AM5:AM20)</f>
        <v>3757264.434298134</v>
      </c>
      <c r="AN21" s="22">
        <f>SUM(AN5:AN20)</f>
        <v>2524325.52669264</v>
      </c>
    </row>
    <row r="22" spans="1:40" ht="15">
      <c r="A22" s="71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2:40" ht="13.5">
      <c r="B23" s="49" t="s">
        <v>30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AM23" s="64"/>
      <c r="AN23" s="64"/>
    </row>
    <row r="24" spans="2:14" ht="12.75">
      <c r="B24" s="94" t="s">
        <v>79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2:40" ht="12.75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AM25" s="64"/>
      <c r="AN25" s="64"/>
    </row>
    <row r="26" spans="2:14" ht="13.5">
      <c r="B26" s="49" t="s">
        <v>33</v>
      </c>
      <c r="C26" s="50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 ht="13.5">
      <c r="B27" s="49" t="s">
        <v>34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</sheetData>
  <sheetProtection/>
  <mergeCells count="23">
    <mergeCell ref="B24:N25"/>
    <mergeCell ref="AM3:AN3"/>
    <mergeCell ref="U3:V3"/>
    <mergeCell ref="W3:X3"/>
    <mergeCell ref="Y3:Z3"/>
    <mergeCell ref="AA3:AB3"/>
    <mergeCell ref="AG3:AH3"/>
    <mergeCell ref="A1:N1"/>
    <mergeCell ref="AC3:AD3"/>
    <mergeCell ref="AE3:AF3"/>
    <mergeCell ref="M3:N3"/>
    <mergeCell ref="O3:P3"/>
    <mergeCell ref="Q3:R3"/>
    <mergeCell ref="S3:T3"/>
    <mergeCell ref="E3:F3"/>
    <mergeCell ref="G3:H3"/>
    <mergeCell ref="I3:J3"/>
    <mergeCell ref="A3:A4"/>
    <mergeCell ref="B3:B4"/>
    <mergeCell ref="K3:L3"/>
    <mergeCell ref="AI3:AJ3"/>
    <mergeCell ref="AK3:AL3"/>
    <mergeCell ref="C3:D3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P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L1"/>
    </sheetView>
  </sheetViews>
  <sheetFormatPr defaultColWidth="9.140625" defaultRowHeight="12.75"/>
  <cols>
    <col min="1" max="1" width="4.421875" style="61" customWidth="1"/>
    <col min="2" max="2" width="25.421875" style="61" customWidth="1"/>
    <col min="3" max="6" width="9.7109375" style="61" customWidth="1"/>
    <col min="7" max="7" width="11.28125" style="61" customWidth="1"/>
    <col min="8" max="8" width="10.421875" style="61" customWidth="1"/>
    <col min="9" max="38" width="9.7109375" style="61" customWidth="1"/>
    <col min="39" max="39" width="12.00390625" style="61" customWidth="1"/>
    <col min="40" max="40" width="10.140625" style="61" customWidth="1"/>
    <col min="41" max="16384" width="9.140625" style="61" customWidth="1"/>
  </cols>
  <sheetData>
    <row r="1" spans="1:19" s="50" customFormat="1" ht="13.5">
      <c r="A1" s="97" t="s">
        <v>73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48"/>
      <c r="N1" s="48"/>
      <c r="O1" s="48"/>
      <c r="P1" s="48"/>
      <c r="Q1" s="48"/>
      <c r="R1" s="48"/>
      <c r="S1" s="48"/>
    </row>
    <row r="2" spans="1:12" ht="12.75">
      <c r="A2" s="97" t="s">
        <v>42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38" ht="19.5" customHeight="1">
      <c r="A3" s="55" t="s">
        <v>65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40" ht="81" customHeight="1">
      <c r="A4" s="92" t="s">
        <v>0</v>
      </c>
      <c r="B4" s="92" t="s">
        <v>17</v>
      </c>
      <c r="C4" s="90" t="s">
        <v>18</v>
      </c>
      <c r="D4" s="91"/>
      <c r="E4" s="90" t="s">
        <v>50</v>
      </c>
      <c r="F4" s="91"/>
      <c r="G4" s="90" t="s">
        <v>51</v>
      </c>
      <c r="H4" s="91"/>
      <c r="I4" s="90" t="s">
        <v>21</v>
      </c>
      <c r="J4" s="91"/>
      <c r="K4" s="90" t="s">
        <v>52</v>
      </c>
      <c r="L4" s="91"/>
      <c r="M4" s="90" t="s">
        <v>53</v>
      </c>
      <c r="N4" s="91"/>
      <c r="O4" s="90" t="s">
        <v>23</v>
      </c>
      <c r="P4" s="91"/>
      <c r="Q4" s="90" t="s">
        <v>54</v>
      </c>
      <c r="R4" s="91"/>
      <c r="S4" s="90" t="s">
        <v>55</v>
      </c>
      <c r="T4" s="91"/>
      <c r="U4" s="90" t="s">
        <v>56</v>
      </c>
      <c r="V4" s="91"/>
      <c r="W4" s="90" t="s">
        <v>57</v>
      </c>
      <c r="X4" s="91"/>
      <c r="Y4" s="90" t="s">
        <v>24</v>
      </c>
      <c r="Z4" s="91"/>
      <c r="AA4" s="90" t="s">
        <v>62</v>
      </c>
      <c r="AB4" s="91"/>
      <c r="AC4" s="90" t="s">
        <v>25</v>
      </c>
      <c r="AD4" s="91"/>
      <c r="AE4" s="90" t="s">
        <v>26</v>
      </c>
      <c r="AF4" s="91"/>
      <c r="AG4" s="90" t="s">
        <v>27</v>
      </c>
      <c r="AH4" s="91"/>
      <c r="AI4" s="90" t="s">
        <v>63</v>
      </c>
      <c r="AJ4" s="91"/>
      <c r="AK4" s="90" t="s">
        <v>28</v>
      </c>
      <c r="AL4" s="91"/>
      <c r="AM4" s="90" t="s">
        <v>29</v>
      </c>
      <c r="AN4" s="91"/>
    </row>
    <row r="5" spans="1:40" ht="45" customHeight="1">
      <c r="A5" s="93"/>
      <c r="B5" s="93"/>
      <c r="C5" s="57" t="s">
        <v>35</v>
      </c>
      <c r="D5" s="57" t="s">
        <v>36</v>
      </c>
      <c r="E5" s="57" t="s">
        <v>35</v>
      </c>
      <c r="F5" s="57" t="s">
        <v>36</v>
      </c>
      <c r="G5" s="57" t="s">
        <v>35</v>
      </c>
      <c r="H5" s="57" t="s">
        <v>36</v>
      </c>
      <c r="I5" s="57" t="s">
        <v>35</v>
      </c>
      <c r="J5" s="57" t="s">
        <v>36</v>
      </c>
      <c r="K5" s="57" t="s">
        <v>35</v>
      </c>
      <c r="L5" s="57" t="s">
        <v>36</v>
      </c>
      <c r="M5" s="57" t="s">
        <v>35</v>
      </c>
      <c r="N5" s="57" t="s">
        <v>36</v>
      </c>
      <c r="O5" s="57" t="s">
        <v>35</v>
      </c>
      <c r="P5" s="57" t="s">
        <v>36</v>
      </c>
      <c r="Q5" s="57" t="s">
        <v>35</v>
      </c>
      <c r="R5" s="57" t="s">
        <v>36</v>
      </c>
      <c r="S5" s="57" t="s">
        <v>35</v>
      </c>
      <c r="T5" s="57" t="s">
        <v>36</v>
      </c>
      <c r="U5" s="57" t="s">
        <v>35</v>
      </c>
      <c r="V5" s="57" t="s">
        <v>36</v>
      </c>
      <c r="W5" s="57" t="s">
        <v>35</v>
      </c>
      <c r="X5" s="57" t="s">
        <v>36</v>
      </c>
      <c r="Y5" s="57" t="s">
        <v>35</v>
      </c>
      <c r="Z5" s="57" t="s">
        <v>36</v>
      </c>
      <c r="AA5" s="57" t="s">
        <v>35</v>
      </c>
      <c r="AB5" s="57" t="s">
        <v>36</v>
      </c>
      <c r="AC5" s="57" t="s">
        <v>35</v>
      </c>
      <c r="AD5" s="57" t="s">
        <v>36</v>
      </c>
      <c r="AE5" s="57" t="s">
        <v>35</v>
      </c>
      <c r="AF5" s="57" t="s">
        <v>36</v>
      </c>
      <c r="AG5" s="57" t="s">
        <v>35</v>
      </c>
      <c r="AH5" s="57" t="s">
        <v>36</v>
      </c>
      <c r="AI5" s="57" t="s">
        <v>35</v>
      </c>
      <c r="AJ5" s="57" t="s">
        <v>36</v>
      </c>
      <c r="AK5" s="57" t="s">
        <v>35</v>
      </c>
      <c r="AL5" s="57" t="s">
        <v>36</v>
      </c>
      <c r="AM5" s="57" t="s">
        <v>35</v>
      </c>
      <c r="AN5" s="57" t="s">
        <v>36</v>
      </c>
    </row>
    <row r="6" spans="1:40" ht="39.75" customHeight="1">
      <c r="A6" s="4">
        <v>1</v>
      </c>
      <c r="B6" s="25" t="s">
        <v>7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166387</v>
      </c>
      <c r="J6" s="89">
        <v>166387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89">
        <v>0</v>
      </c>
      <c r="AB6" s="89">
        <v>0</v>
      </c>
      <c r="AC6" s="89">
        <v>0</v>
      </c>
      <c r="AD6" s="89">
        <v>0</v>
      </c>
      <c r="AE6" s="89">
        <v>0</v>
      </c>
      <c r="AF6" s="89">
        <v>0</v>
      </c>
      <c r="AG6" s="89">
        <v>0</v>
      </c>
      <c r="AH6" s="89">
        <v>0</v>
      </c>
      <c r="AI6" s="89">
        <v>0</v>
      </c>
      <c r="AJ6" s="89">
        <v>0</v>
      </c>
      <c r="AK6" s="89">
        <v>0</v>
      </c>
      <c r="AL6" s="89">
        <v>0</v>
      </c>
      <c r="AM6" s="10">
        <f>C6+E6+G6+I6+K6+M6+O6+Q6+S6+U6+W6+Y6+AA6+AC6+AE6+AG6+AI6+AK6</f>
        <v>166387</v>
      </c>
      <c r="AN6" s="10">
        <f>D6+F6+H6+J6+L6+N6+P6+R6+T6+V6+X6+Z6+AB6+AD6+AF6+AH6+AJ6+AL6</f>
        <v>166387</v>
      </c>
    </row>
    <row r="7" spans="1:40" ht="45">
      <c r="A7" s="9">
        <v>2</v>
      </c>
      <c r="B7" s="25" t="s">
        <v>8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89">
        <v>0</v>
      </c>
      <c r="AB7" s="89">
        <v>0</v>
      </c>
      <c r="AC7" s="89">
        <v>0</v>
      </c>
      <c r="AD7" s="89">
        <v>0</v>
      </c>
      <c r="AE7" s="89">
        <v>0</v>
      </c>
      <c r="AF7" s="89">
        <v>0</v>
      </c>
      <c r="AG7" s="89">
        <v>0</v>
      </c>
      <c r="AH7" s="89">
        <v>0</v>
      </c>
      <c r="AI7" s="89">
        <v>0</v>
      </c>
      <c r="AJ7" s="89">
        <v>0</v>
      </c>
      <c r="AK7" s="89">
        <v>0</v>
      </c>
      <c r="AL7" s="89">
        <v>0</v>
      </c>
      <c r="AM7" s="10">
        <f aca="true" t="shared" si="0" ref="AM7:AM18">C7+E7+G7+I7+K7+M7+O7+Q7+S7+U7+W7+Y7+AA7+AC7+AE7+AG7+AI7+AK7</f>
        <v>0</v>
      </c>
      <c r="AN7" s="10">
        <f aca="true" t="shared" si="1" ref="AN7:AN18">D7+F7+H7+J7+L7+N7+P7+R7+T7+V7+X7+Z7+AB7+AD7+AF7+AH7+AJ7+AL7</f>
        <v>0</v>
      </c>
    </row>
    <row r="8" spans="1:40" ht="39.75" customHeight="1">
      <c r="A8" s="9">
        <v>3</v>
      </c>
      <c r="B8" s="25" t="s">
        <v>3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84520.15</v>
      </c>
      <c r="J8" s="89">
        <v>84520.15</v>
      </c>
      <c r="K8" s="89">
        <v>2378.44</v>
      </c>
      <c r="L8" s="89">
        <v>2378.44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89">
        <v>21377.260000000002</v>
      </c>
      <c r="AB8" s="89">
        <v>21377.260000000002</v>
      </c>
      <c r="AC8" s="89">
        <v>0</v>
      </c>
      <c r="AD8" s="89">
        <v>0</v>
      </c>
      <c r="AE8" s="89">
        <v>0</v>
      </c>
      <c r="AF8" s="89">
        <v>0</v>
      </c>
      <c r="AG8" s="89">
        <v>0</v>
      </c>
      <c r="AH8" s="89">
        <v>0</v>
      </c>
      <c r="AI8" s="89">
        <v>0</v>
      </c>
      <c r="AJ8" s="89">
        <v>0</v>
      </c>
      <c r="AK8" s="89">
        <v>0</v>
      </c>
      <c r="AL8" s="89">
        <v>0</v>
      </c>
      <c r="AM8" s="10">
        <f t="shared" si="0"/>
        <v>108275.85</v>
      </c>
      <c r="AN8" s="10">
        <f t="shared" si="1"/>
        <v>108275.85</v>
      </c>
    </row>
    <row r="9" spans="1:40" ht="39.75" customHeight="1">
      <c r="A9" s="9">
        <v>4</v>
      </c>
      <c r="B9" s="25" t="s">
        <v>9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89">
        <v>0</v>
      </c>
      <c r="AB9" s="89">
        <v>0</v>
      </c>
      <c r="AC9" s="89">
        <v>0</v>
      </c>
      <c r="AD9" s="89">
        <v>0</v>
      </c>
      <c r="AE9" s="89">
        <v>0</v>
      </c>
      <c r="AF9" s="89">
        <v>0</v>
      </c>
      <c r="AG9" s="89">
        <v>0</v>
      </c>
      <c r="AH9" s="89">
        <v>0</v>
      </c>
      <c r="AI9" s="89">
        <v>0</v>
      </c>
      <c r="AJ9" s="89">
        <v>0</v>
      </c>
      <c r="AK9" s="89">
        <v>0</v>
      </c>
      <c r="AL9" s="89">
        <v>0</v>
      </c>
      <c r="AM9" s="10">
        <f t="shared" si="0"/>
        <v>0</v>
      </c>
      <c r="AN9" s="10">
        <f t="shared" si="1"/>
        <v>0</v>
      </c>
    </row>
    <row r="10" spans="1:40" ht="39.75" customHeight="1">
      <c r="A10" s="9">
        <v>5</v>
      </c>
      <c r="B10" s="25" t="s">
        <v>2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0</v>
      </c>
      <c r="AG10" s="89">
        <v>0</v>
      </c>
      <c r="AH10" s="89">
        <v>0</v>
      </c>
      <c r="AI10" s="89">
        <v>0</v>
      </c>
      <c r="AJ10" s="89">
        <v>0</v>
      </c>
      <c r="AK10" s="89">
        <v>0</v>
      </c>
      <c r="AL10" s="89">
        <v>0</v>
      </c>
      <c r="AM10" s="10">
        <f t="shared" si="0"/>
        <v>0</v>
      </c>
      <c r="AN10" s="10">
        <f t="shared" si="1"/>
        <v>0</v>
      </c>
    </row>
    <row r="11" spans="1:40" ht="39.75" customHeight="1">
      <c r="A11" s="4">
        <v>6</v>
      </c>
      <c r="B11" s="25" t="s">
        <v>4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438813</v>
      </c>
      <c r="J11" s="89">
        <v>438813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10">
        <f t="shared" si="0"/>
        <v>438813</v>
      </c>
      <c r="AN11" s="10">
        <f t="shared" si="1"/>
        <v>438813</v>
      </c>
    </row>
    <row r="12" spans="1:40" ht="39.75" customHeight="1">
      <c r="A12" s="9">
        <v>7</v>
      </c>
      <c r="B12" s="25" t="s">
        <v>11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10">
        <f t="shared" si="0"/>
        <v>0</v>
      </c>
      <c r="AN12" s="10">
        <f t="shared" si="1"/>
        <v>0</v>
      </c>
    </row>
    <row r="13" spans="1:40" ht="39.75" customHeight="1">
      <c r="A13" s="9">
        <v>8</v>
      </c>
      <c r="B13" s="25" t="s">
        <v>5</v>
      </c>
      <c r="C13" s="89">
        <v>0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89">
        <v>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89">
        <v>0</v>
      </c>
      <c r="AB13" s="89">
        <v>0</v>
      </c>
      <c r="AC13" s="89">
        <v>0</v>
      </c>
      <c r="AD13" s="89">
        <v>0</v>
      </c>
      <c r="AE13" s="89">
        <v>0</v>
      </c>
      <c r="AF13" s="89">
        <v>0</v>
      </c>
      <c r="AG13" s="89">
        <v>0</v>
      </c>
      <c r="AH13" s="89">
        <v>0</v>
      </c>
      <c r="AI13" s="89">
        <v>0</v>
      </c>
      <c r="AJ13" s="89">
        <v>0</v>
      </c>
      <c r="AK13" s="89">
        <v>0</v>
      </c>
      <c r="AL13" s="89">
        <v>0</v>
      </c>
      <c r="AM13" s="10">
        <f t="shared" si="0"/>
        <v>0</v>
      </c>
      <c r="AN13" s="10">
        <f t="shared" si="1"/>
        <v>0</v>
      </c>
    </row>
    <row r="14" spans="1:40" ht="39.75" customHeight="1">
      <c r="A14" s="9">
        <v>9</v>
      </c>
      <c r="B14" s="25" t="s">
        <v>6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89">
        <v>0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>
        <v>0</v>
      </c>
      <c r="AK14" s="89">
        <v>0</v>
      </c>
      <c r="AL14" s="89">
        <v>0</v>
      </c>
      <c r="AM14" s="10">
        <f t="shared" si="0"/>
        <v>0</v>
      </c>
      <c r="AN14" s="10">
        <f t="shared" si="1"/>
        <v>0</v>
      </c>
    </row>
    <row r="15" spans="1:40" ht="39.75" customHeight="1">
      <c r="A15" s="4">
        <v>10</v>
      </c>
      <c r="B15" s="25" t="s">
        <v>10</v>
      </c>
      <c r="C15" s="89">
        <v>0</v>
      </c>
      <c r="D15" s="89">
        <v>0</v>
      </c>
      <c r="E15" s="89">
        <v>0</v>
      </c>
      <c r="F15" s="89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89">
        <v>0</v>
      </c>
      <c r="N15" s="89">
        <v>0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89">
        <v>0</v>
      </c>
      <c r="AB15" s="89">
        <v>0</v>
      </c>
      <c r="AC15" s="89">
        <v>0</v>
      </c>
      <c r="AD15" s="89">
        <v>0</v>
      </c>
      <c r="AE15" s="89">
        <v>0</v>
      </c>
      <c r="AF15" s="89">
        <v>0</v>
      </c>
      <c r="AG15" s="89">
        <v>0</v>
      </c>
      <c r="AH15" s="89">
        <v>0</v>
      </c>
      <c r="AI15" s="89">
        <v>0</v>
      </c>
      <c r="AJ15" s="89">
        <v>0</v>
      </c>
      <c r="AK15" s="89">
        <v>0</v>
      </c>
      <c r="AL15" s="89">
        <v>0</v>
      </c>
      <c r="AM15" s="10">
        <f t="shared" si="0"/>
        <v>0</v>
      </c>
      <c r="AN15" s="10">
        <f t="shared" si="1"/>
        <v>0</v>
      </c>
    </row>
    <row r="16" spans="1:40" ht="39.75" customHeight="1">
      <c r="A16" s="9">
        <v>11</v>
      </c>
      <c r="B16" s="25" t="s">
        <v>12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89">
        <v>0</v>
      </c>
      <c r="AB16" s="89">
        <v>0</v>
      </c>
      <c r="AC16" s="89">
        <v>0</v>
      </c>
      <c r="AD16" s="89">
        <v>0</v>
      </c>
      <c r="AE16" s="89">
        <v>0</v>
      </c>
      <c r="AF16" s="89">
        <v>0</v>
      </c>
      <c r="AG16" s="89">
        <v>0</v>
      </c>
      <c r="AH16" s="89">
        <v>0</v>
      </c>
      <c r="AI16" s="89">
        <v>0</v>
      </c>
      <c r="AJ16" s="89">
        <v>0</v>
      </c>
      <c r="AK16" s="89">
        <v>0</v>
      </c>
      <c r="AL16" s="89">
        <v>0</v>
      </c>
      <c r="AM16" s="10">
        <f t="shared" si="0"/>
        <v>0</v>
      </c>
      <c r="AN16" s="10">
        <f t="shared" si="1"/>
        <v>0</v>
      </c>
    </row>
    <row r="17" spans="1:40" ht="45" customHeight="1">
      <c r="A17" s="9">
        <v>12</v>
      </c>
      <c r="B17" s="25" t="s">
        <v>13</v>
      </c>
      <c r="C17" s="89">
        <v>0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71549.8</v>
      </c>
      <c r="J17" s="89">
        <v>71549.8</v>
      </c>
      <c r="K17" s="89">
        <v>0</v>
      </c>
      <c r="L17" s="89">
        <v>0</v>
      </c>
      <c r="M17" s="89">
        <v>0</v>
      </c>
      <c r="N17" s="89">
        <v>0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89">
        <v>0</v>
      </c>
      <c r="AB17" s="89">
        <v>0</v>
      </c>
      <c r="AC17" s="89">
        <v>0</v>
      </c>
      <c r="AD17" s="89">
        <v>0</v>
      </c>
      <c r="AE17" s="89">
        <v>0</v>
      </c>
      <c r="AF17" s="89">
        <v>0</v>
      </c>
      <c r="AG17" s="89">
        <v>0</v>
      </c>
      <c r="AH17" s="89">
        <v>0</v>
      </c>
      <c r="AI17" s="89">
        <v>0</v>
      </c>
      <c r="AJ17" s="89">
        <v>0</v>
      </c>
      <c r="AK17" s="89">
        <v>0</v>
      </c>
      <c r="AL17" s="89">
        <v>0</v>
      </c>
      <c r="AM17" s="10">
        <f t="shared" si="0"/>
        <v>71549.8</v>
      </c>
      <c r="AN17" s="10">
        <f t="shared" si="1"/>
        <v>71549.8</v>
      </c>
    </row>
    <row r="18" spans="1:40" ht="39.75" customHeight="1">
      <c r="A18" s="9">
        <v>13</v>
      </c>
      <c r="B18" s="25" t="s">
        <v>14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10">
        <f t="shared" si="0"/>
        <v>0</v>
      </c>
      <c r="AN18" s="10">
        <f t="shared" si="1"/>
        <v>0</v>
      </c>
    </row>
    <row r="19" spans="1:40" ht="39.75" customHeight="1">
      <c r="A19" s="9">
        <v>14</v>
      </c>
      <c r="B19" s="25" t="s">
        <v>15</v>
      </c>
      <c r="C19" s="89">
        <v>0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10">
        <f aca="true" t="shared" si="2" ref="AM19:AN21">C19+E19+G19+I19+K19+M19+O19+Q19+S19+U19+W19+Y19+AA19+AC19+AE19+AG19+AI19+AK19</f>
        <v>0</v>
      </c>
      <c r="AN19" s="10">
        <f t="shared" si="2"/>
        <v>0</v>
      </c>
    </row>
    <row r="20" spans="1:40" ht="39.75" customHeight="1">
      <c r="A20" s="9">
        <v>15</v>
      </c>
      <c r="B20" s="25" t="s">
        <v>60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89">
        <v>0</v>
      </c>
      <c r="AB20" s="89">
        <v>0</v>
      </c>
      <c r="AC20" s="89">
        <v>0</v>
      </c>
      <c r="AD20" s="89">
        <v>0</v>
      </c>
      <c r="AE20" s="89">
        <v>0</v>
      </c>
      <c r="AF20" s="89">
        <v>0</v>
      </c>
      <c r="AG20" s="89">
        <v>0</v>
      </c>
      <c r="AH20" s="89">
        <v>0</v>
      </c>
      <c r="AI20" s="89">
        <v>0</v>
      </c>
      <c r="AJ20" s="89">
        <v>0</v>
      </c>
      <c r="AK20" s="89">
        <v>0</v>
      </c>
      <c r="AL20" s="89">
        <v>0</v>
      </c>
      <c r="AM20" s="10">
        <f t="shared" si="2"/>
        <v>0</v>
      </c>
      <c r="AN20" s="10">
        <f t="shared" si="2"/>
        <v>0</v>
      </c>
    </row>
    <row r="21" spans="1:42" ht="39.75" customHeight="1">
      <c r="A21" s="9">
        <v>16</v>
      </c>
      <c r="B21" s="25" t="s">
        <v>61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89">
        <v>0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0</v>
      </c>
      <c r="AJ21" s="89">
        <v>0</v>
      </c>
      <c r="AK21" s="89">
        <v>0</v>
      </c>
      <c r="AL21" s="89">
        <v>0</v>
      </c>
      <c r="AM21" s="10">
        <f t="shared" si="2"/>
        <v>0</v>
      </c>
      <c r="AN21" s="10">
        <f t="shared" si="2"/>
        <v>0</v>
      </c>
      <c r="AP21" s="64"/>
    </row>
    <row r="22" spans="1:40" ht="15">
      <c r="A22" s="62"/>
      <c r="B22" s="23" t="s">
        <v>16</v>
      </c>
      <c r="C22" s="22">
        <f aca="true" t="shared" si="3" ref="C22:AM22">SUM(C6:C21)</f>
        <v>0</v>
      </c>
      <c r="D22" s="22">
        <f t="shared" si="3"/>
        <v>0</v>
      </c>
      <c r="E22" s="22">
        <f t="shared" si="3"/>
        <v>0</v>
      </c>
      <c r="F22" s="22">
        <f t="shared" si="3"/>
        <v>0</v>
      </c>
      <c r="G22" s="22">
        <f t="shared" si="3"/>
        <v>0</v>
      </c>
      <c r="H22" s="22">
        <f t="shared" si="3"/>
        <v>0</v>
      </c>
      <c r="I22" s="22">
        <f t="shared" si="3"/>
        <v>761269.9500000001</v>
      </c>
      <c r="J22" s="22">
        <f t="shared" si="3"/>
        <v>761269.9500000001</v>
      </c>
      <c r="K22" s="22">
        <f t="shared" si="3"/>
        <v>2378.44</v>
      </c>
      <c r="L22" s="22">
        <f t="shared" si="3"/>
        <v>2378.44</v>
      </c>
      <c r="M22" s="22">
        <f t="shared" si="3"/>
        <v>0</v>
      </c>
      <c r="N22" s="22">
        <f t="shared" si="3"/>
        <v>0</v>
      </c>
      <c r="O22" s="22">
        <f t="shared" si="3"/>
        <v>0</v>
      </c>
      <c r="P22" s="22">
        <f t="shared" si="3"/>
        <v>0</v>
      </c>
      <c r="Q22" s="22">
        <f t="shared" si="3"/>
        <v>0</v>
      </c>
      <c r="R22" s="22">
        <f t="shared" si="3"/>
        <v>0</v>
      </c>
      <c r="S22" s="22">
        <f t="shared" si="3"/>
        <v>0</v>
      </c>
      <c r="T22" s="22">
        <f t="shared" si="3"/>
        <v>0</v>
      </c>
      <c r="U22" s="22">
        <f t="shared" si="3"/>
        <v>0</v>
      </c>
      <c r="V22" s="22">
        <f t="shared" si="3"/>
        <v>0</v>
      </c>
      <c r="W22" s="22">
        <f t="shared" si="3"/>
        <v>0</v>
      </c>
      <c r="X22" s="22">
        <f t="shared" si="3"/>
        <v>0</v>
      </c>
      <c r="Y22" s="22">
        <f t="shared" si="3"/>
        <v>0</v>
      </c>
      <c r="Z22" s="22">
        <f t="shared" si="3"/>
        <v>0</v>
      </c>
      <c r="AA22" s="22">
        <f t="shared" si="3"/>
        <v>21377.260000000002</v>
      </c>
      <c r="AB22" s="22">
        <f t="shared" si="3"/>
        <v>21377.260000000002</v>
      </c>
      <c r="AC22" s="22">
        <f t="shared" si="3"/>
        <v>0</v>
      </c>
      <c r="AD22" s="22">
        <f t="shared" si="3"/>
        <v>0</v>
      </c>
      <c r="AE22" s="22">
        <f t="shared" si="3"/>
        <v>0</v>
      </c>
      <c r="AF22" s="22">
        <f t="shared" si="3"/>
        <v>0</v>
      </c>
      <c r="AG22" s="22">
        <f t="shared" si="3"/>
        <v>0</v>
      </c>
      <c r="AH22" s="22">
        <f t="shared" si="3"/>
        <v>0</v>
      </c>
      <c r="AI22" s="22">
        <f t="shared" si="3"/>
        <v>0</v>
      </c>
      <c r="AJ22" s="22">
        <f t="shared" si="3"/>
        <v>0</v>
      </c>
      <c r="AK22" s="22">
        <f t="shared" si="3"/>
        <v>0</v>
      </c>
      <c r="AL22" s="22">
        <f t="shared" si="3"/>
        <v>0</v>
      </c>
      <c r="AM22" s="22">
        <f t="shared" si="3"/>
        <v>785025.65</v>
      </c>
      <c r="AN22" s="22">
        <f>SUM(AN6:AN21)</f>
        <v>785025.65</v>
      </c>
    </row>
    <row r="23" spans="1:40" ht="15">
      <c r="A23" s="71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2:40" ht="13.5">
      <c r="B24" s="49" t="s">
        <v>30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AM24" s="81"/>
      <c r="AN24" s="81"/>
    </row>
    <row r="25" spans="2:14" ht="12.75">
      <c r="B25" s="94" t="s">
        <v>74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2:40" ht="12.7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AM26" s="82"/>
      <c r="AN26" s="82"/>
    </row>
    <row r="27" spans="2:39" ht="13.5">
      <c r="B27" s="49" t="s">
        <v>37</v>
      </c>
      <c r="C27" s="50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AM27" s="64"/>
    </row>
    <row r="28" spans="2:14" ht="13.5">
      <c r="B28" s="49" t="s">
        <v>38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</sheetData>
  <sheetProtection/>
  <mergeCells count="24">
    <mergeCell ref="K4:L4"/>
    <mergeCell ref="AG4:AH4"/>
    <mergeCell ref="AI4:AJ4"/>
    <mergeCell ref="Q4:R4"/>
    <mergeCell ref="S4:T4"/>
    <mergeCell ref="O4:P4"/>
    <mergeCell ref="B25:N26"/>
    <mergeCell ref="A1:L1"/>
    <mergeCell ref="A2:L2"/>
    <mergeCell ref="A4:A5"/>
    <mergeCell ref="B4:B5"/>
    <mergeCell ref="C4:D4"/>
    <mergeCell ref="M4:N4"/>
    <mergeCell ref="E4:F4"/>
    <mergeCell ref="G4:H4"/>
    <mergeCell ref="I4:J4"/>
    <mergeCell ref="AM4:AN4"/>
    <mergeCell ref="U4:V4"/>
    <mergeCell ref="W4:X4"/>
    <mergeCell ref="Y4:Z4"/>
    <mergeCell ref="AA4:AB4"/>
    <mergeCell ref="AC4:AD4"/>
    <mergeCell ref="AE4:AF4"/>
    <mergeCell ref="AK4:AL4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Zviad Chincharauli</cp:lastModifiedBy>
  <cp:lastPrinted>2010-06-15T13:01:33Z</cp:lastPrinted>
  <dcterms:created xsi:type="dcterms:W3CDTF">1996-10-14T23:33:28Z</dcterms:created>
  <dcterms:modified xsi:type="dcterms:W3CDTF">2011-02-18T12:37:37Z</dcterms:modified>
  <cp:category/>
  <cp:version/>
  <cp:contentType/>
  <cp:contentStatus/>
</cp:coreProperties>
</file>