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50" windowWidth="18195" windowHeight="10680" tabRatio="944"/>
  </bookViews>
  <sheets>
    <sheet name="საბალანსო უწყისი" sheetId="28" r:id="rId1"/>
    <sheet name="მოგება-ზარალის უწყისი" sheetId="29" r:id="rId2"/>
  </sheets>
  <calcPr calcId="145621"/>
</workbook>
</file>

<file path=xl/calcChain.xml><?xml version="1.0" encoding="utf-8"?>
<calcChain xmlns="http://schemas.openxmlformats.org/spreadsheetml/2006/main">
  <c r="E61" i="29" l="1"/>
  <c r="E49" i="29"/>
  <c r="E35" i="29"/>
  <c r="E29" i="29"/>
  <c r="E19" i="29"/>
  <c r="E13" i="29"/>
  <c r="E40" i="28"/>
  <c r="E50" i="28" s="1"/>
  <c r="E27" i="28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<sst xmlns="http://schemas.openxmlformats.org/spreadsheetml/2006/main" count="208" uniqueCount="154">
  <si>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</si>
  <si>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</si>
  <si>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</si>
  <si>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</si>
  <si>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</si>
  <si>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</si>
  <si>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</si>
  <si>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</si>
  <si>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</si>
  <si>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</si>
  <si>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</si>
  <si>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</si>
  <si>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</si>
  <si>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</si>
  <si>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</si>
  <si>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</si>
  <si>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</si>
  <si>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</si>
  <si>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</si>
  <si>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</si>
  <si>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>00090</t>
  </si>
  <si>
    <t xml:space="preserve"> - გაცემული სესხები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</si>
  <si>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</si>
  <si>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</si>
  <si>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</si>
  <si>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</si>
  <si>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</si>
  <si>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</si>
  <si>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</si>
  <si>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</si>
  <si>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</si>
  <si>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</si>
  <si>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</si>
  <si>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</si>
  <si>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</si>
  <si>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</si>
  <si>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</si>
  <si>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</si>
  <si>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</si>
  <si>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</si>
  <si>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</si>
  <si>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</si>
  <si>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</si>
  <si>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</si>
  <si>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</si>
  <si>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</si>
  <si>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</si>
  <si>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</si>
  <si>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</si>
  <si>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</si>
  <si>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</si>
  <si>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</si>
  <si>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</si>
  <si>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</si>
  <si>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</si>
  <si>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</si>
  <si>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</si>
  <si>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</si>
  <si>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</si>
  <si>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</si>
  <si>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</si>
  <si>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</si>
  <si>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</si>
  <si>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</si>
  <si>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</si>
  <si>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</si>
  <si>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</si>
  <si>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</si>
  <si>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</si>
  <si>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</si>
  <si>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</si>
  <si>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</si>
  <si>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</si>
  <si>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</si>
  <si>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</si>
  <si>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</si>
  <si>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</si>
  <si>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</si>
  <si>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</si>
  <si>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</si>
  <si>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</si>
  <si>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</si>
  <si>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</si>
  <si>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 xml:space="preserve"> - მოთხოვნები გადარჩენილი ქონებიდან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</si>
  <si>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</si>
  <si>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</si>
  <si>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</si>
  <si>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</si>
  <si>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</si>
  <si>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</si>
  <si>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</si>
  <si>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</si>
  <si>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</si>
  <si>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</si>
  <si>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</si>
  <si>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</si>
  <si>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</si>
  <si>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</si>
  <si>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</si>
  <si>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</si>
  <si>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</si>
  <si>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</si>
  <si>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</si>
  <si>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</si>
  <si>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 ზარალები/დამდგარი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</si>
  <si>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</si>
  <si>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</si>
  <si>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</si>
  <si>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</si>
  <si>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</si>
  <si>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</si>
  <si>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</si>
  <si>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</si>
  <si>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</si>
  <si>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</si>
  <si>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</si>
  <si>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</si>
  <si>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</si>
  <si>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</si>
  <si>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</si>
  <si>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</si>
  <si>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</si>
  <si>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</si>
  <si>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</si>
  <si>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</si>
  <si>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</si>
  <si>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</si>
  <si>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</si>
  <si>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</si>
  <si>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</si>
  <si>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</si>
  <si>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</si>
  <si>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</si>
  <si>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</si>
  <si>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</si>
  <si>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</si>
  <si>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</si>
  <si>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</si>
  <si>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</si>
  <si>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</si>
  <si>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</si>
  <si>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</si>
  <si>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</si>
  <si>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</si>
  <si>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</si>
  <si>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</si>
  <si>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</si>
  <si>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</si>
  <si>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</si>
  <si>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</si>
  <si>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</si>
  <si>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</si>
  <si>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>საანგარიშო თარიღი 30.09.2018</t>
  </si>
  <si>
    <t>საანგარიშო პერიოდი 01.01.2018-30.09.2018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</si>
</sst>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left" vertical="center"/>
    </xf>
    <xf numFmtId="0" fontId="3" fillId="0" borderId="15" xfId="6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15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4" xfId="1" applyNumberFormat="1" applyFont="1" applyFill="1" applyBorder="1" applyAlignment="1">
      <alignment horizontal="right" vertical="center"/>
    </xf>
    <xf numFmtId="164" fontId="2" fillId="2" borderId="22" xfId="1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/>
    <xf numFmtId="164" fontId="9" fillId="2" borderId="23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164" fontId="9" fillId="2" borderId="22" xfId="1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2" fillId="2" borderId="2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left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15" xfId="6" applyNumberFormat="1" applyFont="1" applyFill="1" applyBorder="1" applyAlignment="1">
      <alignment horizontal="left" vertical="center"/>
    </xf>
    <xf numFmtId="0" fontId="2" fillId="0" borderId="15" xfId="6" applyNumberFormat="1" applyFont="1" applyFill="1" applyBorder="1" applyAlignment="1">
      <alignment horizontal="left" vertical="center" wrapText="1"/>
    </xf>
    <xf numFmtId="0" fontId="2" fillId="0" borderId="15" xfId="6" applyNumberFormat="1" applyFont="1" applyFill="1" applyBorder="1" applyAlignment="1">
      <alignment vertical="center" wrapText="1"/>
    </xf>
    <xf numFmtId="0" fontId="2" fillId="0" borderId="15" xfId="7" applyNumberFormat="1" applyFont="1" applyFill="1" applyBorder="1" applyAlignment="1">
      <alignment horizontal="left" vertical="center"/>
    </xf>
    <xf numFmtId="0" fontId="2" fillId="0" borderId="9" xfId="6" applyNumberFormat="1" applyFont="1" applyFill="1" applyBorder="1" applyAlignment="1">
      <alignment horizontal="center" vertical="center"/>
    </xf>
    <xf numFmtId="0" fontId="3" fillId="0" borderId="13" xfId="6" applyNumberFormat="1" applyFont="1" applyFill="1" applyBorder="1" applyAlignment="1">
      <alignment horizontal="left" vertical="center"/>
    </xf>
    <xf numFmtId="0" fontId="3" fillId="0" borderId="15" xfId="9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 wrapText="1"/>
    </xf>
    <xf numFmtId="0" fontId="2" fillId="2" borderId="10" xfId="6" applyNumberFormat="1" applyFont="1" applyFill="1" applyBorder="1" applyAlignment="1">
      <alignment horizontal="center" vertical="center"/>
    </xf>
    <xf numFmtId="0" fontId="2" fillId="2" borderId="16" xfId="6" applyNumberFormat="1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8" xfId="6" applyNumberFormat="1" applyFont="1" applyFill="1" applyBorder="1" applyAlignment="1">
      <alignment horizontal="center" vertical="center"/>
    </xf>
    <xf numFmtId="0" fontId="2" fillId="2" borderId="19" xfId="6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horizontal="left" vertical="center"/>
    </xf>
    <xf numFmtId="0" fontId="2" fillId="2" borderId="20" xfId="6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E49" sqref="E49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0"/>
      <c r="C1" s="120"/>
      <c r="D1" s="67"/>
      <c r="E1" s="1"/>
    </row>
    <row r="2" spans="2:7" x14ac:dyDescent="0.3">
      <c r="B2" s="121"/>
      <c r="C2" s="121"/>
      <c r="D2" s="121"/>
      <c r="E2" s="121"/>
    </row>
    <row r="3" spans="2:7" x14ac:dyDescent="0.3">
      <c r="B3" s="3"/>
      <c r="C3" s="3"/>
    </row>
    <row r="4" spans="2:7" ht="18" customHeight="1" x14ac:dyDescent="0.35">
      <c r="B4" s="4"/>
      <c r="C4" s="122" t="s">
        <v>0</v>
      </c>
      <c r="D4" s="122"/>
      <c r="E4" s="122"/>
    </row>
    <row r="5" spans="2:7" ht="15.75" thickBot="1" x14ac:dyDescent="0.35">
      <c r="D5" s="2" t="s">
        <v>152</v>
      </c>
      <c r="E5" s="1" t="s">
        <v>1</v>
      </c>
    </row>
    <row r="6" spans="2:7" s="9" customFormat="1" ht="30.75" thickBot="1" x14ac:dyDescent="0.25">
      <c r="B6" s="5" t="s">
        <v>2</v>
      </c>
      <c r="C6" s="6" t="s">
        <v>3</v>
      </c>
      <c r="D6" s="7"/>
      <c r="E6" s="8"/>
    </row>
    <row r="7" spans="2:7" s="9" customFormat="1" ht="6" customHeight="1" x14ac:dyDescent="0.2">
      <c r="C7" s="10"/>
      <c r="D7" s="11"/>
      <c r="E7" s="12"/>
    </row>
    <row r="8" spans="2:7" s="13" customFormat="1" ht="15.75" customHeight="1" thickBot="1" x14ac:dyDescent="0.25">
      <c r="C8" s="123" t="s">
        <v>4</v>
      </c>
      <c r="D8" s="123"/>
      <c r="E8" s="123"/>
    </row>
    <row r="9" spans="2:7" s="15" customFormat="1" ht="15" customHeight="1" x14ac:dyDescent="0.2">
      <c r="B9" s="98" t="s">
        <v>5</v>
      </c>
      <c r="C9" s="14">
        <v>1</v>
      </c>
      <c r="D9" s="99" t="s">
        <v>6</v>
      </c>
      <c r="E9" s="68">
        <v>47817641.254997157</v>
      </c>
      <c r="F9" s="32"/>
      <c r="G9" s="32"/>
    </row>
    <row r="10" spans="2:7" s="15" customFormat="1" ht="15" customHeight="1" x14ac:dyDescent="0.2">
      <c r="B10" s="100" t="s">
        <v>7</v>
      </c>
      <c r="C10" s="16">
        <v>2</v>
      </c>
      <c r="D10" s="101" t="s">
        <v>8</v>
      </c>
      <c r="E10" s="69">
        <v>135793538.18042079</v>
      </c>
      <c r="F10" s="32"/>
      <c r="G10" s="32"/>
    </row>
    <row r="11" spans="2:7" s="15" customFormat="1" ht="15" customHeight="1" x14ac:dyDescent="0.2">
      <c r="B11" s="100" t="s">
        <v>9</v>
      </c>
      <c r="C11" s="16">
        <v>3</v>
      </c>
      <c r="D11" s="101" t="s">
        <v>10</v>
      </c>
      <c r="E11" s="69">
        <v>732166.65500000003</v>
      </c>
      <c r="F11" s="32"/>
      <c r="G11" s="32"/>
    </row>
    <row r="12" spans="2:7" s="15" customFormat="1" ht="15" customHeight="1" x14ac:dyDescent="0.2">
      <c r="B12" s="100" t="s">
        <v>11</v>
      </c>
      <c r="C12" s="16">
        <v>4</v>
      </c>
      <c r="D12" s="102" t="s">
        <v>12</v>
      </c>
      <c r="E12" s="69">
        <v>6013637.8717504712</v>
      </c>
      <c r="F12" s="32"/>
      <c r="G12" s="32"/>
    </row>
    <row r="13" spans="2:7" s="15" customFormat="1" ht="30" x14ac:dyDescent="0.2">
      <c r="B13" s="100" t="s">
        <v>13</v>
      </c>
      <c r="C13" s="16">
        <v>5</v>
      </c>
      <c r="D13" s="103" t="s">
        <v>14</v>
      </c>
      <c r="E13" s="69">
        <v>0</v>
      </c>
      <c r="F13" s="32"/>
      <c r="G13" s="32"/>
    </row>
    <row r="14" spans="2:7" s="15" customFormat="1" ht="15" customHeight="1" x14ac:dyDescent="0.2">
      <c r="B14" s="100" t="s">
        <v>15</v>
      </c>
      <c r="C14" s="16">
        <v>6</v>
      </c>
      <c r="D14" s="102" t="s">
        <v>16</v>
      </c>
      <c r="E14" s="69">
        <v>210708959.48895836</v>
      </c>
      <c r="F14" s="32"/>
      <c r="G14" s="32"/>
    </row>
    <row r="15" spans="2:7" s="15" customFormat="1" ht="15" customHeight="1" x14ac:dyDescent="0.2">
      <c r="B15" s="100" t="s">
        <v>17</v>
      </c>
      <c r="C15" s="16">
        <v>7</v>
      </c>
      <c r="D15" s="101" t="s">
        <v>18</v>
      </c>
      <c r="E15" s="69">
        <v>37348723.612889826</v>
      </c>
      <c r="F15" s="32"/>
      <c r="G15" s="32"/>
    </row>
    <row r="16" spans="2:7" s="15" customFormat="1" ht="15" customHeight="1" x14ac:dyDescent="0.2">
      <c r="B16" s="100" t="s">
        <v>19</v>
      </c>
      <c r="C16" s="16">
        <v>8</v>
      </c>
      <c r="D16" s="102" t="s">
        <v>83</v>
      </c>
      <c r="E16" s="69">
        <v>208517.89999999991</v>
      </c>
      <c r="F16" s="32"/>
      <c r="G16" s="32"/>
    </row>
    <row r="17" spans="2:7" s="15" customFormat="1" ht="15" customHeight="1" x14ac:dyDescent="0.2">
      <c r="B17" s="100" t="s">
        <v>20</v>
      </c>
      <c r="C17" s="16">
        <v>9</v>
      </c>
      <c r="D17" s="101" t="s">
        <v>21</v>
      </c>
      <c r="E17" s="69">
        <v>12845088.020126572</v>
      </c>
      <c r="F17" s="32"/>
      <c r="G17" s="32"/>
    </row>
    <row r="18" spans="2:7" s="15" customFormat="1" ht="15" customHeight="1" x14ac:dyDescent="0.2">
      <c r="B18" s="100" t="s">
        <v>22</v>
      </c>
      <c r="C18" s="16">
        <v>10</v>
      </c>
      <c r="D18" s="101" t="s">
        <v>23</v>
      </c>
      <c r="E18" s="69">
        <v>7360265.6754187914</v>
      </c>
      <c r="F18" s="32"/>
      <c r="G18" s="32"/>
    </row>
    <row r="19" spans="2:7" s="15" customFormat="1" ht="15" customHeight="1" x14ac:dyDescent="0.2">
      <c r="B19" s="100" t="s">
        <v>24</v>
      </c>
      <c r="C19" s="16">
        <v>11</v>
      </c>
      <c r="D19" s="101" t="s">
        <v>25</v>
      </c>
      <c r="E19" s="69">
        <v>33142697.178626597</v>
      </c>
      <c r="F19" s="32"/>
      <c r="G19" s="32"/>
    </row>
    <row r="20" spans="2:7" s="15" customFormat="1" ht="15" customHeight="1" x14ac:dyDescent="0.2">
      <c r="B20" s="100" t="s">
        <v>26</v>
      </c>
      <c r="C20" s="16">
        <v>12</v>
      </c>
      <c r="D20" s="101" t="s">
        <v>27</v>
      </c>
      <c r="E20" s="69">
        <v>129119801.94038223</v>
      </c>
      <c r="F20" s="32"/>
      <c r="G20" s="32"/>
    </row>
    <row r="21" spans="2:7" s="15" customFormat="1" ht="15" customHeight="1" x14ac:dyDescent="0.2">
      <c r="B21" s="100" t="s">
        <v>28</v>
      </c>
      <c r="C21" s="16">
        <v>13</v>
      </c>
      <c r="D21" s="101" t="s">
        <v>29</v>
      </c>
      <c r="E21" s="69">
        <v>6233932.63595975</v>
      </c>
      <c r="F21" s="32"/>
      <c r="G21" s="32"/>
    </row>
    <row r="22" spans="2:7" s="15" customFormat="1" ht="15" customHeight="1" x14ac:dyDescent="0.2">
      <c r="B22" s="100" t="s">
        <v>30</v>
      </c>
      <c r="C22" s="16">
        <v>14</v>
      </c>
      <c r="D22" s="101" t="s">
        <v>31</v>
      </c>
      <c r="E22" s="69">
        <v>39502499.840038918</v>
      </c>
      <c r="F22" s="32"/>
      <c r="G22" s="32"/>
    </row>
    <row r="23" spans="2:7" s="15" customFormat="1" ht="15" customHeight="1" x14ac:dyDescent="0.2">
      <c r="B23" s="100" t="s">
        <v>32</v>
      </c>
      <c r="C23" s="16">
        <v>15</v>
      </c>
      <c r="D23" s="101" t="s">
        <v>33</v>
      </c>
      <c r="E23" s="69">
        <v>2411181.94</v>
      </c>
      <c r="F23" s="32"/>
      <c r="G23" s="32"/>
    </row>
    <row r="24" spans="2:7" s="15" customFormat="1" ht="15" customHeight="1" x14ac:dyDescent="0.2">
      <c r="B24" s="100" t="s">
        <v>34</v>
      </c>
      <c r="C24" s="16">
        <v>16</v>
      </c>
      <c r="D24" s="101" t="s">
        <v>35</v>
      </c>
      <c r="E24" s="69">
        <v>23301829.267438367</v>
      </c>
      <c r="F24" s="32"/>
      <c r="G24" s="32"/>
    </row>
    <row r="25" spans="2:7" s="15" customFormat="1" ht="15" customHeight="1" x14ac:dyDescent="0.2">
      <c r="B25" s="100" t="s">
        <v>36</v>
      </c>
      <c r="C25" s="16">
        <v>17</v>
      </c>
      <c r="D25" s="101" t="s">
        <v>37</v>
      </c>
      <c r="E25" s="69">
        <v>3405788.1279009855</v>
      </c>
      <c r="F25" s="32"/>
      <c r="G25" s="32"/>
    </row>
    <row r="26" spans="2:7" s="15" customFormat="1" ht="15" customHeight="1" x14ac:dyDescent="0.2">
      <c r="B26" s="100" t="s">
        <v>38</v>
      </c>
      <c r="C26" s="16">
        <v>18</v>
      </c>
      <c r="D26" s="104" t="s">
        <v>39</v>
      </c>
      <c r="E26" s="69">
        <v>16383671.722458202</v>
      </c>
      <c r="F26" s="32"/>
      <c r="G26" s="32"/>
    </row>
    <row r="27" spans="2:7" s="18" customFormat="1" ht="15" customHeight="1" thickBot="1" x14ac:dyDescent="0.3">
      <c r="B27" s="105" t="s">
        <v>40</v>
      </c>
      <c r="C27" s="17">
        <v>19</v>
      </c>
      <c r="D27" s="70" t="s">
        <v>41</v>
      </c>
      <c r="E27" s="71">
        <f>SUM(E9:E26)</f>
        <v>712329941.31236708</v>
      </c>
      <c r="F27" s="32"/>
      <c r="G27" s="32"/>
    </row>
    <row r="28" spans="2:7" s="13" customFormat="1" ht="6" customHeight="1" x14ac:dyDescent="0.2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25">
      <c r="B29" s="19"/>
      <c r="C29" s="123" t="s">
        <v>42</v>
      </c>
      <c r="D29" s="123"/>
      <c r="E29" s="123"/>
      <c r="F29" s="32"/>
      <c r="G29" s="32"/>
    </row>
    <row r="30" spans="2:7" s="15" customFormat="1" ht="15" customHeight="1" x14ac:dyDescent="0.2">
      <c r="B30" s="98" t="s">
        <v>43</v>
      </c>
      <c r="C30" s="14">
        <v>20</v>
      </c>
      <c r="D30" s="72" t="s">
        <v>44</v>
      </c>
      <c r="E30" s="68">
        <v>336577713.17920184</v>
      </c>
      <c r="F30" s="32"/>
      <c r="G30" s="32"/>
    </row>
    <row r="31" spans="2:7" s="15" customFormat="1" ht="15" customHeight="1" x14ac:dyDescent="0.2">
      <c r="B31" s="100" t="s">
        <v>45</v>
      </c>
      <c r="C31" s="16">
        <v>21</v>
      </c>
      <c r="D31" s="73" t="s">
        <v>46</v>
      </c>
      <c r="E31" s="69">
        <v>96142526.334178716</v>
      </c>
      <c r="F31" s="32"/>
      <c r="G31" s="32"/>
    </row>
    <row r="32" spans="2:7" s="15" customFormat="1" ht="15" customHeight="1" x14ac:dyDescent="0.2">
      <c r="B32" s="100" t="s">
        <v>47</v>
      </c>
      <c r="C32" s="16">
        <v>22</v>
      </c>
      <c r="D32" s="102" t="s">
        <v>48</v>
      </c>
      <c r="E32" s="69">
        <v>3684785.30092473</v>
      </c>
      <c r="F32" s="32"/>
      <c r="G32" s="118"/>
    </row>
    <row r="33" spans="2:8" s="15" customFormat="1" ht="15" customHeight="1" x14ac:dyDescent="0.2">
      <c r="B33" s="100" t="s">
        <v>49</v>
      </c>
      <c r="C33" s="16">
        <v>23</v>
      </c>
      <c r="D33" s="73" t="s">
        <v>50</v>
      </c>
      <c r="E33" s="69">
        <v>18293365.394001212</v>
      </c>
      <c r="F33" s="32"/>
      <c r="G33" s="39"/>
    </row>
    <row r="34" spans="2:8" s="15" customFormat="1" ht="15" customHeight="1" x14ac:dyDescent="0.2">
      <c r="B34" s="100" t="s">
        <v>51</v>
      </c>
      <c r="C34" s="16">
        <v>24</v>
      </c>
      <c r="D34" s="73" t="s">
        <v>52</v>
      </c>
      <c r="E34" s="69">
        <v>22711809.459999997</v>
      </c>
      <c r="F34" s="32"/>
      <c r="G34" s="32"/>
    </row>
    <row r="35" spans="2:8" s="15" customFormat="1" ht="15" customHeight="1" x14ac:dyDescent="0.2">
      <c r="B35" s="100" t="s">
        <v>53</v>
      </c>
      <c r="C35" s="16">
        <v>25</v>
      </c>
      <c r="D35" s="73" t="s">
        <v>54</v>
      </c>
      <c r="E35" s="69">
        <v>29964.85</v>
      </c>
      <c r="F35" s="32"/>
      <c r="G35" s="32"/>
    </row>
    <row r="36" spans="2:8" s="15" customFormat="1" ht="15" customHeight="1" x14ac:dyDescent="0.2">
      <c r="B36" s="100" t="s">
        <v>55</v>
      </c>
      <c r="C36" s="16">
        <v>26</v>
      </c>
      <c r="D36" s="73" t="s">
        <v>56</v>
      </c>
      <c r="E36" s="69">
        <v>2903651.7095890432</v>
      </c>
      <c r="F36" s="32"/>
      <c r="G36" s="32"/>
    </row>
    <row r="37" spans="2:8" s="15" customFormat="1" ht="15" customHeight="1" x14ac:dyDescent="0.2">
      <c r="B37" s="100" t="s">
        <v>57</v>
      </c>
      <c r="C37" s="16">
        <v>27</v>
      </c>
      <c r="D37" s="73" t="s">
        <v>58</v>
      </c>
      <c r="E37" s="69">
        <v>8488119.8438393436</v>
      </c>
      <c r="F37" s="32"/>
      <c r="G37" s="32"/>
    </row>
    <row r="38" spans="2:8" s="15" customFormat="1" ht="15" customHeight="1" x14ac:dyDescent="0.2">
      <c r="B38" s="100" t="s">
        <v>59</v>
      </c>
      <c r="C38" s="16">
        <v>28</v>
      </c>
      <c r="D38" s="73" t="s">
        <v>60</v>
      </c>
      <c r="E38" s="69">
        <v>383763.17</v>
      </c>
      <c r="F38" s="32"/>
      <c r="G38" s="38"/>
    </row>
    <row r="39" spans="2:8" s="15" customFormat="1" ht="15" customHeight="1" x14ac:dyDescent="0.2">
      <c r="B39" s="100" t="s">
        <v>61</v>
      </c>
      <c r="C39" s="16">
        <v>29</v>
      </c>
      <c r="D39" s="73" t="s">
        <v>62</v>
      </c>
      <c r="E39" s="69">
        <v>23072846.148355626</v>
      </c>
      <c r="F39" s="32"/>
      <c r="G39" s="32"/>
    </row>
    <row r="40" spans="2:8" s="18" customFormat="1" ht="15" customHeight="1" thickBot="1" x14ac:dyDescent="0.25">
      <c r="B40" s="105" t="s">
        <v>63</v>
      </c>
      <c r="C40" s="17">
        <v>30</v>
      </c>
      <c r="D40" s="74" t="s">
        <v>64</v>
      </c>
      <c r="E40" s="71">
        <f>SUM(E30:E39)</f>
        <v>512288545.39009047</v>
      </c>
      <c r="F40" s="32"/>
      <c r="G40" s="32"/>
    </row>
    <row r="41" spans="2:8" s="25" customFormat="1" ht="6" customHeight="1" x14ac:dyDescent="0.2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25">
      <c r="B42" s="26"/>
      <c r="C42" s="123" t="s">
        <v>65</v>
      </c>
      <c r="D42" s="123"/>
      <c r="E42" s="123"/>
      <c r="F42" s="32"/>
      <c r="G42" s="32"/>
    </row>
    <row r="43" spans="2:8" s="15" customFormat="1" ht="15" customHeight="1" x14ac:dyDescent="0.2">
      <c r="B43" s="98" t="s">
        <v>66</v>
      </c>
      <c r="C43" s="14">
        <v>31</v>
      </c>
      <c r="D43" s="72" t="s">
        <v>67</v>
      </c>
      <c r="E43" s="68">
        <v>144006518.63999999</v>
      </c>
      <c r="F43" s="32"/>
      <c r="G43" s="32"/>
    </row>
    <row r="44" spans="2:8" s="15" customFormat="1" ht="15" customHeight="1" x14ac:dyDescent="0.2">
      <c r="B44" s="100" t="s">
        <v>68</v>
      </c>
      <c r="C44" s="16">
        <v>32</v>
      </c>
      <c r="D44" s="73" t="s">
        <v>69</v>
      </c>
      <c r="E44" s="69">
        <v>26313970.408554625</v>
      </c>
      <c r="F44" s="32"/>
      <c r="G44" s="32"/>
    </row>
    <row r="45" spans="2:8" s="15" customFormat="1" ht="15" customHeight="1" x14ac:dyDescent="0.2">
      <c r="B45" s="100" t="s">
        <v>70</v>
      </c>
      <c r="C45" s="16">
        <v>33</v>
      </c>
      <c r="D45" s="73" t="s">
        <v>71</v>
      </c>
      <c r="E45" s="69">
        <v>0</v>
      </c>
      <c r="F45" s="32"/>
      <c r="G45" s="32"/>
    </row>
    <row r="46" spans="2:8" s="15" customFormat="1" ht="15" customHeight="1" x14ac:dyDescent="0.2">
      <c r="B46" s="100" t="s">
        <v>72</v>
      </c>
      <c r="C46" s="16">
        <v>34</v>
      </c>
      <c r="D46" s="73" t="s">
        <v>73</v>
      </c>
      <c r="E46" s="69">
        <v>-6718987.9107821789</v>
      </c>
      <c r="F46" s="32"/>
      <c r="G46" s="32"/>
    </row>
    <row r="47" spans="2:8" s="15" customFormat="1" ht="15" customHeight="1" x14ac:dyDescent="0.2">
      <c r="B47" s="100" t="s">
        <v>74</v>
      </c>
      <c r="C47" s="16">
        <v>35</v>
      </c>
      <c r="D47" s="73" t="s">
        <v>75</v>
      </c>
      <c r="E47" s="69">
        <v>34661067.053328112</v>
      </c>
      <c r="F47" s="32"/>
      <c r="G47" s="32"/>
      <c r="H47" s="37"/>
    </row>
    <row r="48" spans="2:8" s="15" customFormat="1" ht="15" customHeight="1" x14ac:dyDescent="0.2">
      <c r="B48" s="100" t="s">
        <v>76</v>
      </c>
      <c r="C48" s="16">
        <v>36</v>
      </c>
      <c r="D48" s="73" t="s">
        <v>77</v>
      </c>
      <c r="E48" s="69">
        <v>1778826.43</v>
      </c>
      <c r="F48" s="32"/>
      <c r="G48" s="37"/>
    </row>
    <row r="49" spans="2:8" s="18" customFormat="1" ht="15" customHeight="1" x14ac:dyDescent="0.2">
      <c r="B49" s="100" t="s">
        <v>78</v>
      </c>
      <c r="C49" s="27">
        <v>37</v>
      </c>
      <c r="D49" s="75" t="s">
        <v>79</v>
      </c>
      <c r="E49" s="76">
        <v>200041394.62110054</v>
      </c>
      <c r="F49" s="32"/>
      <c r="G49" s="32"/>
    </row>
    <row r="50" spans="2:8" s="18" customFormat="1" ht="15" customHeight="1" thickBot="1" x14ac:dyDescent="0.25">
      <c r="B50" s="105" t="s">
        <v>80</v>
      </c>
      <c r="C50" s="28">
        <v>38</v>
      </c>
      <c r="D50" s="77" t="s">
        <v>81</v>
      </c>
      <c r="E50" s="78">
        <f>E49+E40</f>
        <v>712329940.01119101</v>
      </c>
      <c r="F50" s="32"/>
      <c r="G50" s="37"/>
      <c r="H50" s="37"/>
    </row>
    <row r="51" spans="2:8" s="29" customFormat="1" x14ac:dyDescent="0.3">
      <c r="E51" s="35"/>
    </row>
    <row r="52" spans="2:8" ht="32.25" customHeight="1" x14ac:dyDescent="0.3">
      <c r="C52" s="117"/>
      <c r="D52" s="34" t="s">
        <v>82</v>
      </c>
      <c r="E52" s="30"/>
    </row>
    <row r="53" spans="2:8" ht="9" customHeight="1" x14ac:dyDescent="0.3">
      <c r="D53" s="31"/>
    </row>
    <row r="54" spans="2:8" x14ac:dyDescent="0.3">
      <c r="C54" s="119"/>
      <c r="D54" s="119"/>
      <c r="E54" s="30"/>
    </row>
    <row r="55" spans="2:8" ht="9" customHeight="1" x14ac:dyDescent="0.3">
      <c r="D55" s="31"/>
    </row>
    <row r="56" spans="2:8" x14ac:dyDescent="0.3">
      <c r="C56" s="119"/>
      <c r="D56" s="119"/>
    </row>
  </sheetData>
  <mergeCells count="8">
    <mergeCell ref="C54:D54"/>
    <mergeCell ref="C56:D56"/>
    <mergeCell ref="B1:C1"/>
    <mergeCell ref="B2:E2"/>
    <mergeCell ref="C4:E4"/>
    <mergeCell ref="C8:E8"/>
    <mergeCell ref="C29:E29"/>
    <mergeCell ref="C42:E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topLeftCell="A48" zoomScale="85" zoomScaleNormal="85" workbookViewId="0">
      <selection activeCell="H73" sqref="H73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85" bestFit="1" customWidth="1"/>
    <col min="10" max="10" width="9.140625" style="85"/>
    <col min="11" max="11" width="10.85546875" style="85" bestFit="1" customWidth="1"/>
    <col min="12" max="13" width="14.5703125" style="85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27"/>
      <c r="C1" s="127"/>
      <c r="D1" s="40"/>
      <c r="E1" s="79"/>
      <c r="H1" s="88"/>
      <c r="I1" s="88"/>
      <c r="J1" s="88"/>
      <c r="K1" s="88"/>
      <c r="L1" s="88"/>
      <c r="M1" s="88"/>
    </row>
    <row r="2" spans="2:13" ht="15" customHeight="1" x14ac:dyDescent="0.2">
      <c r="B2" s="127"/>
      <c r="C2" s="127"/>
      <c r="D2" s="127"/>
      <c r="E2" s="127"/>
      <c r="H2" s="88"/>
      <c r="I2" s="88"/>
      <c r="J2" s="88"/>
      <c r="K2" s="88"/>
      <c r="L2" s="88"/>
      <c r="M2" s="88"/>
    </row>
    <row r="3" spans="2:13" ht="15" customHeight="1" x14ac:dyDescent="0.2">
      <c r="H3" s="88"/>
      <c r="I3" s="88"/>
      <c r="J3" s="88"/>
      <c r="K3" s="88"/>
      <c r="L3" s="88"/>
      <c r="M3" s="88"/>
    </row>
    <row r="4" spans="2:13" s="41" customFormat="1" ht="15" customHeight="1" x14ac:dyDescent="0.2">
      <c r="D4" s="128" t="s">
        <v>84</v>
      </c>
      <c r="E4" s="128"/>
      <c r="H4" s="89"/>
      <c r="I4" s="89"/>
      <c r="J4" s="89"/>
      <c r="K4" s="89"/>
      <c r="L4" s="89"/>
      <c r="M4" s="89"/>
    </row>
    <row r="5" spans="2:13" ht="15" customHeight="1" thickBot="1" x14ac:dyDescent="0.25">
      <c r="D5" s="13" t="s">
        <v>153</v>
      </c>
      <c r="E5" s="42" t="s">
        <v>1</v>
      </c>
      <c r="H5" s="88"/>
      <c r="I5" s="88"/>
      <c r="J5" s="88"/>
      <c r="K5" s="88"/>
      <c r="L5" s="88"/>
      <c r="M5" s="88"/>
    </row>
    <row r="6" spans="2:13" s="45" customFormat="1" ht="45" customHeight="1" thickBot="1" x14ac:dyDescent="0.25">
      <c r="B6" s="5" t="s">
        <v>2</v>
      </c>
      <c r="C6" s="43" t="s">
        <v>3</v>
      </c>
      <c r="D6" s="44"/>
      <c r="E6" s="8"/>
      <c r="H6" s="90"/>
      <c r="I6" s="90"/>
      <c r="J6" s="90"/>
      <c r="K6" s="90"/>
      <c r="L6" s="90"/>
      <c r="M6" s="90"/>
    </row>
    <row r="7" spans="2:13" s="25" customFormat="1" ht="9" customHeight="1" x14ac:dyDescent="0.2">
      <c r="C7" s="46"/>
      <c r="D7" s="46"/>
      <c r="E7" s="47"/>
      <c r="H7" s="91"/>
      <c r="I7" s="91"/>
      <c r="J7" s="91"/>
      <c r="K7" s="91"/>
      <c r="L7" s="91"/>
      <c r="M7" s="91"/>
    </row>
    <row r="8" spans="2:13" s="25" customFormat="1" ht="15" customHeight="1" thickBot="1" x14ac:dyDescent="0.25">
      <c r="C8" s="124" t="s">
        <v>85</v>
      </c>
      <c r="D8" s="124"/>
      <c r="E8" s="124"/>
      <c r="H8" s="91"/>
      <c r="I8" s="91"/>
      <c r="J8" s="91"/>
      <c r="K8" s="91"/>
      <c r="L8" s="91"/>
      <c r="M8" s="91"/>
    </row>
    <row r="9" spans="2:13" ht="15" customHeight="1" x14ac:dyDescent="0.2">
      <c r="B9" s="48" t="s">
        <v>5</v>
      </c>
      <c r="C9" s="49">
        <v>1</v>
      </c>
      <c r="D9" s="106" t="s">
        <v>86</v>
      </c>
      <c r="E9" s="80">
        <v>379652576.25241095</v>
      </c>
      <c r="F9" s="33"/>
      <c r="H9" s="88"/>
      <c r="I9" s="88"/>
      <c r="J9" s="88"/>
      <c r="K9" s="88"/>
      <c r="L9" s="88"/>
      <c r="M9" s="88"/>
    </row>
    <row r="10" spans="2:13" ht="15" customHeight="1" x14ac:dyDescent="0.2">
      <c r="B10" s="50" t="s">
        <v>7</v>
      </c>
      <c r="C10" s="51">
        <v>2</v>
      </c>
      <c r="D10" s="107" t="s">
        <v>87</v>
      </c>
      <c r="E10" s="81">
        <v>94876607.519928738</v>
      </c>
      <c r="F10" s="33"/>
      <c r="H10" s="88"/>
      <c r="I10" s="88"/>
      <c r="J10" s="88"/>
      <c r="K10" s="88"/>
      <c r="L10" s="88"/>
      <c r="M10" s="88"/>
    </row>
    <row r="11" spans="2:13" ht="15" customHeight="1" x14ac:dyDescent="0.2">
      <c r="B11" s="50" t="s">
        <v>9</v>
      </c>
      <c r="C11" s="51">
        <v>3</v>
      </c>
      <c r="D11" s="108" t="s">
        <v>88</v>
      </c>
      <c r="E11" s="81">
        <v>34046209.240246996</v>
      </c>
      <c r="F11" s="33"/>
      <c r="G11" s="33"/>
      <c r="H11" s="92"/>
      <c r="J11" s="88"/>
      <c r="K11" s="88"/>
      <c r="L11" s="88"/>
      <c r="M11" s="88"/>
    </row>
    <row r="12" spans="2:13" ht="15" customHeight="1" x14ac:dyDescent="0.2">
      <c r="B12" s="50" t="s">
        <v>11</v>
      </c>
      <c r="C12" s="51">
        <v>4</v>
      </c>
      <c r="D12" s="109" t="s">
        <v>89</v>
      </c>
      <c r="E12" s="81">
        <v>11538094.929956388</v>
      </c>
      <c r="F12" s="33"/>
      <c r="H12" s="88"/>
      <c r="J12" s="88"/>
      <c r="K12" s="88"/>
      <c r="L12" s="88"/>
      <c r="M12" s="88"/>
    </row>
    <row r="13" spans="2:13" s="15" customFormat="1" ht="15" customHeight="1" x14ac:dyDescent="0.2">
      <c r="B13" s="50" t="s">
        <v>13</v>
      </c>
      <c r="C13" s="16">
        <v>5</v>
      </c>
      <c r="D13" s="101" t="s">
        <v>90</v>
      </c>
      <c r="E13" s="69">
        <f>E9-E10-E11+E12</f>
        <v>262267854.42219156</v>
      </c>
      <c r="F13" s="33"/>
      <c r="G13" s="32"/>
      <c r="H13" s="93"/>
      <c r="I13" s="36"/>
      <c r="J13" s="94"/>
      <c r="K13" s="95"/>
      <c r="L13" s="94"/>
      <c r="M13" s="95"/>
    </row>
    <row r="14" spans="2:13" ht="15" customHeight="1" x14ac:dyDescent="0.2">
      <c r="B14" s="50" t="s">
        <v>15</v>
      </c>
      <c r="C14" s="51">
        <v>6</v>
      </c>
      <c r="D14" s="107" t="s">
        <v>91</v>
      </c>
      <c r="E14" s="81">
        <v>214628418.76473704</v>
      </c>
      <c r="F14" s="33"/>
      <c r="G14" s="33"/>
      <c r="H14" s="92"/>
      <c r="J14" s="88"/>
      <c r="K14" s="88"/>
      <c r="L14" s="88"/>
      <c r="M14" s="88"/>
    </row>
    <row r="15" spans="2:13" ht="15" customHeight="1" x14ac:dyDescent="0.2">
      <c r="B15" s="50" t="s">
        <v>17</v>
      </c>
      <c r="C15" s="51">
        <v>7</v>
      </c>
      <c r="D15" s="107" t="s">
        <v>92</v>
      </c>
      <c r="E15" s="81">
        <v>47654417.518942423</v>
      </c>
      <c r="F15" s="33"/>
      <c r="G15" s="33"/>
      <c r="H15" s="92"/>
      <c r="J15" s="88"/>
      <c r="K15" s="88"/>
      <c r="L15" s="88"/>
      <c r="M15" s="88"/>
    </row>
    <row r="16" spans="2:13" ht="15" customHeight="1" x14ac:dyDescent="0.2">
      <c r="B16" s="50" t="s">
        <v>19</v>
      </c>
      <c r="C16" s="51">
        <v>8</v>
      </c>
      <c r="D16" s="108" t="s">
        <v>93</v>
      </c>
      <c r="E16" s="81">
        <v>23578135.492549662</v>
      </c>
      <c r="F16" s="33"/>
      <c r="H16" s="88"/>
      <c r="I16" s="88"/>
      <c r="J16" s="88"/>
      <c r="K16" s="88"/>
      <c r="L16" s="88"/>
      <c r="M16" s="88"/>
    </row>
    <row r="17" spans="2:13" ht="15" customHeight="1" x14ac:dyDescent="0.2">
      <c r="B17" s="50" t="s">
        <v>20</v>
      </c>
      <c r="C17" s="51">
        <v>9</v>
      </c>
      <c r="D17" s="108" t="s">
        <v>94</v>
      </c>
      <c r="E17" s="81">
        <v>21342500.347879093</v>
      </c>
      <c r="F17" s="33"/>
      <c r="H17" s="88"/>
      <c r="I17" s="88"/>
      <c r="J17" s="88"/>
      <c r="K17" s="88"/>
      <c r="L17" s="88"/>
      <c r="M17" s="88"/>
    </row>
    <row r="18" spans="2:13" ht="15" customHeight="1" x14ac:dyDescent="0.2">
      <c r="B18" s="50" t="s">
        <v>22</v>
      </c>
      <c r="C18" s="51">
        <v>10</v>
      </c>
      <c r="D18" s="108" t="s">
        <v>95</v>
      </c>
      <c r="E18" s="81">
        <v>5265176.1318141967</v>
      </c>
      <c r="F18" s="33"/>
      <c r="H18" s="88"/>
      <c r="I18" s="88"/>
      <c r="J18" s="88"/>
      <c r="K18" s="88"/>
      <c r="L18" s="88"/>
      <c r="M18" s="88"/>
    </row>
    <row r="19" spans="2:13" s="15" customFormat="1" ht="15" customHeight="1" x14ac:dyDescent="0.2">
      <c r="B19" s="50" t="s">
        <v>24</v>
      </c>
      <c r="C19" s="16">
        <v>11</v>
      </c>
      <c r="D19" s="101" t="s">
        <v>96</v>
      </c>
      <c r="E19" s="69">
        <f>E14-E15+E16-E17-E18</f>
        <v>163944460.25865102</v>
      </c>
      <c r="F19" s="33"/>
      <c r="H19" s="95"/>
      <c r="I19" s="95"/>
      <c r="J19" s="95"/>
      <c r="K19" s="95"/>
      <c r="L19" s="95"/>
      <c r="M19" s="95"/>
    </row>
    <row r="20" spans="2:13" s="15" customFormat="1" ht="15" customHeight="1" x14ac:dyDescent="0.2">
      <c r="B20" s="50" t="s">
        <v>26</v>
      </c>
      <c r="C20" s="16">
        <v>12</v>
      </c>
      <c r="D20" s="101" t="s">
        <v>97</v>
      </c>
      <c r="E20" s="69">
        <v>0</v>
      </c>
      <c r="F20" s="33"/>
      <c r="H20" s="95"/>
      <c r="I20" s="95"/>
      <c r="J20" s="95"/>
      <c r="K20" s="95"/>
      <c r="L20" s="95"/>
      <c r="M20" s="95"/>
    </row>
    <row r="21" spans="2:13" s="15" customFormat="1" ht="15" customHeight="1" x14ac:dyDescent="0.2">
      <c r="B21" s="50" t="s">
        <v>28</v>
      </c>
      <c r="C21" s="16">
        <v>13</v>
      </c>
      <c r="D21" s="101" t="s">
        <v>98</v>
      </c>
      <c r="E21" s="69">
        <v>-4199279.855965551</v>
      </c>
      <c r="F21" s="33"/>
      <c r="H21" s="95"/>
      <c r="I21" s="95"/>
      <c r="J21" s="95"/>
      <c r="K21" s="95"/>
      <c r="L21" s="95"/>
      <c r="M21" s="95"/>
    </row>
    <row r="22" spans="2:13" s="15" customFormat="1" ht="15" customHeight="1" thickBot="1" x14ac:dyDescent="0.25">
      <c r="B22" s="52" t="s">
        <v>30</v>
      </c>
      <c r="C22" s="110">
        <v>14</v>
      </c>
      <c r="D22" s="111" t="s">
        <v>99</v>
      </c>
      <c r="E22" s="82">
        <f>E13-E19-E20+E21</f>
        <v>94124114.307574987</v>
      </c>
      <c r="F22" s="33"/>
      <c r="H22" s="95"/>
      <c r="I22" s="95"/>
      <c r="J22" s="95"/>
      <c r="K22" s="95"/>
      <c r="L22" s="95"/>
      <c r="M22" s="95"/>
    </row>
    <row r="23" spans="2:13" ht="9" customHeight="1" x14ac:dyDescent="0.2">
      <c r="C23" s="20"/>
      <c r="D23" s="53"/>
      <c r="E23" s="22"/>
      <c r="F23" s="33"/>
      <c r="H23" s="88"/>
      <c r="I23" s="88"/>
      <c r="J23" s="88"/>
      <c r="K23" s="88"/>
      <c r="L23" s="88"/>
      <c r="M23" s="88"/>
    </row>
    <row r="24" spans="2:13" ht="15" customHeight="1" thickBot="1" x14ac:dyDescent="0.25">
      <c r="C24" s="124" t="s">
        <v>100</v>
      </c>
      <c r="D24" s="124"/>
      <c r="E24" s="124"/>
      <c r="F24" s="33"/>
      <c r="H24" s="88"/>
      <c r="I24" s="88"/>
      <c r="J24" s="88"/>
      <c r="K24" s="88"/>
      <c r="L24" s="88"/>
      <c r="M24" s="88"/>
    </row>
    <row r="25" spans="2:13" ht="15" customHeight="1" x14ac:dyDescent="0.2">
      <c r="B25" s="48" t="s">
        <v>32</v>
      </c>
      <c r="C25" s="49">
        <v>15</v>
      </c>
      <c r="D25" s="106" t="s">
        <v>86</v>
      </c>
      <c r="E25" s="80">
        <v>27474866.181064449</v>
      </c>
      <c r="F25" s="33"/>
      <c r="H25" s="88"/>
      <c r="I25" s="88"/>
      <c r="J25" s="88"/>
      <c r="K25" s="88"/>
      <c r="L25" s="88"/>
      <c r="M25" s="88"/>
    </row>
    <row r="26" spans="2:13" ht="15" customHeight="1" x14ac:dyDescent="0.2">
      <c r="B26" s="50" t="s">
        <v>34</v>
      </c>
      <c r="C26" s="51">
        <v>16</v>
      </c>
      <c r="D26" s="107" t="s">
        <v>87</v>
      </c>
      <c r="E26" s="81">
        <v>3422871.1177375875</v>
      </c>
      <c r="F26" s="33"/>
      <c r="H26" s="88"/>
      <c r="I26" s="88"/>
      <c r="J26" s="88"/>
      <c r="K26" s="88"/>
      <c r="L26" s="88"/>
      <c r="M26" s="88"/>
    </row>
    <row r="27" spans="2:13" ht="15" customHeight="1" x14ac:dyDescent="0.2">
      <c r="B27" s="50" t="s">
        <v>36</v>
      </c>
      <c r="C27" s="51">
        <v>17</v>
      </c>
      <c r="D27" s="108" t="s">
        <v>88</v>
      </c>
      <c r="E27" s="81">
        <v>1017415.8629134286</v>
      </c>
      <c r="F27" s="33"/>
      <c r="H27" s="88"/>
      <c r="I27" s="88"/>
      <c r="J27" s="88"/>
      <c r="K27" s="88"/>
      <c r="L27" s="88"/>
      <c r="M27" s="88"/>
    </row>
    <row r="28" spans="2:13" ht="15" customHeight="1" x14ac:dyDescent="0.2">
      <c r="B28" s="50" t="s">
        <v>38</v>
      </c>
      <c r="C28" s="51">
        <v>18</v>
      </c>
      <c r="D28" s="108" t="s">
        <v>89</v>
      </c>
      <c r="E28" s="81">
        <v>60068.313030896199</v>
      </c>
      <c r="F28" s="33"/>
      <c r="H28" s="88"/>
      <c r="I28" s="88"/>
      <c r="J28" s="88"/>
      <c r="K28" s="88"/>
      <c r="L28" s="88"/>
      <c r="M28" s="88"/>
    </row>
    <row r="29" spans="2:13" s="15" customFormat="1" ht="15" customHeight="1" x14ac:dyDescent="0.2">
      <c r="B29" s="50" t="s">
        <v>40</v>
      </c>
      <c r="C29" s="16">
        <v>19</v>
      </c>
      <c r="D29" s="101" t="s">
        <v>101</v>
      </c>
      <c r="E29" s="69">
        <f>E25-E26-E27+E28</f>
        <v>23094647.513444327</v>
      </c>
      <c r="F29" s="33"/>
      <c r="H29" s="95"/>
      <c r="I29" s="95"/>
      <c r="J29" s="95"/>
      <c r="K29" s="95"/>
      <c r="L29" s="95"/>
      <c r="M29" s="95"/>
    </row>
    <row r="30" spans="2:13" ht="15" customHeight="1" x14ac:dyDescent="0.2">
      <c r="B30" s="50" t="s">
        <v>43</v>
      </c>
      <c r="C30" s="51">
        <v>20</v>
      </c>
      <c r="D30" s="107" t="s">
        <v>91</v>
      </c>
      <c r="E30" s="81">
        <v>7752137.2499999991</v>
      </c>
      <c r="F30" s="33"/>
      <c r="H30" s="88"/>
      <c r="I30" s="88"/>
      <c r="J30" s="88"/>
      <c r="K30" s="88"/>
      <c r="L30" s="88"/>
      <c r="M30" s="88"/>
    </row>
    <row r="31" spans="2:13" ht="15" customHeight="1" x14ac:dyDescent="0.2">
      <c r="B31" s="50" t="s">
        <v>45</v>
      </c>
      <c r="C31" s="51">
        <v>21</v>
      </c>
      <c r="D31" s="107" t="s">
        <v>102</v>
      </c>
      <c r="E31" s="81">
        <v>2487633.8018753668</v>
      </c>
      <c r="F31" s="33"/>
      <c r="H31" s="88"/>
      <c r="I31" s="88"/>
      <c r="J31" s="88"/>
      <c r="K31" s="88"/>
      <c r="L31" s="88"/>
      <c r="M31" s="88"/>
    </row>
    <row r="32" spans="2:13" ht="15" customHeight="1" x14ac:dyDescent="0.2">
      <c r="B32" s="50" t="s">
        <v>47</v>
      </c>
      <c r="C32" s="51">
        <v>22</v>
      </c>
      <c r="D32" s="108" t="s">
        <v>93</v>
      </c>
      <c r="E32" s="81">
        <v>-985464.7127964301</v>
      </c>
      <c r="F32" s="33"/>
      <c r="H32" s="88"/>
      <c r="I32" s="88"/>
      <c r="J32" s="88"/>
      <c r="K32" s="88"/>
      <c r="L32" s="88"/>
      <c r="M32" s="88"/>
    </row>
    <row r="33" spans="2:13" ht="15" customHeight="1" x14ac:dyDescent="0.2">
      <c r="B33" s="50" t="s">
        <v>49</v>
      </c>
      <c r="C33" s="51">
        <v>23</v>
      </c>
      <c r="D33" s="108" t="s">
        <v>94</v>
      </c>
      <c r="E33" s="81">
        <v>-441534.32108442602</v>
      </c>
      <c r="F33" s="33"/>
      <c r="H33" s="88"/>
      <c r="I33" s="88"/>
      <c r="J33" s="88"/>
      <c r="K33" s="88"/>
      <c r="L33" s="88"/>
      <c r="M33" s="88"/>
    </row>
    <row r="34" spans="2:13" ht="15" customHeight="1" x14ac:dyDescent="0.2">
      <c r="B34" s="50" t="s">
        <v>51</v>
      </c>
      <c r="C34" s="51">
        <v>24</v>
      </c>
      <c r="D34" s="108" t="s">
        <v>103</v>
      </c>
      <c r="E34" s="81">
        <v>0</v>
      </c>
      <c r="F34" s="33"/>
      <c r="H34" s="88"/>
      <c r="I34" s="88"/>
      <c r="J34" s="88"/>
      <c r="K34" s="88"/>
      <c r="L34" s="88"/>
      <c r="M34" s="88"/>
    </row>
    <row r="35" spans="2:13" s="15" customFormat="1" ht="15" customHeight="1" x14ac:dyDescent="0.2">
      <c r="B35" s="50" t="s">
        <v>53</v>
      </c>
      <c r="C35" s="16">
        <v>25</v>
      </c>
      <c r="D35" s="101" t="s">
        <v>104</v>
      </c>
      <c r="E35" s="69">
        <f>E30-E31+E32-E33-E34</f>
        <v>4720573.0564126279</v>
      </c>
      <c r="F35" s="33"/>
      <c r="H35" s="95"/>
      <c r="I35" s="95"/>
      <c r="J35" s="95"/>
      <c r="K35" s="95"/>
      <c r="L35" s="95"/>
      <c r="M35" s="95"/>
    </row>
    <row r="36" spans="2:13" ht="15" customHeight="1" x14ac:dyDescent="0.2">
      <c r="B36" s="50" t="s">
        <v>55</v>
      </c>
      <c r="C36" s="51">
        <v>26</v>
      </c>
      <c r="D36" s="107" t="s">
        <v>105</v>
      </c>
      <c r="E36" s="81">
        <v>0</v>
      </c>
      <c r="F36" s="33"/>
      <c r="H36" s="88"/>
      <c r="I36" s="88"/>
      <c r="J36" s="88"/>
      <c r="K36" s="88"/>
      <c r="L36" s="88"/>
      <c r="M36" s="88"/>
    </row>
    <row r="37" spans="2:13" ht="15" customHeight="1" x14ac:dyDescent="0.2">
      <c r="B37" s="50" t="s">
        <v>57</v>
      </c>
      <c r="C37" s="51">
        <v>27</v>
      </c>
      <c r="D37" s="108" t="s">
        <v>106</v>
      </c>
      <c r="E37" s="81">
        <v>0</v>
      </c>
      <c r="F37" s="33"/>
      <c r="H37" s="88"/>
      <c r="I37" s="88"/>
      <c r="J37" s="88"/>
      <c r="K37" s="88"/>
      <c r="L37" s="88"/>
      <c r="M37" s="88"/>
    </row>
    <row r="38" spans="2:13" s="15" customFormat="1" ht="15" customHeight="1" x14ac:dyDescent="0.2">
      <c r="B38" s="50" t="s">
        <v>59</v>
      </c>
      <c r="C38" s="16">
        <v>28</v>
      </c>
      <c r="D38" s="101" t="s">
        <v>107</v>
      </c>
      <c r="E38" s="69">
        <v>0</v>
      </c>
      <c r="F38" s="33"/>
      <c r="H38" s="95"/>
      <c r="I38" s="95"/>
      <c r="J38" s="95"/>
      <c r="K38" s="95"/>
      <c r="L38" s="95"/>
      <c r="M38" s="95"/>
    </row>
    <row r="39" spans="2:13" s="15" customFormat="1" ht="15" customHeight="1" x14ac:dyDescent="0.2">
      <c r="B39" s="50" t="s">
        <v>61</v>
      </c>
      <c r="C39" s="16">
        <v>29</v>
      </c>
      <c r="D39" s="101" t="s">
        <v>108</v>
      </c>
      <c r="E39" s="69">
        <v>0</v>
      </c>
      <c r="F39" s="33"/>
      <c r="H39" s="95"/>
      <c r="I39" s="95"/>
      <c r="J39" s="95"/>
      <c r="K39" s="95"/>
      <c r="L39" s="95"/>
      <c r="M39" s="95"/>
    </row>
    <row r="40" spans="2:13" s="15" customFormat="1" ht="15" customHeight="1" x14ac:dyDescent="0.2">
      <c r="B40" s="50" t="s">
        <v>63</v>
      </c>
      <c r="C40" s="16">
        <v>30</v>
      </c>
      <c r="D40" s="101" t="s">
        <v>98</v>
      </c>
      <c r="E40" s="69">
        <v>-5440742.0723814247</v>
      </c>
      <c r="F40" s="33"/>
      <c r="H40" s="95"/>
      <c r="I40" s="95"/>
      <c r="J40" s="95"/>
      <c r="K40" s="95"/>
      <c r="L40" s="95"/>
      <c r="M40" s="95"/>
    </row>
    <row r="41" spans="2:13" s="15" customFormat="1" ht="15" customHeight="1" thickBot="1" x14ac:dyDescent="0.25">
      <c r="B41" s="52" t="s">
        <v>66</v>
      </c>
      <c r="C41" s="110">
        <v>31</v>
      </c>
      <c r="D41" s="111" t="s">
        <v>109</v>
      </c>
      <c r="E41" s="82">
        <f>E29-E35+E38-E39+E40</f>
        <v>12933332.384650271</v>
      </c>
      <c r="F41" s="33"/>
      <c r="H41" s="95"/>
      <c r="I41" s="95"/>
      <c r="J41" s="95"/>
      <c r="K41" s="95"/>
      <c r="L41" s="95"/>
      <c r="M41" s="95"/>
    </row>
    <row r="42" spans="2:13" s="46" customFormat="1" ht="9" customHeight="1" thickBot="1" x14ac:dyDescent="0.25">
      <c r="C42" s="20"/>
      <c r="D42" s="112"/>
      <c r="E42" s="54"/>
      <c r="F42" s="33"/>
      <c r="H42" s="96"/>
      <c r="I42" s="96"/>
      <c r="J42" s="96"/>
      <c r="K42" s="96"/>
      <c r="L42" s="96"/>
      <c r="M42" s="96"/>
    </row>
    <row r="43" spans="2:13" s="15" customFormat="1" ht="15" customHeight="1" thickBot="1" x14ac:dyDescent="0.25">
      <c r="B43" s="55" t="s">
        <v>68</v>
      </c>
      <c r="C43" s="113">
        <v>32</v>
      </c>
      <c r="D43" s="114" t="s">
        <v>110</v>
      </c>
      <c r="E43" s="83">
        <f>E22+E41</f>
        <v>107057446.69222526</v>
      </c>
      <c r="F43" s="33"/>
      <c r="H43" s="95"/>
      <c r="I43" s="95"/>
      <c r="J43" s="95"/>
      <c r="K43" s="95"/>
      <c r="L43" s="95"/>
      <c r="M43" s="95"/>
    </row>
    <row r="44" spans="2:13" ht="9" customHeight="1" x14ac:dyDescent="0.2">
      <c r="C44" s="20"/>
      <c r="D44" s="112"/>
      <c r="E44" s="22"/>
      <c r="F44" s="33"/>
      <c r="H44" s="88"/>
      <c r="I44" s="88"/>
      <c r="J44" s="88"/>
      <c r="K44" s="88"/>
      <c r="L44" s="88"/>
      <c r="M44" s="88"/>
    </row>
    <row r="45" spans="2:13" ht="15" customHeight="1" thickBot="1" x14ac:dyDescent="0.25">
      <c r="C45" s="20"/>
      <c r="D45" s="124" t="s">
        <v>111</v>
      </c>
      <c r="E45" s="124"/>
      <c r="F45" s="33"/>
      <c r="H45" s="88"/>
      <c r="I45" s="88"/>
      <c r="J45" s="88"/>
      <c r="K45" s="88"/>
      <c r="L45" s="88"/>
      <c r="M45" s="88"/>
    </row>
    <row r="46" spans="2:13" ht="15" customHeight="1" x14ac:dyDescent="0.2">
      <c r="B46" s="48" t="s">
        <v>70</v>
      </c>
      <c r="C46" s="49">
        <v>33</v>
      </c>
      <c r="D46" s="115" t="s">
        <v>112</v>
      </c>
      <c r="E46" s="80">
        <v>147951</v>
      </c>
      <c r="F46" s="33"/>
      <c r="H46" s="88"/>
      <c r="I46" s="88"/>
      <c r="J46" s="88"/>
      <c r="K46" s="88"/>
      <c r="L46" s="88"/>
      <c r="M46" s="88"/>
    </row>
    <row r="47" spans="2:13" ht="15" customHeight="1" x14ac:dyDescent="0.2">
      <c r="B47" s="50" t="s">
        <v>72</v>
      </c>
      <c r="C47" s="51">
        <v>34</v>
      </c>
      <c r="D47" s="107" t="s">
        <v>113</v>
      </c>
      <c r="E47" s="81">
        <v>33409.19</v>
      </c>
      <c r="F47" s="33"/>
      <c r="H47" s="88"/>
      <c r="I47" s="88"/>
      <c r="J47" s="88"/>
      <c r="K47" s="88"/>
      <c r="L47" s="88"/>
      <c r="M47" s="88"/>
    </row>
    <row r="48" spans="2:13" ht="15" customHeight="1" x14ac:dyDescent="0.2">
      <c r="B48" s="56" t="s">
        <v>74</v>
      </c>
      <c r="C48" s="51">
        <v>35</v>
      </c>
      <c r="D48" s="107" t="s">
        <v>114</v>
      </c>
      <c r="E48" s="81">
        <v>0</v>
      </c>
      <c r="F48" s="33"/>
      <c r="H48" s="88"/>
      <c r="I48" s="88"/>
      <c r="J48" s="88"/>
      <c r="K48" s="88"/>
      <c r="L48" s="88"/>
      <c r="M48" s="88"/>
    </row>
    <row r="49" spans="2:13" s="15" customFormat="1" ht="15" customHeight="1" thickBot="1" x14ac:dyDescent="0.25">
      <c r="B49" s="52" t="s">
        <v>76</v>
      </c>
      <c r="C49" s="110">
        <v>36</v>
      </c>
      <c r="D49" s="111" t="s">
        <v>115</v>
      </c>
      <c r="E49" s="82">
        <f>E46-E47-E48</f>
        <v>114541.81</v>
      </c>
      <c r="F49" s="33"/>
      <c r="H49" s="95"/>
      <c r="I49" s="95"/>
      <c r="J49" s="95"/>
      <c r="K49" s="95"/>
      <c r="L49" s="95"/>
      <c r="M49" s="95"/>
    </row>
    <row r="50" spans="2:13" ht="8.25" customHeight="1" x14ac:dyDescent="0.2">
      <c r="C50" s="20"/>
      <c r="D50" s="53"/>
      <c r="E50" s="22"/>
      <c r="F50" s="33"/>
      <c r="H50" s="88"/>
      <c r="I50" s="88"/>
      <c r="J50" s="88"/>
      <c r="K50" s="88"/>
      <c r="L50" s="88"/>
      <c r="M50" s="88"/>
    </row>
    <row r="51" spans="2:13" ht="15" customHeight="1" thickBot="1" x14ac:dyDescent="0.25">
      <c r="C51" s="124" t="s">
        <v>116</v>
      </c>
      <c r="D51" s="124"/>
      <c r="E51" s="124"/>
      <c r="F51" s="33"/>
      <c r="H51" s="88"/>
      <c r="I51" s="88"/>
      <c r="J51" s="88"/>
      <c r="K51" s="88"/>
      <c r="L51" s="88"/>
      <c r="M51" s="88"/>
    </row>
    <row r="52" spans="2:13" ht="15" customHeight="1" x14ac:dyDescent="0.2">
      <c r="B52" s="48" t="s">
        <v>78</v>
      </c>
      <c r="C52" s="49">
        <v>37</v>
      </c>
      <c r="D52" s="106" t="s">
        <v>117</v>
      </c>
      <c r="E52" s="80">
        <v>7926899.8376845876</v>
      </c>
      <c r="F52" s="33"/>
      <c r="H52" s="88"/>
      <c r="I52" s="88"/>
      <c r="J52" s="88"/>
      <c r="K52" s="88"/>
      <c r="L52" s="88"/>
      <c r="M52" s="88"/>
    </row>
    <row r="53" spans="2:13" ht="15" customHeight="1" x14ac:dyDescent="0.2">
      <c r="B53" s="50" t="s">
        <v>80</v>
      </c>
      <c r="C53" s="51">
        <v>38</v>
      </c>
      <c r="D53" s="108" t="s">
        <v>118</v>
      </c>
      <c r="E53" s="81">
        <v>52894.91350000001</v>
      </c>
      <c r="F53" s="33"/>
      <c r="H53" s="88"/>
      <c r="I53" s="88"/>
      <c r="J53" s="88"/>
      <c r="K53" s="88"/>
      <c r="L53" s="88"/>
      <c r="M53" s="88"/>
    </row>
    <row r="54" spans="2:13" ht="15" customHeight="1" x14ac:dyDescent="0.2">
      <c r="B54" s="50" t="s">
        <v>119</v>
      </c>
      <c r="C54" s="51">
        <v>39</v>
      </c>
      <c r="D54" s="108" t="s">
        <v>120</v>
      </c>
      <c r="E54" s="81">
        <v>341895.56293150701</v>
      </c>
      <c r="F54" s="33"/>
      <c r="H54" s="88"/>
      <c r="I54" s="88"/>
      <c r="J54" s="88"/>
      <c r="K54" s="88"/>
      <c r="L54" s="88"/>
      <c r="M54" s="88"/>
    </row>
    <row r="55" spans="2:13" ht="15" customHeight="1" x14ac:dyDescent="0.2">
      <c r="B55" s="50" t="s">
        <v>121</v>
      </c>
      <c r="C55" s="51">
        <v>40</v>
      </c>
      <c r="D55" s="108" t="s">
        <v>122</v>
      </c>
      <c r="E55" s="81">
        <v>0</v>
      </c>
      <c r="F55" s="33"/>
      <c r="H55" s="88"/>
      <c r="I55" s="88"/>
      <c r="J55" s="88"/>
      <c r="K55" s="88"/>
      <c r="L55" s="88"/>
      <c r="M55" s="88"/>
    </row>
    <row r="56" spans="2:13" ht="15" customHeight="1" x14ac:dyDescent="0.2">
      <c r="B56" s="50" t="s">
        <v>123</v>
      </c>
      <c r="C56" s="51">
        <v>41</v>
      </c>
      <c r="D56" s="108" t="s">
        <v>23</v>
      </c>
      <c r="E56" s="81">
        <v>1311099.0988666655</v>
      </c>
      <c r="F56" s="33"/>
      <c r="H56" s="88"/>
      <c r="I56" s="88"/>
      <c r="J56" s="88"/>
      <c r="K56" s="88"/>
      <c r="L56" s="88"/>
      <c r="M56" s="88"/>
    </row>
    <row r="57" spans="2:13" ht="15" customHeight="1" x14ac:dyDescent="0.2">
      <c r="B57" s="50" t="s">
        <v>124</v>
      </c>
      <c r="C57" s="51">
        <v>42</v>
      </c>
      <c r="D57" s="108" t="s">
        <v>25</v>
      </c>
      <c r="E57" s="81">
        <v>4216154.0414997553</v>
      </c>
      <c r="F57" s="33"/>
      <c r="H57" s="88"/>
      <c r="I57" s="88"/>
      <c r="J57" s="88"/>
      <c r="K57" s="88"/>
      <c r="L57" s="88"/>
      <c r="M57" s="88"/>
    </row>
    <row r="58" spans="2:13" ht="15" customHeight="1" x14ac:dyDescent="0.2">
      <c r="B58" s="50" t="s">
        <v>125</v>
      </c>
      <c r="C58" s="51">
        <v>43</v>
      </c>
      <c r="D58" s="108" t="s">
        <v>33</v>
      </c>
      <c r="E58" s="81">
        <v>0</v>
      </c>
      <c r="F58" s="33"/>
      <c r="H58" s="88"/>
      <c r="I58" s="88"/>
      <c r="J58" s="88"/>
      <c r="K58" s="88"/>
      <c r="L58" s="88"/>
      <c r="M58" s="88"/>
    </row>
    <row r="59" spans="2:13" ht="15" customHeight="1" x14ac:dyDescent="0.2">
      <c r="B59" s="50" t="s">
        <v>126</v>
      </c>
      <c r="C59" s="51">
        <v>44</v>
      </c>
      <c r="D59" s="108" t="s">
        <v>21</v>
      </c>
      <c r="E59" s="81">
        <v>862459.07228180789</v>
      </c>
      <c r="F59" s="33"/>
      <c r="H59" s="88"/>
      <c r="I59" s="88"/>
      <c r="J59" s="88"/>
      <c r="K59" s="88"/>
      <c r="L59" s="88"/>
      <c r="M59" s="88"/>
    </row>
    <row r="60" spans="2:13" ht="15" customHeight="1" x14ac:dyDescent="0.2">
      <c r="B60" s="50" t="s">
        <v>127</v>
      </c>
      <c r="C60" s="51">
        <v>45</v>
      </c>
      <c r="D60" s="108" t="s">
        <v>128</v>
      </c>
      <c r="E60" s="81">
        <v>0</v>
      </c>
      <c r="F60" s="33"/>
      <c r="H60" s="88"/>
      <c r="I60" s="88"/>
      <c r="J60" s="88"/>
      <c r="K60" s="88"/>
      <c r="L60" s="88"/>
      <c r="M60" s="88"/>
    </row>
    <row r="61" spans="2:13" s="53" customFormat="1" ht="15" customHeight="1" thickBot="1" x14ac:dyDescent="0.25">
      <c r="B61" s="52" t="s">
        <v>129</v>
      </c>
      <c r="C61" s="57">
        <v>46</v>
      </c>
      <c r="D61" s="116" t="s">
        <v>130</v>
      </c>
      <c r="E61" s="82">
        <f>SUM(E52:E60)</f>
        <v>14711402.526764322</v>
      </c>
      <c r="F61" s="33"/>
      <c r="G61" s="66"/>
      <c r="H61" s="97"/>
      <c r="I61" s="97"/>
      <c r="J61" s="97"/>
      <c r="K61" s="97"/>
      <c r="L61" s="97"/>
      <c r="M61" s="97"/>
    </row>
    <row r="62" spans="2:13" s="53" customFormat="1" ht="9" customHeight="1" x14ac:dyDescent="0.2">
      <c r="C62" s="20"/>
      <c r="E62" s="54"/>
      <c r="F62" s="33"/>
      <c r="G62" s="66"/>
      <c r="H62" s="97"/>
      <c r="I62" s="97"/>
      <c r="J62" s="97"/>
      <c r="K62" s="97"/>
      <c r="L62" s="97"/>
      <c r="M62" s="97"/>
    </row>
    <row r="63" spans="2:13" s="53" customFormat="1" ht="15" customHeight="1" thickBot="1" x14ac:dyDescent="0.25">
      <c r="C63" s="125" t="s">
        <v>131</v>
      </c>
      <c r="D63" s="125"/>
      <c r="E63" s="125"/>
      <c r="F63" s="33"/>
      <c r="G63" s="66"/>
      <c r="H63" s="97"/>
      <c r="I63" s="97"/>
      <c r="J63" s="97"/>
      <c r="K63" s="97"/>
      <c r="L63" s="97"/>
      <c r="M63" s="97"/>
    </row>
    <row r="64" spans="2:13" ht="15" customHeight="1" x14ac:dyDescent="0.2">
      <c r="B64" s="48" t="s">
        <v>132</v>
      </c>
      <c r="C64" s="49">
        <v>47</v>
      </c>
      <c r="D64" s="58" t="s">
        <v>133</v>
      </c>
      <c r="E64" s="80">
        <v>48031507.320349999</v>
      </c>
      <c r="F64" s="33"/>
      <c r="H64" s="88"/>
      <c r="I64" s="88"/>
      <c r="J64" s="88"/>
      <c r="K64" s="88"/>
      <c r="L64" s="88"/>
      <c r="M64" s="88"/>
    </row>
    <row r="65" spans="2:13" ht="15" customHeight="1" x14ac:dyDescent="0.2">
      <c r="B65" s="50" t="s">
        <v>134</v>
      </c>
      <c r="C65" s="51">
        <v>48</v>
      </c>
      <c r="D65" s="59" t="s">
        <v>135</v>
      </c>
      <c r="E65" s="81">
        <v>24435724.035424121</v>
      </c>
      <c r="F65" s="33"/>
      <c r="H65" s="88"/>
      <c r="I65" s="88"/>
      <c r="J65" s="88"/>
      <c r="K65" s="88"/>
      <c r="L65" s="88"/>
      <c r="M65" s="88"/>
    </row>
    <row r="66" spans="2:13" ht="15" customHeight="1" x14ac:dyDescent="0.2">
      <c r="B66" s="50" t="s">
        <v>136</v>
      </c>
      <c r="C66" s="51">
        <v>49</v>
      </c>
      <c r="D66" s="59" t="s">
        <v>137</v>
      </c>
      <c r="E66" s="81">
        <v>341236.31304181635</v>
      </c>
      <c r="F66" s="33"/>
      <c r="H66" s="88"/>
      <c r="I66" s="88"/>
      <c r="J66" s="88"/>
      <c r="K66" s="88"/>
      <c r="L66" s="88"/>
      <c r="M66" s="88"/>
    </row>
    <row r="67" spans="2:13" ht="15" customHeight="1" x14ac:dyDescent="0.2">
      <c r="B67" s="50" t="s">
        <v>138</v>
      </c>
      <c r="C67" s="51">
        <v>50</v>
      </c>
      <c r="D67" s="59" t="s">
        <v>139</v>
      </c>
      <c r="E67" s="81">
        <v>3319472.930489182</v>
      </c>
      <c r="F67" s="33"/>
      <c r="H67" s="88"/>
      <c r="I67" s="88"/>
      <c r="J67" s="88"/>
      <c r="K67" s="88"/>
      <c r="L67" s="88"/>
      <c r="M67" s="88"/>
    </row>
    <row r="68" spans="2:13" ht="15" customHeight="1" x14ac:dyDescent="0.2">
      <c r="B68" s="50" t="s">
        <v>140</v>
      </c>
      <c r="C68" s="51">
        <v>51</v>
      </c>
      <c r="D68" s="59" t="s">
        <v>141</v>
      </c>
      <c r="E68" s="81">
        <v>1551222.5463847113</v>
      </c>
      <c r="F68" s="33"/>
      <c r="H68" s="88"/>
      <c r="I68" s="88"/>
      <c r="J68" s="88"/>
      <c r="K68" s="88"/>
      <c r="L68" s="88"/>
      <c r="M68" s="88"/>
    </row>
    <row r="69" spans="2:13" ht="15" customHeight="1" x14ac:dyDescent="0.2">
      <c r="B69" s="50" t="s">
        <v>142</v>
      </c>
      <c r="C69" s="51">
        <v>52</v>
      </c>
      <c r="D69" s="59" t="s">
        <v>143</v>
      </c>
      <c r="E69" s="81">
        <v>0</v>
      </c>
      <c r="F69" s="33"/>
      <c r="H69" s="88"/>
      <c r="I69" s="88"/>
      <c r="J69" s="88"/>
      <c r="K69" s="88"/>
      <c r="L69" s="88"/>
      <c r="M69" s="88"/>
    </row>
    <row r="70" spans="2:13" ht="15" customHeight="1" thickBot="1" x14ac:dyDescent="0.25">
      <c r="B70" s="60" t="s">
        <v>144</v>
      </c>
      <c r="C70" s="61">
        <v>53</v>
      </c>
      <c r="D70" s="62" t="s">
        <v>145</v>
      </c>
      <c r="E70" s="84">
        <v>-3318546.0243629743</v>
      </c>
      <c r="F70" s="33"/>
      <c r="H70" s="88"/>
      <c r="I70" s="88"/>
      <c r="J70" s="88"/>
      <c r="K70" s="88"/>
      <c r="L70" s="88"/>
      <c r="M70" s="88"/>
    </row>
    <row r="71" spans="2:13" s="25" customFormat="1" ht="9" customHeight="1" thickBot="1" x14ac:dyDescent="0.25">
      <c r="C71" s="24"/>
      <c r="D71" s="63"/>
      <c r="E71" s="64"/>
      <c r="F71" s="33"/>
      <c r="H71" s="91"/>
      <c r="I71" s="91"/>
      <c r="J71" s="91"/>
      <c r="K71" s="91"/>
      <c r="L71" s="91"/>
      <c r="M71" s="91"/>
    </row>
    <row r="72" spans="2:13" s="15" customFormat="1" ht="15" customHeight="1" x14ac:dyDescent="0.2">
      <c r="B72" s="48" t="s">
        <v>146</v>
      </c>
      <c r="C72" s="14">
        <v>54</v>
      </c>
      <c r="D72" s="99" t="s">
        <v>147</v>
      </c>
      <c r="E72" s="68">
        <f>E43+E49+E61-E64-E65-E66-E67-E68-E69+E70</f>
        <v>40885681.858936787</v>
      </c>
      <c r="F72" s="33"/>
      <c r="H72" s="95"/>
      <c r="I72" s="95"/>
      <c r="J72" s="95"/>
      <c r="K72" s="95"/>
      <c r="L72" s="95"/>
      <c r="M72" s="95"/>
    </row>
    <row r="73" spans="2:13" s="15" customFormat="1" ht="15" customHeight="1" x14ac:dyDescent="0.2">
      <c r="B73" s="50" t="s">
        <v>148</v>
      </c>
      <c r="C73" s="16">
        <v>55</v>
      </c>
      <c r="D73" s="65" t="s">
        <v>149</v>
      </c>
      <c r="E73" s="69">
        <v>6224614.7611643849</v>
      </c>
      <c r="F73" s="33"/>
      <c r="H73" s="95"/>
      <c r="I73" s="95"/>
      <c r="J73" s="95"/>
      <c r="K73" s="95"/>
      <c r="L73" s="95"/>
      <c r="M73" s="95"/>
    </row>
    <row r="74" spans="2:13" s="15" customFormat="1" ht="15" customHeight="1" thickBot="1" x14ac:dyDescent="0.25">
      <c r="B74" s="52" t="s">
        <v>150</v>
      </c>
      <c r="C74" s="110">
        <v>56</v>
      </c>
      <c r="D74" s="111" t="s">
        <v>151</v>
      </c>
      <c r="E74" s="82">
        <f>E72-E73</f>
        <v>34661067.097772405</v>
      </c>
      <c r="F74" s="33"/>
      <c r="H74" s="95"/>
      <c r="I74" s="95"/>
      <c r="J74" s="95"/>
      <c r="K74" s="95"/>
      <c r="L74" s="95"/>
      <c r="M74" s="95"/>
    </row>
    <row r="75" spans="2:13" x14ac:dyDescent="0.2">
      <c r="D75" s="66"/>
      <c r="H75" s="88"/>
      <c r="I75" s="88"/>
      <c r="J75" s="88"/>
      <c r="K75" s="88"/>
      <c r="L75" s="88"/>
      <c r="M75" s="88"/>
    </row>
    <row r="76" spans="2:13" ht="31.5" customHeight="1" x14ac:dyDescent="0.2">
      <c r="C76" s="87" t="s">
        <v>82</v>
      </c>
      <c r="D76" s="87"/>
      <c r="H76" s="88"/>
      <c r="I76" s="88"/>
      <c r="J76" s="88"/>
      <c r="K76" s="88"/>
      <c r="L76" s="88"/>
      <c r="M76" s="88"/>
    </row>
    <row r="77" spans="2:13" ht="9" customHeight="1" x14ac:dyDescent="0.2">
      <c r="C77" s="40"/>
      <c r="D77" s="86"/>
      <c r="H77" s="88"/>
      <c r="I77" s="88"/>
      <c r="J77" s="88"/>
      <c r="K77" s="88"/>
      <c r="L77" s="88"/>
      <c r="M77" s="88"/>
    </row>
    <row r="78" spans="2:13" x14ac:dyDescent="0.2">
      <c r="C78" s="126"/>
      <c r="D78" s="126"/>
      <c r="E78" s="33"/>
      <c r="H78" s="88"/>
      <c r="I78" s="88"/>
      <c r="J78" s="88"/>
      <c r="K78" s="88"/>
      <c r="L78" s="88"/>
      <c r="M78" s="88"/>
    </row>
    <row r="79" spans="2:13" ht="9" customHeight="1" x14ac:dyDescent="0.2">
      <c r="C79" s="40"/>
      <c r="D79" s="86"/>
      <c r="H79" s="88"/>
      <c r="I79" s="88"/>
      <c r="J79" s="88"/>
      <c r="K79" s="88"/>
      <c r="L79" s="88"/>
      <c r="M79" s="88"/>
    </row>
    <row r="80" spans="2:13" x14ac:dyDescent="0.2">
      <c r="H80" s="88"/>
      <c r="I80" s="88"/>
      <c r="J80" s="88"/>
      <c r="K80" s="88"/>
      <c r="L80" s="88"/>
      <c r="M80" s="88"/>
    </row>
  </sheetData>
  <mergeCells count="9">
    <mergeCell ref="C51:E51"/>
    <mergeCell ref="C63:E63"/>
    <mergeCell ref="C78:D78"/>
    <mergeCell ref="B1:C1"/>
    <mergeCell ref="B2:E2"/>
    <mergeCell ref="D4:E4"/>
    <mergeCell ref="C8:E8"/>
    <mergeCell ref="C24:E24"/>
    <mergeCell ref="D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საბალანსო უწყისი</vt:lpstr>
      <vt:lpstr>მოგება-ზარალის უწყისი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2018-11-15T08:30:32Z</dcterms:modified>
</cp:coreProperties>
</file>