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90" windowWidth="18195" windowHeight="1074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40" i="28"/>
  <c r="E27" i="28"/>
  <c r="E61" i="29"/>
  <c r="E49" i="29"/>
  <c r="E35" i="29"/>
  <c r="E29" i="29"/>
  <c r="E19" i="29"/>
  <c r="E13" i="29"/>
  <c r="E41" i="29" l="1"/>
  <c r="E22" i="29"/>
  <c r="E50" i="28"/>
  <c r="E43" i="29" l="1"/>
  <c r="E72" i="29" s="1"/>
  <c r="E74" i="29" s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<sst xmlns="http://schemas.openxmlformats.org/spreadsheetml/2006/main" count="208" uniqueCount="154">
  <si>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</si>
  <si>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</si>
  <si>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</si>
  <si>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</si>
  <si>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</si>
  <si>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</si>
  <si>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</si>
  <si>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</si>
  <si>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</si>
  <si>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</si>
  <si>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</si>
  <si>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</si>
  <si>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</si>
  <si>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</si>
  <si>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</si>
  <si>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</si>
  <si>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</si>
  <si>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</si>
  <si>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</si>
  <si>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</si>
  <si>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</si>
  <si>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</si>
  <si>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</si>
  <si>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</si>
  <si>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</si>
  <si>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</si>
  <si>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</si>
  <si>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</si>
  <si>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</si>
  <si>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</si>
  <si>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</si>
  <si>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</si>
  <si>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</si>
  <si>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</si>
  <si>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</si>
  <si>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</si>
  <si>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</si>
  <si>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</si>
  <si>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</si>
  <si>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</si>
  <si>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</si>
  <si>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</si>
  <si>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</si>
  <si>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</si>
  <si>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</si>
  <si>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</si>
  <si>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</si>
  <si>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</si>
  <si>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</si>
  <si>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</si>
  <si>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</si>
  <si>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</si>
  <si>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</si>
  <si>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</si>
  <si>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</si>
  <si>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</si>
  <si>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</si>
  <si>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</si>
  <si>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</si>
  <si>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</si>
  <si>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</si>
  <si>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</si>
  <si>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</si>
  <si>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</si>
  <si>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</si>
  <si>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</si>
  <si>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</si>
  <si>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</si>
  <si>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</si>
  <si>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</si>
  <si>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</si>
  <si>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</si>
  <si>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</si>
  <si>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</si>
  <si>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</si>
  <si>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</si>
  <si>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</si>
  <si>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</si>
  <si>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</si>
  <si>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</si>
  <si>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</si>
  <si>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</si>
  <si>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</si>
  <si>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</si>
  <si>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</si>
  <si>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</si>
  <si>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</si>
  <si>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</si>
  <si>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</si>
  <si>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</si>
  <si>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</si>
  <si>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</si>
  <si>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</si>
  <si>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</si>
  <si>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</si>
  <si>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</si>
  <si>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</si>
  <si>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</si>
  <si>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</si>
  <si>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</si>
  <si>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</si>
  <si>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</si>
  <si>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</si>
  <si>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</si>
  <si>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</si>
  <si>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</si>
  <si>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</si>
  <si>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</si>
  <si>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</si>
  <si>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</si>
  <si>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</si>
  <si>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</si>
  <si>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</si>
  <si>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</si>
  <si>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</si>
  <si>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</si>
  <si>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</si>
  <si>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</si>
  <si>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</si>
  <si>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</si>
  <si>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</si>
  <si>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</si>
  <si>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</si>
  <si>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</si>
  <si>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</si>
  <si>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</si>
  <si>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</si>
  <si>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</si>
  <si>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</si>
  <si>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</si>
  <si>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</si>
  <si>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</si>
  <si>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</si>
  <si>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</si>
  <si>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</si>
  <si>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</si>
  <si>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</si>
  <si>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</si>
  <si>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</si>
  <si>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</si>
  <si>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</si>
  <si>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</si>
  <si>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</si>
  <si>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</si>
  <si>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</si>
  <si>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</si>
  <si>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</si>
  <si>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</si>
  <si>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</si>
  <si>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</si>
  <si>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</si>
  <si>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</si>
  <si>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31.12.2015</t>
  </si>
  <si>
    <t>საანგარიშო პერიოდი 01.01.2015-31.12.2015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</si>
</sst>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164" fontId="3" fillId="0" borderId="0" xfId="0" applyNumberFormat="1" applyFont="1" applyFill="1" applyBorder="1"/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B1" sqref="B1:C1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1"/>
      <c r="C1" s="121"/>
      <c r="D1" s="69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4" t="s">
        <v>4</v>
      </c>
      <c r="D8" s="124"/>
      <c r="E8" s="124"/>
    </row>
    <row r="9" spans="2:7" s="15" customFormat="1" ht="15" customHeight="1" x14ac:dyDescent="0.2">
      <c r="B9" s="101" t="s">
        <v>5</v>
      </c>
      <c r="C9" s="14">
        <v>1</v>
      </c>
      <c r="D9" s="102" t="s">
        <v>6</v>
      </c>
      <c r="E9" s="70">
        <v>34860085.321500167</v>
      </c>
      <c r="F9" s="32"/>
      <c r="G9" s="32"/>
    </row>
    <row r="10" spans="2:7" s="15" customFormat="1" ht="15" customHeight="1" x14ac:dyDescent="0.2">
      <c r="B10" s="103" t="s">
        <v>7</v>
      </c>
      <c r="C10" s="16">
        <v>2</v>
      </c>
      <c r="D10" s="104" t="s">
        <v>8</v>
      </c>
      <c r="E10" s="71">
        <v>81614637.520505488</v>
      </c>
      <c r="F10" s="32"/>
      <c r="G10" s="32"/>
    </row>
    <row r="11" spans="2:7" s="15" customFormat="1" ht="15" customHeight="1" x14ac:dyDescent="0.2">
      <c r="B11" s="103" t="s">
        <v>9</v>
      </c>
      <c r="C11" s="16">
        <v>3</v>
      </c>
      <c r="D11" s="104" t="s">
        <v>10</v>
      </c>
      <c r="E11" s="71">
        <v>29308.625999999997</v>
      </c>
      <c r="F11" s="32"/>
      <c r="G11" s="32"/>
    </row>
    <row r="12" spans="2:7" s="15" customFormat="1" ht="15" customHeight="1" x14ac:dyDescent="0.2">
      <c r="B12" s="103" t="s">
        <v>11</v>
      </c>
      <c r="C12" s="16">
        <v>4</v>
      </c>
      <c r="D12" s="105" t="s">
        <v>12</v>
      </c>
      <c r="E12" s="71">
        <v>3596555.7266990356</v>
      </c>
      <c r="F12" s="32"/>
      <c r="G12" s="32"/>
    </row>
    <row r="13" spans="2:7" s="15" customFormat="1" ht="30" x14ac:dyDescent="0.2">
      <c r="B13" s="103" t="s">
        <v>13</v>
      </c>
      <c r="C13" s="16">
        <v>5</v>
      </c>
      <c r="D13" s="106" t="s">
        <v>14</v>
      </c>
      <c r="E13" s="71">
        <v>0</v>
      </c>
      <c r="F13" s="32"/>
      <c r="G13" s="32"/>
    </row>
    <row r="14" spans="2:7" s="15" customFormat="1" ht="15" customHeight="1" x14ac:dyDescent="0.2">
      <c r="B14" s="103" t="s">
        <v>15</v>
      </c>
      <c r="C14" s="16">
        <v>6</v>
      </c>
      <c r="D14" s="105" t="s">
        <v>16</v>
      </c>
      <c r="E14" s="71">
        <v>135566627.9694528</v>
      </c>
      <c r="F14" s="32"/>
      <c r="G14" s="32"/>
    </row>
    <row r="15" spans="2:7" s="15" customFormat="1" ht="15" customHeight="1" x14ac:dyDescent="0.2">
      <c r="B15" s="103" t="s">
        <v>17</v>
      </c>
      <c r="C15" s="16">
        <v>7</v>
      </c>
      <c r="D15" s="104" t="s">
        <v>18</v>
      </c>
      <c r="E15" s="71">
        <v>19964186.192898203</v>
      </c>
      <c r="F15" s="32"/>
      <c r="G15" s="32"/>
    </row>
    <row r="16" spans="2:7" s="15" customFormat="1" ht="15" customHeight="1" x14ac:dyDescent="0.2">
      <c r="B16" s="103" t="s">
        <v>19</v>
      </c>
      <c r="C16" s="16">
        <v>8</v>
      </c>
      <c r="D16" s="105" t="s">
        <v>83</v>
      </c>
      <c r="E16" s="71">
        <v>122014.51859999438</v>
      </c>
      <c r="F16" s="32"/>
      <c r="G16" s="32"/>
    </row>
    <row r="17" spans="2:7" s="15" customFormat="1" ht="15" customHeight="1" x14ac:dyDescent="0.2">
      <c r="B17" s="103" t="s">
        <v>20</v>
      </c>
      <c r="C17" s="16">
        <v>9</v>
      </c>
      <c r="D17" s="104" t="s">
        <v>21</v>
      </c>
      <c r="E17" s="71">
        <v>17296210.887273058</v>
      </c>
      <c r="F17" s="32"/>
      <c r="G17" s="32"/>
    </row>
    <row r="18" spans="2:7" s="15" customFormat="1" ht="15" customHeight="1" x14ac:dyDescent="0.2">
      <c r="B18" s="103" t="s">
        <v>22</v>
      </c>
      <c r="C18" s="16">
        <v>10</v>
      </c>
      <c r="D18" s="104" t="s">
        <v>23</v>
      </c>
      <c r="E18" s="71">
        <v>5843523.9618666666</v>
      </c>
      <c r="F18" s="32"/>
      <c r="G18" s="32"/>
    </row>
    <row r="19" spans="2:7" s="15" customFormat="1" ht="15" customHeight="1" x14ac:dyDescent="0.2">
      <c r="B19" s="103" t="s">
        <v>24</v>
      </c>
      <c r="C19" s="16">
        <v>11</v>
      </c>
      <c r="D19" s="104" t="s">
        <v>25</v>
      </c>
      <c r="E19" s="71">
        <v>45374972.221261315</v>
      </c>
      <c r="F19" s="32"/>
      <c r="G19" s="32"/>
    </row>
    <row r="20" spans="2:7" s="15" customFormat="1" ht="15" customHeight="1" x14ac:dyDescent="0.2">
      <c r="B20" s="103" t="s">
        <v>26</v>
      </c>
      <c r="C20" s="16">
        <v>12</v>
      </c>
      <c r="D20" s="104" t="s">
        <v>27</v>
      </c>
      <c r="E20" s="71">
        <v>101453771.21913907</v>
      </c>
      <c r="F20" s="32"/>
      <c r="G20" s="32"/>
    </row>
    <row r="21" spans="2:7" s="15" customFormat="1" ht="15" customHeight="1" x14ac:dyDescent="0.2">
      <c r="B21" s="103" t="s">
        <v>28</v>
      </c>
      <c r="C21" s="16">
        <v>13</v>
      </c>
      <c r="D21" s="104" t="s">
        <v>29</v>
      </c>
      <c r="E21" s="71">
        <v>4732601.5513159521</v>
      </c>
      <c r="F21" s="32"/>
      <c r="G21" s="32"/>
    </row>
    <row r="22" spans="2:7" s="15" customFormat="1" ht="15" customHeight="1" x14ac:dyDescent="0.2">
      <c r="B22" s="103" t="s">
        <v>30</v>
      </c>
      <c r="C22" s="16">
        <v>14</v>
      </c>
      <c r="D22" s="104" t="s">
        <v>31</v>
      </c>
      <c r="E22" s="71">
        <v>23073052.05534745</v>
      </c>
      <c r="F22" s="32"/>
      <c r="G22" s="32"/>
    </row>
    <row r="23" spans="2:7" s="15" customFormat="1" ht="15" customHeight="1" x14ac:dyDescent="0.2">
      <c r="B23" s="103" t="s">
        <v>32</v>
      </c>
      <c r="C23" s="16">
        <v>15</v>
      </c>
      <c r="D23" s="104" t="s">
        <v>33</v>
      </c>
      <c r="E23" s="71">
        <v>4341050.1899999995</v>
      </c>
      <c r="F23" s="32"/>
      <c r="G23" s="32"/>
    </row>
    <row r="24" spans="2:7" s="15" customFormat="1" ht="15" customHeight="1" x14ac:dyDescent="0.2">
      <c r="B24" s="103" t="s">
        <v>34</v>
      </c>
      <c r="C24" s="16">
        <v>16</v>
      </c>
      <c r="D24" s="104" t="s">
        <v>35</v>
      </c>
      <c r="E24" s="71">
        <v>22448689.744406447</v>
      </c>
      <c r="F24" s="32"/>
      <c r="G24" s="32"/>
    </row>
    <row r="25" spans="2:7" s="15" customFormat="1" ht="15" customHeight="1" x14ac:dyDescent="0.2">
      <c r="B25" s="103" t="s">
        <v>36</v>
      </c>
      <c r="C25" s="16">
        <v>17</v>
      </c>
      <c r="D25" s="104" t="s">
        <v>37</v>
      </c>
      <c r="E25" s="71">
        <v>7014087.8738437062</v>
      </c>
      <c r="F25" s="32"/>
      <c r="G25" s="32"/>
    </row>
    <row r="26" spans="2:7" s="15" customFormat="1" ht="15" customHeight="1" x14ac:dyDescent="0.2">
      <c r="B26" s="103" t="s">
        <v>38</v>
      </c>
      <c r="C26" s="16">
        <v>18</v>
      </c>
      <c r="D26" s="107" t="s">
        <v>39</v>
      </c>
      <c r="E26" s="71">
        <v>13039272.217611738</v>
      </c>
      <c r="F26" s="32"/>
      <c r="G26" s="32"/>
    </row>
    <row r="27" spans="2:7" s="18" customFormat="1" ht="15" customHeight="1" thickBot="1" x14ac:dyDescent="0.3">
      <c r="B27" s="108" t="s">
        <v>40</v>
      </c>
      <c r="C27" s="17">
        <v>19</v>
      </c>
      <c r="D27" s="72" t="s">
        <v>41</v>
      </c>
      <c r="E27" s="73">
        <f>SUM(E9:E26)</f>
        <v>520370647.79772115</v>
      </c>
      <c r="F27" s="40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">
      <c r="B30" s="101" t="s">
        <v>43</v>
      </c>
      <c r="C30" s="14">
        <v>20</v>
      </c>
      <c r="D30" s="74" t="s">
        <v>44</v>
      </c>
      <c r="E30" s="70">
        <v>257020054.55530465</v>
      </c>
      <c r="F30" s="32"/>
      <c r="G30" s="32"/>
    </row>
    <row r="31" spans="2:7" s="15" customFormat="1" ht="15" customHeight="1" x14ac:dyDescent="0.2">
      <c r="B31" s="103" t="s">
        <v>45</v>
      </c>
      <c r="C31" s="16">
        <v>21</v>
      </c>
      <c r="D31" s="75" t="s">
        <v>46</v>
      </c>
      <c r="E31" s="71">
        <v>76185198.038898259</v>
      </c>
      <c r="F31" s="32"/>
      <c r="G31" s="32"/>
    </row>
    <row r="32" spans="2:7" s="15" customFormat="1" ht="15" customHeight="1" x14ac:dyDescent="0.2">
      <c r="B32" s="103" t="s">
        <v>47</v>
      </c>
      <c r="C32" s="16">
        <v>22</v>
      </c>
      <c r="D32" s="105" t="s">
        <v>48</v>
      </c>
      <c r="E32" s="71">
        <v>1441729.2149247341</v>
      </c>
      <c r="F32" s="32"/>
      <c r="G32" s="32"/>
    </row>
    <row r="33" spans="2:8" s="15" customFormat="1" ht="15" customHeight="1" x14ac:dyDescent="0.2">
      <c r="B33" s="103" t="s">
        <v>49</v>
      </c>
      <c r="C33" s="16">
        <v>23</v>
      </c>
      <c r="D33" s="75" t="s">
        <v>50</v>
      </c>
      <c r="E33" s="71">
        <v>37539169.019183978</v>
      </c>
      <c r="F33" s="32"/>
      <c r="G33" s="39"/>
    </row>
    <row r="34" spans="2:8" s="15" customFormat="1" ht="15" customHeight="1" x14ac:dyDescent="0.2">
      <c r="B34" s="103" t="s">
        <v>51</v>
      </c>
      <c r="C34" s="16">
        <v>24</v>
      </c>
      <c r="D34" s="75" t="s">
        <v>52</v>
      </c>
      <c r="E34" s="71">
        <v>18831828.030000001</v>
      </c>
      <c r="F34" s="32"/>
      <c r="G34" s="32"/>
    </row>
    <row r="35" spans="2:8" s="15" customFormat="1" ht="15" customHeight="1" x14ac:dyDescent="0.2">
      <c r="B35" s="103" t="s">
        <v>53</v>
      </c>
      <c r="C35" s="16">
        <v>25</v>
      </c>
      <c r="D35" s="75" t="s">
        <v>54</v>
      </c>
      <c r="E35" s="71">
        <v>0</v>
      </c>
      <c r="F35" s="32"/>
      <c r="G35" s="32"/>
    </row>
    <row r="36" spans="2:8" s="15" customFormat="1" ht="15" customHeight="1" x14ac:dyDescent="0.2">
      <c r="B36" s="103" t="s">
        <v>55</v>
      </c>
      <c r="C36" s="16">
        <v>26</v>
      </c>
      <c r="D36" s="75" t="s">
        <v>56</v>
      </c>
      <c r="E36" s="71">
        <v>1716019.0960438356</v>
      </c>
      <c r="F36" s="32"/>
      <c r="G36" s="32"/>
    </row>
    <row r="37" spans="2:8" s="15" customFormat="1" ht="15" customHeight="1" x14ac:dyDescent="0.2">
      <c r="B37" s="103" t="s">
        <v>57</v>
      </c>
      <c r="C37" s="16">
        <v>27</v>
      </c>
      <c r="D37" s="75" t="s">
        <v>58</v>
      </c>
      <c r="E37" s="71">
        <v>4489753.9291987643</v>
      </c>
      <c r="F37" s="32"/>
      <c r="G37" s="32"/>
    </row>
    <row r="38" spans="2:8" s="15" customFormat="1" ht="15" customHeight="1" x14ac:dyDescent="0.2">
      <c r="B38" s="103" t="s">
        <v>59</v>
      </c>
      <c r="C38" s="16">
        <v>28</v>
      </c>
      <c r="D38" s="75" t="s">
        <v>60</v>
      </c>
      <c r="E38" s="71">
        <v>433148.94262865011</v>
      </c>
      <c r="F38" s="32"/>
      <c r="G38" s="38"/>
    </row>
    <row r="39" spans="2:8" s="15" customFormat="1" ht="15" customHeight="1" x14ac:dyDescent="0.2">
      <c r="B39" s="103" t="s">
        <v>61</v>
      </c>
      <c r="C39" s="16">
        <v>29</v>
      </c>
      <c r="D39" s="75" t="s">
        <v>62</v>
      </c>
      <c r="E39" s="71">
        <v>22115845.607652023</v>
      </c>
      <c r="F39" s="32"/>
      <c r="G39" s="32"/>
    </row>
    <row r="40" spans="2:8" s="18" customFormat="1" ht="15" customHeight="1" thickBot="1" x14ac:dyDescent="0.25">
      <c r="B40" s="108" t="s">
        <v>63</v>
      </c>
      <c r="C40" s="17">
        <v>30</v>
      </c>
      <c r="D40" s="76" t="s">
        <v>64</v>
      </c>
      <c r="E40" s="73">
        <f>SUM(E30:E39)</f>
        <v>419772746.43383485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">
      <c r="B43" s="101" t="s">
        <v>66</v>
      </c>
      <c r="C43" s="14">
        <v>31</v>
      </c>
      <c r="D43" s="74" t="s">
        <v>67</v>
      </c>
      <c r="E43" s="70">
        <v>92966529.640000001</v>
      </c>
      <c r="F43" s="32"/>
      <c r="G43" s="32"/>
    </row>
    <row r="44" spans="2:8" s="15" customFormat="1" ht="15" customHeight="1" x14ac:dyDescent="0.2">
      <c r="B44" s="103" t="s">
        <v>68</v>
      </c>
      <c r="C44" s="16">
        <v>32</v>
      </c>
      <c r="D44" s="75" t="s">
        <v>69</v>
      </c>
      <c r="E44" s="71">
        <v>17502571.468554627</v>
      </c>
      <c r="F44" s="32"/>
      <c r="G44" s="32"/>
    </row>
    <row r="45" spans="2:8" s="15" customFormat="1" ht="15" customHeight="1" x14ac:dyDescent="0.2">
      <c r="B45" s="103" t="s">
        <v>70</v>
      </c>
      <c r="C45" s="16">
        <v>33</v>
      </c>
      <c r="D45" s="75" t="s">
        <v>71</v>
      </c>
      <c r="E45" s="71">
        <v>0</v>
      </c>
      <c r="F45" s="32"/>
      <c r="G45" s="32"/>
    </row>
    <row r="46" spans="2:8" s="15" customFormat="1" ht="15" customHeight="1" x14ac:dyDescent="0.2">
      <c r="B46" s="103" t="s">
        <v>72</v>
      </c>
      <c r="C46" s="16">
        <v>34</v>
      </c>
      <c r="D46" s="75" t="s">
        <v>73</v>
      </c>
      <c r="E46" s="71">
        <v>-14000742.629325533</v>
      </c>
      <c r="F46" s="32"/>
      <c r="G46" s="32"/>
    </row>
    <row r="47" spans="2:8" s="15" customFormat="1" ht="15" customHeight="1" x14ac:dyDescent="0.2">
      <c r="B47" s="103" t="s">
        <v>74</v>
      </c>
      <c r="C47" s="16">
        <v>35</v>
      </c>
      <c r="D47" s="75" t="s">
        <v>75</v>
      </c>
      <c r="E47" s="71">
        <v>2625239.3330562059</v>
      </c>
      <c r="F47" s="32"/>
      <c r="G47" s="32"/>
      <c r="H47" s="32"/>
    </row>
    <row r="48" spans="2:8" s="15" customFormat="1" ht="15" customHeight="1" x14ac:dyDescent="0.2">
      <c r="B48" s="103" t="s">
        <v>76</v>
      </c>
      <c r="C48" s="16">
        <v>36</v>
      </c>
      <c r="D48" s="75" t="s">
        <v>77</v>
      </c>
      <c r="E48" s="71">
        <v>1504304.1355000006</v>
      </c>
      <c r="F48" s="32"/>
      <c r="G48" s="32"/>
    </row>
    <row r="49" spans="2:8" s="18" customFormat="1" ht="15" customHeight="1" x14ac:dyDescent="0.2">
      <c r="B49" s="103" t="s">
        <v>78</v>
      </c>
      <c r="C49" s="27">
        <v>37</v>
      </c>
      <c r="D49" s="77" t="s">
        <v>79</v>
      </c>
      <c r="E49" s="78">
        <f>SUM(E43:E48)</f>
        <v>100597901.9477853</v>
      </c>
      <c r="F49" s="32"/>
      <c r="G49" s="32"/>
    </row>
    <row r="50" spans="2:8" s="18" customFormat="1" ht="15" customHeight="1" thickBot="1" x14ac:dyDescent="0.35">
      <c r="B50" s="108" t="s">
        <v>80</v>
      </c>
      <c r="C50" s="28">
        <v>38</v>
      </c>
      <c r="D50" s="79" t="s">
        <v>81</v>
      </c>
      <c r="E50" s="80">
        <f>E49+E40</f>
        <v>520370648.38162017</v>
      </c>
      <c r="F50" s="36"/>
      <c r="G50" s="37"/>
      <c r="H50" s="68"/>
    </row>
    <row r="51" spans="2:8" s="29" customFormat="1" x14ac:dyDescent="0.3">
      <c r="E51" s="35"/>
    </row>
    <row r="52" spans="2:8" ht="32.25" customHeight="1" x14ac:dyDescent="0.3">
      <c r="C52" s="89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90" zoomScaleNormal="90" workbookViewId="0">
      <selection activeCell="G12" sqref="G12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7" bestFit="1" customWidth="1"/>
    <col min="10" max="10" width="9.140625" style="87"/>
    <col min="11" max="11" width="10.85546875" style="87" bestFit="1" customWidth="1"/>
    <col min="12" max="13" width="14.5703125" style="87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8"/>
      <c r="C1" s="128"/>
      <c r="D1" s="41"/>
      <c r="E1" s="81"/>
      <c r="H1" s="91"/>
      <c r="I1" s="91"/>
      <c r="J1" s="91"/>
      <c r="K1" s="91"/>
      <c r="L1" s="91"/>
      <c r="M1" s="91"/>
    </row>
    <row r="2" spans="2:13" ht="15" customHeight="1" x14ac:dyDescent="0.2">
      <c r="B2" s="128"/>
      <c r="C2" s="128"/>
      <c r="D2" s="128"/>
      <c r="E2" s="128"/>
      <c r="H2" s="91"/>
      <c r="I2" s="91"/>
      <c r="J2" s="91"/>
      <c r="K2" s="91"/>
      <c r="L2" s="91"/>
      <c r="M2" s="91"/>
    </row>
    <row r="3" spans="2:13" ht="15" customHeight="1" x14ac:dyDescent="0.2">
      <c r="H3" s="91"/>
      <c r="I3" s="91"/>
      <c r="J3" s="91"/>
      <c r="K3" s="91"/>
      <c r="L3" s="91"/>
      <c r="M3" s="91"/>
    </row>
    <row r="4" spans="2:13" s="42" customFormat="1" ht="15" customHeight="1" x14ac:dyDescent="0.2">
      <c r="D4" s="129" t="s">
        <v>84</v>
      </c>
      <c r="E4" s="129"/>
      <c r="H4" s="92"/>
      <c r="I4" s="92"/>
      <c r="J4" s="92"/>
      <c r="K4" s="92"/>
      <c r="L4" s="92"/>
      <c r="M4" s="92"/>
    </row>
    <row r="5" spans="2:13" ht="15" customHeight="1" thickBot="1" x14ac:dyDescent="0.25">
      <c r="D5" s="13" t="s">
        <v>153</v>
      </c>
      <c r="E5" s="43" t="s">
        <v>1</v>
      </c>
      <c r="H5" s="91"/>
      <c r="I5" s="91"/>
      <c r="J5" s="91"/>
      <c r="K5" s="91"/>
      <c r="L5" s="91"/>
      <c r="M5" s="91"/>
    </row>
    <row r="6" spans="2:13" s="46" customFormat="1" ht="45" customHeight="1" thickBot="1" x14ac:dyDescent="0.25">
      <c r="B6" s="5" t="s">
        <v>2</v>
      </c>
      <c r="C6" s="44" t="s">
        <v>3</v>
      </c>
      <c r="D6" s="45"/>
      <c r="E6" s="8"/>
      <c r="H6" s="93"/>
      <c r="I6" s="93"/>
      <c r="J6" s="93"/>
      <c r="K6" s="93"/>
      <c r="L6" s="93"/>
      <c r="M6" s="93"/>
    </row>
    <row r="7" spans="2:13" s="25" customFormat="1" ht="9" customHeight="1" x14ac:dyDescent="0.2">
      <c r="C7" s="47"/>
      <c r="D7" s="47"/>
      <c r="E7" s="48"/>
      <c r="H7" s="94"/>
      <c r="I7" s="94"/>
      <c r="J7" s="94"/>
      <c r="K7" s="94"/>
      <c r="L7" s="94"/>
      <c r="M7" s="94"/>
    </row>
    <row r="8" spans="2:13" s="25" customFormat="1" ht="15" customHeight="1" thickBot="1" x14ac:dyDescent="0.25">
      <c r="C8" s="125" t="s">
        <v>85</v>
      </c>
      <c r="D8" s="125"/>
      <c r="E8" s="125"/>
      <c r="H8" s="94"/>
      <c r="I8" s="94"/>
      <c r="J8" s="94"/>
      <c r="K8" s="94"/>
      <c r="L8" s="94"/>
      <c r="M8" s="94"/>
    </row>
    <row r="9" spans="2:13" ht="15" customHeight="1" x14ac:dyDescent="0.2">
      <c r="B9" s="49" t="s">
        <v>5</v>
      </c>
      <c r="C9" s="50">
        <v>1</v>
      </c>
      <c r="D9" s="109" t="s">
        <v>86</v>
      </c>
      <c r="E9" s="82">
        <v>325048935.22001731</v>
      </c>
      <c r="F9" s="33"/>
      <c r="H9" s="91"/>
      <c r="I9" s="91"/>
      <c r="J9" s="91"/>
      <c r="K9" s="91"/>
      <c r="L9" s="91"/>
      <c r="M9" s="91"/>
    </row>
    <row r="10" spans="2:13" ht="15" customHeight="1" x14ac:dyDescent="0.2">
      <c r="B10" s="51" t="s">
        <v>7</v>
      </c>
      <c r="C10" s="52">
        <v>2</v>
      </c>
      <c r="D10" s="110" t="s">
        <v>87</v>
      </c>
      <c r="E10" s="83">
        <v>77847858.591167465</v>
      </c>
      <c r="F10" s="33"/>
      <c r="H10" s="91"/>
      <c r="I10" s="91"/>
      <c r="J10" s="91"/>
      <c r="K10" s="91"/>
      <c r="L10" s="91"/>
      <c r="M10" s="91"/>
    </row>
    <row r="11" spans="2:13" ht="15" customHeight="1" x14ac:dyDescent="0.2">
      <c r="B11" s="51" t="s">
        <v>9</v>
      </c>
      <c r="C11" s="52">
        <v>3</v>
      </c>
      <c r="D11" s="111" t="s">
        <v>88</v>
      </c>
      <c r="E11" s="83">
        <v>13399529.871108545</v>
      </c>
      <c r="F11" s="33"/>
      <c r="G11" s="33"/>
      <c r="H11" s="95"/>
      <c r="J11" s="91"/>
      <c r="K11" s="91"/>
      <c r="L11" s="91"/>
      <c r="M11" s="91"/>
    </row>
    <row r="12" spans="2:13" ht="15" customHeight="1" x14ac:dyDescent="0.2">
      <c r="B12" s="51" t="s">
        <v>11</v>
      </c>
      <c r="C12" s="52">
        <v>4</v>
      </c>
      <c r="D12" s="112" t="s">
        <v>89</v>
      </c>
      <c r="E12" s="83">
        <v>-5818471.390576222</v>
      </c>
      <c r="F12" s="33"/>
      <c r="H12" s="91"/>
      <c r="J12" s="91"/>
      <c r="K12" s="91"/>
      <c r="L12" s="91"/>
      <c r="M12" s="91"/>
    </row>
    <row r="13" spans="2:13" s="15" customFormat="1" ht="15" customHeight="1" x14ac:dyDescent="0.2">
      <c r="B13" s="51" t="s">
        <v>13</v>
      </c>
      <c r="C13" s="16">
        <v>5</v>
      </c>
      <c r="D13" s="104" t="s">
        <v>90</v>
      </c>
      <c r="E13" s="71">
        <f>E9-E10-E11+E12</f>
        <v>227983075.36716512</v>
      </c>
      <c r="F13" s="33"/>
      <c r="G13" s="32"/>
      <c r="H13" s="96"/>
      <c r="I13" s="36"/>
      <c r="J13" s="97"/>
      <c r="K13" s="98"/>
      <c r="L13" s="97"/>
      <c r="M13" s="98"/>
    </row>
    <row r="14" spans="2:13" ht="15" customHeight="1" x14ac:dyDescent="0.2">
      <c r="B14" s="51" t="s">
        <v>15</v>
      </c>
      <c r="C14" s="52">
        <v>6</v>
      </c>
      <c r="D14" s="110" t="s">
        <v>91</v>
      </c>
      <c r="E14" s="83">
        <v>205982046.94015899</v>
      </c>
      <c r="F14" s="33"/>
      <c r="G14" s="33"/>
      <c r="H14" s="95"/>
      <c r="J14" s="91"/>
      <c r="K14" s="91"/>
      <c r="L14" s="91"/>
      <c r="M14" s="91"/>
    </row>
    <row r="15" spans="2:13" ht="15" customHeight="1" x14ac:dyDescent="0.2">
      <c r="B15" s="51" t="s">
        <v>17</v>
      </c>
      <c r="C15" s="52">
        <v>7</v>
      </c>
      <c r="D15" s="110" t="s">
        <v>92</v>
      </c>
      <c r="E15" s="83">
        <v>37177211.0643695</v>
      </c>
      <c r="F15" s="33"/>
      <c r="G15" s="33"/>
      <c r="H15" s="95"/>
      <c r="J15" s="91"/>
      <c r="K15" s="91"/>
      <c r="L15" s="91"/>
      <c r="M15" s="91"/>
    </row>
    <row r="16" spans="2:13" ht="15" customHeight="1" x14ac:dyDescent="0.2">
      <c r="B16" s="51" t="s">
        <v>19</v>
      </c>
      <c r="C16" s="52">
        <v>8</v>
      </c>
      <c r="D16" s="111" t="s">
        <v>93</v>
      </c>
      <c r="E16" s="83">
        <v>-6518315.4557001088</v>
      </c>
      <c r="F16" s="33"/>
      <c r="H16" s="91"/>
      <c r="I16" s="91"/>
      <c r="J16" s="91"/>
      <c r="K16" s="91"/>
      <c r="L16" s="91"/>
      <c r="M16" s="91"/>
    </row>
    <row r="17" spans="2:13" ht="15" customHeight="1" x14ac:dyDescent="0.2">
      <c r="B17" s="51" t="s">
        <v>20</v>
      </c>
      <c r="C17" s="52">
        <v>9</v>
      </c>
      <c r="D17" s="111" t="s">
        <v>94</v>
      </c>
      <c r="E17" s="83">
        <v>-6785717.8858442958</v>
      </c>
      <c r="F17" s="33"/>
      <c r="H17" s="91"/>
      <c r="I17" s="91"/>
      <c r="J17" s="91"/>
      <c r="K17" s="91"/>
      <c r="L17" s="91"/>
      <c r="M17" s="91"/>
    </row>
    <row r="18" spans="2:13" ht="15" customHeight="1" x14ac:dyDescent="0.2">
      <c r="B18" s="51" t="s">
        <v>22</v>
      </c>
      <c r="C18" s="52">
        <v>10</v>
      </c>
      <c r="D18" s="111" t="s">
        <v>95</v>
      </c>
      <c r="E18" s="83">
        <v>6312735.0718547571</v>
      </c>
      <c r="F18" s="33"/>
      <c r="H18" s="91"/>
      <c r="I18" s="91"/>
      <c r="J18" s="91"/>
      <c r="K18" s="91"/>
      <c r="L18" s="91"/>
      <c r="M18" s="91"/>
    </row>
    <row r="19" spans="2:13" s="15" customFormat="1" ht="15" customHeight="1" x14ac:dyDescent="0.2">
      <c r="B19" s="51" t="s">
        <v>24</v>
      </c>
      <c r="C19" s="16">
        <v>11</v>
      </c>
      <c r="D19" s="104" t="s">
        <v>96</v>
      </c>
      <c r="E19" s="71">
        <f>E14-E15+E16-E17-E18</f>
        <v>162759503.23407891</v>
      </c>
      <c r="F19" s="33"/>
      <c r="H19" s="98"/>
      <c r="I19" s="98"/>
      <c r="J19" s="98"/>
      <c r="K19" s="98"/>
      <c r="L19" s="98"/>
      <c r="M19" s="98"/>
    </row>
    <row r="20" spans="2:13" s="15" customFormat="1" ht="15" customHeight="1" x14ac:dyDescent="0.2">
      <c r="B20" s="51" t="s">
        <v>26</v>
      </c>
      <c r="C20" s="16">
        <v>12</v>
      </c>
      <c r="D20" s="104" t="s">
        <v>97</v>
      </c>
      <c r="E20" s="71">
        <v>11401</v>
      </c>
      <c r="F20" s="33"/>
      <c r="H20" s="98"/>
      <c r="I20" s="98"/>
      <c r="J20" s="98"/>
      <c r="K20" s="98"/>
      <c r="L20" s="98"/>
      <c r="M20" s="98"/>
    </row>
    <row r="21" spans="2:13" s="15" customFormat="1" ht="15" customHeight="1" x14ac:dyDescent="0.2">
      <c r="B21" s="51" t="s">
        <v>28</v>
      </c>
      <c r="C21" s="16">
        <v>13</v>
      </c>
      <c r="D21" s="104" t="s">
        <v>98</v>
      </c>
      <c r="E21" s="71">
        <v>-10967519.818509592</v>
      </c>
      <c r="F21" s="33"/>
      <c r="H21" s="98"/>
      <c r="I21" s="98"/>
      <c r="J21" s="98"/>
      <c r="K21" s="98"/>
      <c r="L21" s="98"/>
      <c r="M21" s="98"/>
    </row>
    <row r="22" spans="2:13" s="15" customFormat="1" ht="15" customHeight="1" thickBot="1" x14ac:dyDescent="0.25">
      <c r="B22" s="53" t="s">
        <v>30</v>
      </c>
      <c r="C22" s="113">
        <v>14</v>
      </c>
      <c r="D22" s="114" t="s">
        <v>99</v>
      </c>
      <c r="E22" s="84">
        <f>E13-E19-E20+E21</f>
        <v>54244651.314576611</v>
      </c>
      <c r="F22" s="33"/>
      <c r="H22" s="98"/>
      <c r="I22" s="98"/>
      <c r="J22" s="98"/>
      <c r="K22" s="98"/>
      <c r="L22" s="98"/>
      <c r="M22" s="98"/>
    </row>
    <row r="23" spans="2:13" ht="9" customHeight="1" x14ac:dyDescent="0.2">
      <c r="C23" s="20"/>
      <c r="D23" s="54"/>
      <c r="E23" s="22"/>
      <c r="F23" s="33"/>
      <c r="H23" s="91"/>
      <c r="I23" s="91"/>
      <c r="J23" s="91"/>
      <c r="K23" s="91"/>
      <c r="L23" s="91"/>
      <c r="M23" s="91"/>
    </row>
    <row r="24" spans="2:13" ht="15" customHeight="1" thickBot="1" x14ac:dyDescent="0.25">
      <c r="C24" s="125" t="s">
        <v>100</v>
      </c>
      <c r="D24" s="125"/>
      <c r="E24" s="125"/>
      <c r="F24" s="33"/>
      <c r="H24" s="91"/>
      <c r="I24" s="91"/>
      <c r="J24" s="91"/>
      <c r="K24" s="91"/>
      <c r="L24" s="91"/>
      <c r="M24" s="91"/>
    </row>
    <row r="25" spans="2:13" ht="15" customHeight="1" x14ac:dyDescent="0.2">
      <c r="B25" s="49" t="s">
        <v>32</v>
      </c>
      <c r="C25" s="50">
        <v>15</v>
      </c>
      <c r="D25" s="109" t="s">
        <v>86</v>
      </c>
      <c r="E25" s="82">
        <v>24717739.635954134</v>
      </c>
      <c r="F25" s="33"/>
      <c r="H25" s="91"/>
      <c r="I25" s="91"/>
      <c r="J25" s="91"/>
      <c r="K25" s="91"/>
      <c r="L25" s="91"/>
      <c r="M25" s="91"/>
    </row>
    <row r="26" spans="2:13" ht="15" customHeight="1" x14ac:dyDescent="0.2">
      <c r="B26" s="51" t="s">
        <v>34</v>
      </c>
      <c r="C26" s="52">
        <v>16</v>
      </c>
      <c r="D26" s="110" t="s">
        <v>87</v>
      </c>
      <c r="E26" s="83">
        <v>4838152.3919192301</v>
      </c>
      <c r="F26" s="33"/>
      <c r="H26" s="91"/>
      <c r="I26" s="91"/>
      <c r="J26" s="91"/>
      <c r="K26" s="91"/>
      <c r="L26" s="91"/>
      <c r="M26" s="91"/>
    </row>
    <row r="27" spans="2:13" ht="15" customHeight="1" x14ac:dyDescent="0.2">
      <c r="B27" s="51" t="s">
        <v>36</v>
      </c>
      <c r="C27" s="52">
        <v>17</v>
      </c>
      <c r="D27" s="111" t="s">
        <v>88</v>
      </c>
      <c r="E27" s="83">
        <v>1729886.1693985604</v>
      </c>
      <c r="F27" s="33"/>
      <c r="H27" s="91"/>
      <c r="I27" s="91"/>
      <c r="J27" s="91"/>
      <c r="K27" s="91"/>
      <c r="L27" s="91"/>
      <c r="M27" s="91"/>
    </row>
    <row r="28" spans="2:13" ht="15" customHeight="1" x14ac:dyDescent="0.2">
      <c r="B28" s="51" t="s">
        <v>38</v>
      </c>
      <c r="C28" s="52">
        <v>18</v>
      </c>
      <c r="D28" s="111" t="s">
        <v>89</v>
      </c>
      <c r="E28" s="83">
        <v>414554.96530999133</v>
      </c>
      <c r="F28" s="33"/>
      <c r="H28" s="91"/>
      <c r="I28" s="91"/>
      <c r="J28" s="91"/>
      <c r="K28" s="91"/>
      <c r="L28" s="91"/>
      <c r="M28" s="91"/>
    </row>
    <row r="29" spans="2:13" s="15" customFormat="1" ht="15" customHeight="1" x14ac:dyDescent="0.2">
      <c r="B29" s="51" t="s">
        <v>40</v>
      </c>
      <c r="C29" s="16">
        <v>19</v>
      </c>
      <c r="D29" s="104" t="s">
        <v>101</v>
      </c>
      <c r="E29" s="71">
        <f>E25-E26-E27+E28</f>
        <v>18564256.039946336</v>
      </c>
      <c r="F29" s="33"/>
      <c r="H29" s="98"/>
      <c r="I29" s="98"/>
      <c r="J29" s="98"/>
      <c r="K29" s="98"/>
      <c r="L29" s="98"/>
      <c r="M29" s="98"/>
    </row>
    <row r="30" spans="2:13" ht="15" customHeight="1" x14ac:dyDescent="0.2">
      <c r="B30" s="51" t="s">
        <v>43</v>
      </c>
      <c r="C30" s="52">
        <v>20</v>
      </c>
      <c r="D30" s="110" t="s">
        <v>91</v>
      </c>
      <c r="E30" s="83">
        <v>5408778.1307636052</v>
      </c>
      <c r="F30" s="33"/>
      <c r="H30" s="91"/>
      <c r="I30" s="91"/>
      <c r="J30" s="91"/>
      <c r="K30" s="91"/>
      <c r="L30" s="91"/>
      <c r="M30" s="91"/>
    </row>
    <row r="31" spans="2:13" ht="15" customHeight="1" x14ac:dyDescent="0.2">
      <c r="B31" s="51" t="s">
        <v>45</v>
      </c>
      <c r="C31" s="52">
        <v>21</v>
      </c>
      <c r="D31" s="110" t="s">
        <v>102</v>
      </c>
      <c r="E31" s="83">
        <v>2345477.1200000006</v>
      </c>
      <c r="F31" s="33"/>
      <c r="H31" s="91"/>
      <c r="I31" s="91"/>
      <c r="J31" s="91"/>
      <c r="K31" s="91"/>
      <c r="L31" s="91"/>
      <c r="M31" s="91"/>
    </row>
    <row r="32" spans="2:13" ht="15" customHeight="1" x14ac:dyDescent="0.2">
      <c r="B32" s="51" t="s">
        <v>47</v>
      </c>
      <c r="C32" s="52">
        <v>22</v>
      </c>
      <c r="D32" s="111" t="s">
        <v>93</v>
      </c>
      <c r="E32" s="83">
        <v>1369213.967509835</v>
      </c>
      <c r="F32" s="33"/>
      <c r="H32" s="91"/>
      <c r="I32" s="91"/>
      <c r="J32" s="91"/>
      <c r="K32" s="91"/>
      <c r="L32" s="91"/>
      <c r="M32" s="91"/>
    </row>
    <row r="33" spans="2:13" ht="15" customHeight="1" x14ac:dyDescent="0.2">
      <c r="B33" s="51" t="s">
        <v>49</v>
      </c>
      <c r="C33" s="52">
        <v>23</v>
      </c>
      <c r="D33" s="111" t="s">
        <v>94</v>
      </c>
      <c r="E33" s="83">
        <v>374682.10674233333</v>
      </c>
      <c r="F33" s="33"/>
      <c r="H33" s="91"/>
      <c r="I33" s="91"/>
      <c r="J33" s="91"/>
      <c r="K33" s="91"/>
      <c r="L33" s="91"/>
      <c r="M33" s="91"/>
    </row>
    <row r="34" spans="2:13" ht="15" customHeight="1" x14ac:dyDescent="0.2">
      <c r="B34" s="51" t="s">
        <v>51</v>
      </c>
      <c r="C34" s="52">
        <v>24</v>
      </c>
      <c r="D34" s="111" t="s">
        <v>103</v>
      </c>
      <c r="E34" s="83">
        <v>0</v>
      </c>
      <c r="F34" s="33"/>
      <c r="H34" s="91"/>
      <c r="I34" s="91"/>
      <c r="J34" s="91"/>
      <c r="K34" s="91"/>
      <c r="L34" s="91"/>
      <c r="M34" s="91"/>
    </row>
    <row r="35" spans="2:13" s="15" customFormat="1" ht="15" customHeight="1" x14ac:dyDescent="0.2">
      <c r="B35" s="51" t="s">
        <v>53</v>
      </c>
      <c r="C35" s="16">
        <v>25</v>
      </c>
      <c r="D35" s="104" t="s">
        <v>104</v>
      </c>
      <c r="E35" s="71">
        <f>E30-E31+E32-E33-E34</f>
        <v>4057832.871531107</v>
      </c>
      <c r="F35" s="33"/>
      <c r="H35" s="98"/>
      <c r="I35" s="98"/>
      <c r="J35" s="98"/>
      <c r="K35" s="98"/>
      <c r="L35" s="98"/>
      <c r="M35" s="98"/>
    </row>
    <row r="36" spans="2:13" ht="15" customHeight="1" x14ac:dyDescent="0.2">
      <c r="B36" s="51" t="s">
        <v>55</v>
      </c>
      <c r="C36" s="52">
        <v>26</v>
      </c>
      <c r="D36" s="110" t="s">
        <v>105</v>
      </c>
      <c r="E36" s="83">
        <v>0</v>
      </c>
      <c r="F36" s="33"/>
      <c r="H36" s="91"/>
      <c r="I36" s="91"/>
      <c r="J36" s="91"/>
      <c r="K36" s="91"/>
      <c r="L36" s="91"/>
      <c r="M36" s="91"/>
    </row>
    <row r="37" spans="2:13" ht="15" customHeight="1" x14ac:dyDescent="0.2">
      <c r="B37" s="51" t="s">
        <v>57</v>
      </c>
      <c r="C37" s="52">
        <v>27</v>
      </c>
      <c r="D37" s="111" t="s">
        <v>106</v>
      </c>
      <c r="E37" s="83">
        <v>0</v>
      </c>
      <c r="F37" s="33"/>
      <c r="H37" s="91"/>
      <c r="I37" s="91"/>
      <c r="J37" s="91"/>
      <c r="K37" s="91"/>
      <c r="L37" s="91"/>
      <c r="M37" s="91"/>
    </row>
    <row r="38" spans="2:13" s="15" customFormat="1" ht="15" customHeight="1" x14ac:dyDescent="0.2">
      <c r="B38" s="51" t="s">
        <v>59</v>
      </c>
      <c r="C38" s="16">
        <v>28</v>
      </c>
      <c r="D38" s="104" t="s">
        <v>107</v>
      </c>
      <c r="E38" s="71">
        <v>0</v>
      </c>
      <c r="F38" s="33"/>
      <c r="H38" s="98"/>
      <c r="I38" s="98"/>
      <c r="J38" s="98"/>
      <c r="K38" s="98"/>
      <c r="L38" s="98"/>
      <c r="M38" s="98"/>
    </row>
    <row r="39" spans="2:13" s="15" customFormat="1" ht="15" customHeight="1" x14ac:dyDescent="0.2">
      <c r="B39" s="51" t="s">
        <v>61</v>
      </c>
      <c r="C39" s="16">
        <v>29</v>
      </c>
      <c r="D39" s="104" t="s">
        <v>108</v>
      </c>
      <c r="E39" s="71">
        <v>0</v>
      </c>
      <c r="F39" s="33"/>
      <c r="H39" s="98"/>
      <c r="I39" s="98"/>
      <c r="J39" s="98"/>
      <c r="K39" s="98"/>
      <c r="L39" s="98"/>
      <c r="M39" s="98"/>
    </row>
    <row r="40" spans="2:13" s="15" customFormat="1" ht="15" customHeight="1" x14ac:dyDescent="0.2">
      <c r="B40" s="51" t="s">
        <v>63</v>
      </c>
      <c r="C40" s="16">
        <v>30</v>
      </c>
      <c r="D40" s="104" t="s">
        <v>98</v>
      </c>
      <c r="E40" s="71">
        <v>298382.63849506638</v>
      </c>
      <c r="F40" s="33"/>
      <c r="H40" s="98"/>
      <c r="I40" s="98"/>
      <c r="J40" s="98"/>
      <c r="K40" s="98"/>
      <c r="L40" s="98"/>
      <c r="M40" s="98"/>
    </row>
    <row r="41" spans="2:13" s="15" customFormat="1" ht="15" customHeight="1" thickBot="1" x14ac:dyDescent="0.25">
      <c r="B41" s="53" t="s">
        <v>66</v>
      </c>
      <c r="C41" s="113">
        <v>31</v>
      </c>
      <c r="D41" s="114" t="s">
        <v>109</v>
      </c>
      <c r="E41" s="84">
        <f>E29-E35+E38-E39+E40</f>
        <v>14804805.806910297</v>
      </c>
      <c r="F41" s="33"/>
      <c r="H41" s="98"/>
      <c r="I41" s="98"/>
      <c r="J41" s="98"/>
      <c r="K41" s="98"/>
      <c r="L41" s="98"/>
      <c r="M41" s="98"/>
    </row>
    <row r="42" spans="2:13" s="47" customFormat="1" ht="9" customHeight="1" thickBot="1" x14ac:dyDescent="0.25">
      <c r="C42" s="20"/>
      <c r="D42" s="115"/>
      <c r="E42" s="55"/>
      <c r="F42" s="33"/>
      <c r="H42" s="99"/>
      <c r="I42" s="99"/>
      <c r="J42" s="99"/>
      <c r="K42" s="99"/>
      <c r="L42" s="99"/>
      <c r="M42" s="99"/>
    </row>
    <row r="43" spans="2:13" s="15" customFormat="1" ht="15" customHeight="1" thickBot="1" x14ac:dyDescent="0.25">
      <c r="B43" s="56" t="s">
        <v>68</v>
      </c>
      <c r="C43" s="116">
        <v>32</v>
      </c>
      <c r="D43" s="117" t="s">
        <v>110</v>
      </c>
      <c r="E43" s="85">
        <f>E22+E41</f>
        <v>69049457.121486902</v>
      </c>
      <c r="F43" s="33"/>
      <c r="H43" s="98"/>
      <c r="I43" s="98"/>
      <c r="J43" s="98"/>
      <c r="K43" s="98"/>
      <c r="L43" s="98"/>
      <c r="M43" s="98"/>
    </row>
    <row r="44" spans="2:13" ht="9" customHeight="1" x14ac:dyDescent="0.2">
      <c r="C44" s="20"/>
      <c r="D44" s="115"/>
      <c r="E44" s="22"/>
      <c r="F44" s="33"/>
      <c r="H44" s="91"/>
      <c r="I44" s="91"/>
      <c r="J44" s="91"/>
      <c r="K44" s="91"/>
      <c r="L44" s="91"/>
      <c r="M44" s="91"/>
    </row>
    <row r="45" spans="2:13" ht="15" customHeight="1" thickBot="1" x14ac:dyDescent="0.25">
      <c r="C45" s="20"/>
      <c r="D45" s="125" t="s">
        <v>111</v>
      </c>
      <c r="E45" s="125"/>
      <c r="F45" s="33"/>
      <c r="H45" s="91"/>
      <c r="I45" s="91"/>
      <c r="J45" s="91"/>
      <c r="K45" s="91"/>
      <c r="L45" s="91"/>
      <c r="M45" s="91"/>
    </row>
    <row r="46" spans="2:13" ht="15" customHeight="1" x14ac:dyDescent="0.2">
      <c r="B46" s="49" t="s">
        <v>70</v>
      </c>
      <c r="C46" s="50">
        <v>33</v>
      </c>
      <c r="D46" s="118" t="s">
        <v>112</v>
      </c>
      <c r="E46" s="82">
        <v>501269.77000000008</v>
      </c>
      <c r="F46" s="33"/>
      <c r="H46" s="91"/>
      <c r="I46" s="91"/>
      <c r="J46" s="91"/>
      <c r="K46" s="91"/>
      <c r="L46" s="91"/>
      <c r="M46" s="91"/>
    </row>
    <row r="47" spans="2:13" ht="15" customHeight="1" x14ac:dyDescent="0.2">
      <c r="B47" s="51" t="s">
        <v>72</v>
      </c>
      <c r="C47" s="52">
        <v>34</v>
      </c>
      <c r="D47" s="110" t="s">
        <v>113</v>
      </c>
      <c r="E47" s="83">
        <v>42300</v>
      </c>
      <c r="F47" s="33"/>
      <c r="H47" s="91"/>
      <c r="I47" s="91"/>
      <c r="J47" s="91"/>
      <c r="K47" s="91"/>
      <c r="L47" s="91"/>
      <c r="M47" s="91"/>
    </row>
    <row r="48" spans="2:13" ht="15" customHeight="1" x14ac:dyDescent="0.2">
      <c r="B48" s="57" t="s">
        <v>74</v>
      </c>
      <c r="C48" s="52">
        <v>35</v>
      </c>
      <c r="D48" s="110" t="s">
        <v>114</v>
      </c>
      <c r="E48" s="83">
        <v>0</v>
      </c>
      <c r="F48" s="33"/>
      <c r="H48" s="91"/>
      <c r="I48" s="91"/>
      <c r="J48" s="91"/>
      <c r="K48" s="91"/>
      <c r="L48" s="91"/>
      <c r="M48" s="91"/>
    </row>
    <row r="49" spans="2:13" s="15" customFormat="1" ht="15" customHeight="1" thickBot="1" x14ac:dyDescent="0.25">
      <c r="B49" s="53" t="s">
        <v>76</v>
      </c>
      <c r="C49" s="113">
        <v>36</v>
      </c>
      <c r="D49" s="114" t="s">
        <v>115</v>
      </c>
      <c r="E49" s="84">
        <f>E46-E47-E48</f>
        <v>458969.77000000008</v>
      </c>
      <c r="F49" s="33"/>
      <c r="H49" s="98"/>
      <c r="I49" s="98"/>
      <c r="J49" s="98"/>
      <c r="K49" s="98"/>
      <c r="L49" s="98"/>
      <c r="M49" s="98"/>
    </row>
    <row r="50" spans="2:13" ht="8.25" customHeight="1" x14ac:dyDescent="0.2">
      <c r="C50" s="20"/>
      <c r="D50" s="54"/>
      <c r="E50" s="22"/>
      <c r="F50" s="33"/>
      <c r="H50" s="91"/>
      <c r="I50" s="91"/>
      <c r="J50" s="91"/>
      <c r="K50" s="91"/>
      <c r="L50" s="91"/>
      <c r="M50" s="91"/>
    </row>
    <row r="51" spans="2:13" ht="15" customHeight="1" thickBot="1" x14ac:dyDescent="0.25">
      <c r="C51" s="125" t="s">
        <v>116</v>
      </c>
      <c r="D51" s="125"/>
      <c r="E51" s="125"/>
      <c r="F51" s="33"/>
      <c r="H51" s="91"/>
      <c r="I51" s="91"/>
      <c r="J51" s="91"/>
      <c r="K51" s="91"/>
      <c r="L51" s="91"/>
      <c r="M51" s="91"/>
    </row>
    <row r="52" spans="2:13" ht="15" customHeight="1" x14ac:dyDescent="0.2">
      <c r="B52" s="49" t="s">
        <v>78</v>
      </c>
      <c r="C52" s="50">
        <v>37</v>
      </c>
      <c r="D52" s="109" t="s">
        <v>117</v>
      </c>
      <c r="E52" s="82">
        <v>5461981.5751252705</v>
      </c>
      <c r="F52" s="33"/>
      <c r="H52" s="91"/>
      <c r="I52" s="91"/>
      <c r="J52" s="91"/>
      <c r="K52" s="91"/>
      <c r="L52" s="91"/>
      <c r="M52" s="91"/>
    </row>
    <row r="53" spans="2:13" ht="15" customHeight="1" x14ac:dyDescent="0.2">
      <c r="B53" s="51" t="s">
        <v>80</v>
      </c>
      <c r="C53" s="52">
        <v>38</v>
      </c>
      <c r="D53" s="111" t="s">
        <v>118</v>
      </c>
      <c r="E53" s="83">
        <v>-746.39969999999994</v>
      </c>
      <c r="F53" s="33"/>
      <c r="H53" s="91"/>
      <c r="I53" s="91"/>
      <c r="J53" s="91"/>
      <c r="K53" s="91"/>
      <c r="L53" s="91"/>
      <c r="M53" s="91"/>
    </row>
    <row r="54" spans="2:13" ht="15" customHeight="1" x14ac:dyDescent="0.2">
      <c r="B54" s="51" t="s">
        <v>119</v>
      </c>
      <c r="C54" s="52">
        <v>39</v>
      </c>
      <c r="D54" s="111" t="s">
        <v>120</v>
      </c>
      <c r="E54" s="83">
        <v>231318.7891780822</v>
      </c>
      <c r="F54" s="33"/>
      <c r="H54" s="91"/>
      <c r="I54" s="91"/>
      <c r="J54" s="91"/>
      <c r="K54" s="91"/>
      <c r="L54" s="91"/>
      <c r="M54" s="91"/>
    </row>
    <row r="55" spans="2:13" ht="15" customHeight="1" x14ac:dyDescent="0.2">
      <c r="B55" s="51" t="s">
        <v>121</v>
      </c>
      <c r="C55" s="52">
        <v>40</v>
      </c>
      <c r="D55" s="111" t="s">
        <v>122</v>
      </c>
      <c r="E55" s="83">
        <v>0</v>
      </c>
      <c r="F55" s="33"/>
      <c r="H55" s="91"/>
      <c r="I55" s="91"/>
      <c r="J55" s="91"/>
      <c r="K55" s="91"/>
      <c r="L55" s="91"/>
      <c r="M55" s="91"/>
    </row>
    <row r="56" spans="2:13" ht="15" customHeight="1" x14ac:dyDescent="0.2">
      <c r="B56" s="51" t="s">
        <v>123</v>
      </c>
      <c r="C56" s="52">
        <v>41</v>
      </c>
      <c r="D56" s="111" t="s">
        <v>23</v>
      </c>
      <c r="E56" s="83">
        <v>-78727.081300000049</v>
      </c>
      <c r="F56" s="33"/>
      <c r="H56" s="91"/>
      <c r="I56" s="91"/>
      <c r="J56" s="91"/>
      <c r="K56" s="91"/>
      <c r="L56" s="91"/>
      <c r="M56" s="91"/>
    </row>
    <row r="57" spans="2:13" ht="15" customHeight="1" x14ac:dyDescent="0.2">
      <c r="B57" s="51" t="s">
        <v>124</v>
      </c>
      <c r="C57" s="52">
        <v>42</v>
      </c>
      <c r="D57" s="111" t="s">
        <v>25</v>
      </c>
      <c r="E57" s="83">
        <v>-171560.73711849493</v>
      </c>
      <c r="F57" s="33"/>
      <c r="H57" s="91"/>
      <c r="I57" s="91"/>
      <c r="J57" s="91"/>
      <c r="K57" s="91"/>
      <c r="L57" s="91"/>
      <c r="M57" s="91"/>
    </row>
    <row r="58" spans="2:13" ht="15" customHeight="1" x14ac:dyDescent="0.2">
      <c r="B58" s="51" t="s">
        <v>125</v>
      </c>
      <c r="C58" s="52">
        <v>43</v>
      </c>
      <c r="D58" s="111" t="s">
        <v>33</v>
      </c>
      <c r="E58" s="83">
        <v>0</v>
      </c>
      <c r="F58" s="33"/>
      <c r="H58" s="91"/>
      <c r="I58" s="91"/>
      <c r="J58" s="91"/>
      <c r="K58" s="91"/>
      <c r="L58" s="91"/>
      <c r="M58" s="91"/>
    </row>
    <row r="59" spans="2:13" ht="15" customHeight="1" x14ac:dyDescent="0.2">
      <c r="B59" s="51" t="s">
        <v>126</v>
      </c>
      <c r="C59" s="52">
        <v>44</v>
      </c>
      <c r="D59" s="111" t="s">
        <v>21</v>
      </c>
      <c r="E59" s="83">
        <v>2750710.2470265836</v>
      </c>
      <c r="F59" s="33"/>
      <c r="H59" s="91"/>
      <c r="I59" s="91"/>
      <c r="J59" s="91"/>
      <c r="K59" s="91"/>
      <c r="L59" s="91"/>
      <c r="M59" s="91"/>
    </row>
    <row r="60" spans="2:13" ht="15" customHeight="1" x14ac:dyDescent="0.2">
      <c r="B60" s="51" t="s">
        <v>127</v>
      </c>
      <c r="C60" s="52">
        <v>45</v>
      </c>
      <c r="D60" s="111" t="s">
        <v>128</v>
      </c>
      <c r="E60" s="83">
        <v>0</v>
      </c>
      <c r="F60" s="33"/>
      <c r="H60" s="91"/>
      <c r="I60" s="91"/>
      <c r="J60" s="91"/>
      <c r="K60" s="91"/>
      <c r="L60" s="91"/>
      <c r="M60" s="91"/>
    </row>
    <row r="61" spans="2:13" s="54" customFormat="1" ht="15" customHeight="1" thickBot="1" x14ac:dyDescent="0.25">
      <c r="B61" s="53" t="s">
        <v>129</v>
      </c>
      <c r="C61" s="58">
        <v>46</v>
      </c>
      <c r="D61" s="119" t="s">
        <v>130</v>
      </c>
      <c r="E61" s="84">
        <f>SUM(E52:E60)</f>
        <v>8192976.3932114411</v>
      </c>
      <c r="F61" s="33"/>
      <c r="G61" s="67"/>
      <c r="H61" s="100"/>
      <c r="I61" s="100"/>
      <c r="J61" s="100"/>
      <c r="K61" s="100"/>
      <c r="L61" s="100"/>
      <c r="M61" s="100"/>
    </row>
    <row r="62" spans="2:13" s="54" customFormat="1" ht="9" customHeight="1" x14ac:dyDescent="0.2">
      <c r="C62" s="20"/>
      <c r="E62" s="55"/>
      <c r="F62" s="33"/>
      <c r="G62" s="67"/>
      <c r="H62" s="100"/>
      <c r="I62" s="100"/>
      <c r="J62" s="100"/>
      <c r="K62" s="100"/>
      <c r="L62" s="100"/>
      <c r="M62" s="100"/>
    </row>
    <row r="63" spans="2:13" s="54" customFormat="1" ht="15" customHeight="1" thickBot="1" x14ac:dyDescent="0.25">
      <c r="C63" s="126" t="s">
        <v>131</v>
      </c>
      <c r="D63" s="126"/>
      <c r="E63" s="126"/>
      <c r="F63" s="33"/>
      <c r="G63" s="67"/>
      <c r="H63" s="100"/>
      <c r="I63" s="100"/>
      <c r="J63" s="100"/>
      <c r="K63" s="100"/>
      <c r="L63" s="100"/>
      <c r="M63" s="100"/>
    </row>
    <row r="64" spans="2:13" ht="15" customHeight="1" x14ac:dyDescent="0.2">
      <c r="B64" s="49" t="s">
        <v>132</v>
      </c>
      <c r="C64" s="50">
        <v>47</v>
      </c>
      <c r="D64" s="59" t="s">
        <v>133</v>
      </c>
      <c r="E64" s="82">
        <v>41370164.269999996</v>
      </c>
      <c r="F64" s="33"/>
      <c r="H64" s="91"/>
      <c r="I64" s="91"/>
      <c r="J64" s="91"/>
      <c r="K64" s="91"/>
      <c r="L64" s="91"/>
      <c r="M64" s="91"/>
    </row>
    <row r="65" spans="2:13" ht="15" customHeight="1" x14ac:dyDescent="0.2">
      <c r="B65" s="51" t="s">
        <v>134</v>
      </c>
      <c r="C65" s="52">
        <v>48</v>
      </c>
      <c r="D65" s="60" t="s">
        <v>135</v>
      </c>
      <c r="E65" s="83">
        <v>20651348.66854291</v>
      </c>
      <c r="F65" s="33"/>
      <c r="H65" s="91"/>
      <c r="I65" s="91"/>
      <c r="J65" s="91"/>
      <c r="K65" s="91"/>
      <c r="L65" s="91"/>
      <c r="M65" s="91"/>
    </row>
    <row r="66" spans="2:13" ht="15" customHeight="1" x14ac:dyDescent="0.2">
      <c r="B66" s="51" t="s">
        <v>136</v>
      </c>
      <c r="C66" s="52">
        <v>49</v>
      </c>
      <c r="D66" s="60" t="s">
        <v>137</v>
      </c>
      <c r="E66" s="83">
        <v>292659.91409707168</v>
      </c>
      <c r="F66" s="33"/>
      <c r="H66" s="91"/>
      <c r="I66" s="91"/>
      <c r="J66" s="91"/>
      <c r="K66" s="91"/>
      <c r="L66" s="91"/>
      <c r="M66" s="91"/>
    </row>
    <row r="67" spans="2:13" ht="15" customHeight="1" x14ac:dyDescent="0.2">
      <c r="B67" s="51" t="s">
        <v>138</v>
      </c>
      <c r="C67" s="52">
        <v>50</v>
      </c>
      <c r="D67" s="60" t="s">
        <v>139</v>
      </c>
      <c r="E67" s="83">
        <v>3365202.875281198</v>
      </c>
      <c r="F67" s="33"/>
      <c r="H67" s="91"/>
      <c r="I67" s="91"/>
      <c r="J67" s="91"/>
      <c r="K67" s="91"/>
      <c r="L67" s="91"/>
      <c r="M67" s="91"/>
    </row>
    <row r="68" spans="2:13" ht="15" customHeight="1" x14ac:dyDescent="0.2">
      <c r="B68" s="51" t="s">
        <v>140</v>
      </c>
      <c r="C68" s="52">
        <v>51</v>
      </c>
      <c r="D68" s="60" t="s">
        <v>141</v>
      </c>
      <c r="E68" s="83">
        <v>3731968.4527070276</v>
      </c>
      <c r="F68" s="33"/>
      <c r="H68" s="91"/>
      <c r="I68" s="91"/>
      <c r="J68" s="91"/>
      <c r="K68" s="91"/>
      <c r="L68" s="91"/>
      <c r="M68" s="91"/>
    </row>
    <row r="69" spans="2:13" ht="15" customHeight="1" x14ac:dyDescent="0.2">
      <c r="B69" s="51" t="s">
        <v>142</v>
      </c>
      <c r="C69" s="52">
        <v>52</v>
      </c>
      <c r="D69" s="60" t="s">
        <v>143</v>
      </c>
      <c r="E69" s="83">
        <v>0</v>
      </c>
      <c r="F69" s="33"/>
      <c r="H69" s="91"/>
      <c r="I69" s="91"/>
      <c r="J69" s="91"/>
      <c r="K69" s="91"/>
      <c r="L69" s="91"/>
      <c r="M69" s="91"/>
    </row>
    <row r="70" spans="2:13" ht="15" customHeight="1" thickBot="1" x14ac:dyDescent="0.25">
      <c r="B70" s="61" t="s">
        <v>144</v>
      </c>
      <c r="C70" s="62">
        <v>53</v>
      </c>
      <c r="D70" s="63" t="s">
        <v>145</v>
      </c>
      <c r="E70" s="86">
        <v>-3532134.4874970349</v>
      </c>
      <c r="F70" s="33"/>
      <c r="H70" s="91"/>
      <c r="I70" s="91"/>
      <c r="J70" s="91"/>
      <c r="K70" s="91"/>
      <c r="L70" s="91"/>
      <c r="M70" s="91"/>
    </row>
    <row r="71" spans="2:13" s="25" customFormat="1" ht="9" customHeight="1" thickBot="1" x14ac:dyDescent="0.25">
      <c r="C71" s="24"/>
      <c r="D71" s="64"/>
      <c r="E71" s="65"/>
      <c r="F71" s="33"/>
      <c r="H71" s="94"/>
      <c r="I71" s="94"/>
      <c r="J71" s="94"/>
      <c r="K71" s="94"/>
      <c r="L71" s="94"/>
      <c r="M71" s="94"/>
    </row>
    <row r="72" spans="2:13" s="15" customFormat="1" ht="15" customHeight="1" x14ac:dyDescent="0.2">
      <c r="B72" s="49" t="s">
        <v>146</v>
      </c>
      <c r="C72" s="14">
        <v>54</v>
      </c>
      <c r="D72" s="102" t="s">
        <v>147</v>
      </c>
      <c r="E72" s="70">
        <f>E43+E49+E61-E64-E65-E66-E67-E68-E69+E70</f>
        <v>4757924.6165730972</v>
      </c>
      <c r="F72" s="33"/>
      <c r="H72" s="98"/>
      <c r="I72" s="98"/>
      <c r="J72" s="98"/>
      <c r="K72" s="98"/>
      <c r="L72" s="98"/>
      <c r="M72" s="98"/>
    </row>
    <row r="73" spans="2:13" s="15" customFormat="1" ht="15" customHeight="1" x14ac:dyDescent="0.2">
      <c r="B73" s="51" t="s">
        <v>148</v>
      </c>
      <c r="C73" s="16">
        <v>55</v>
      </c>
      <c r="D73" s="66" t="s">
        <v>149</v>
      </c>
      <c r="E73" s="71">
        <v>2132685.069683732</v>
      </c>
      <c r="F73" s="33"/>
      <c r="H73" s="98"/>
      <c r="I73" s="98"/>
      <c r="J73" s="98"/>
      <c r="K73" s="98"/>
      <c r="L73" s="98"/>
      <c r="M73" s="98"/>
    </row>
    <row r="74" spans="2:13" s="15" customFormat="1" ht="15" customHeight="1" thickBot="1" x14ac:dyDescent="0.25">
      <c r="B74" s="53" t="s">
        <v>150</v>
      </c>
      <c r="C74" s="113">
        <v>56</v>
      </c>
      <c r="D74" s="114" t="s">
        <v>151</v>
      </c>
      <c r="E74" s="84">
        <f>E72-E73</f>
        <v>2625239.5468893652</v>
      </c>
      <c r="F74" s="33"/>
      <c r="H74" s="98"/>
      <c r="I74" s="98"/>
      <c r="J74" s="98"/>
      <c r="K74" s="98"/>
      <c r="L74" s="98"/>
      <c r="M74" s="98"/>
    </row>
    <row r="75" spans="2:13" x14ac:dyDescent="0.2">
      <c r="D75" s="67"/>
      <c r="H75" s="91"/>
      <c r="I75" s="91"/>
      <c r="J75" s="91"/>
      <c r="K75" s="91"/>
      <c r="L75" s="91"/>
      <c r="M75" s="91"/>
    </row>
    <row r="76" spans="2:13" ht="31.5" customHeight="1" x14ac:dyDescent="0.2">
      <c r="C76" s="90" t="s">
        <v>82</v>
      </c>
      <c r="D76" s="90"/>
      <c r="H76" s="91"/>
      <c r="I76" s="91"/>
      <c r="J76" s="91"/>
      <c r="K76" s="91"/>
      <c r="L76" s="91"/>
      <c r="M76" s="91"/>
    </row>
    <row r="77" spans="2:13" ht="9" customHeight="1" x14ac:dyDescent="0.2">
      <c r="C77" s="41"/>
      <c r="D77" s="88"/>
      <c r="H77" s="91"/>
      <c r="I77" s="91"/>
      <c r="J77" s="91"/>
      <c r="K77" s="91"/>
      <c r="L77" s="91"/>
      <c r="M77" s="91"/>
    </row>
    <row r="78" spans="2:13" x14ac:dyDescent="0.2">
      <c r="C78" s="127"/>
      <c r="D78" s="127"/>
      <c r="H78" s="91"/>
      <c r="I78" s="91"/>
      <c r="J78" s="91"/>
      <c r="K78" s="91"/>
      <c r="L78" s="91"/>
      <c r="M78" s="91"/>
    </row>
    <row r="79" spans="2:13" ht="9" customHeight="1" x14ac:dyDescent="0.2">
      <c r="C79" s="41"/>
      <c r="D79" s="88"/>
      <c r="H79" s="91"/>
      <c r="I79" s="91"/>
      <c r="J79" s="91"/>
      <c r="K79" s="91"/>
      <c r="L79" s="91"/>
      <c r="M79" s="91"/>
    </row>
    <row r="80" spans="2:13" x14ac:dyDescent="0.2">
      <c r="H80" s="91"/>
      <c r="I80" s="91"/>
      <c r="J80" s="91"/>
      <c r="K80" s="91"/>
      <c r="L80" s="91"/>
      <c r="M80" s="91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2016-03-23T07:16:20Z</dcterms:modified>
</cp:coreProperties>
</file>