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80" windowWidth="15135" windowHeight="8640" tabRatio="908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45621"/>
</workbook>
</file>

<file path=xl/calcChain.xml><?xml version="1.0" encoding="utf-8"?>
<calcChain xmlns="http://schemas.openxmlformats.org/spreadsheetml/2006/main">
  <c r="E22" i="22" l="1"/>
  <c r="AI24" i="21"/>
  <c r="AH24" i="21"/>
  <c r="AF24" i="21"/>
  <c r="AE24" i="21"/>
  <c r="AM6" i="17" l="1"/>
  <c r="AM11" i="17"/>
  <c r="AM8" i="17"/>
  <c r="AM12" i="17"/>
  <c r="AM13" i="17"/>
  <c r="AM9" i="17"/>
  <c r="AM14" i="17"/>
  <c r="AM15" i="17"/>
  <c r="AM16" i="17"/>
  <c r="AM17" i="17"/>
  <c r="AM18" i="17"/>
  <c r="AM19" i="17"/>
  <c r="AM20" i="17"/>
  <c r="AM7" i="17"/>
  <c r="AM10" i="17"/>
  <c r="AM21" i="17"/>
  <c r="AM22" i="17"/>
  <c r="AN6" i="17"/>
  <c r="AN11" i="17"/>
  <c r="AN8" i="17"/>
  <c r="AN12" i="17"/>
  <c r="AN13" i="17"/>
  <c r="AN9" i="17"/>
  <c r="AN14" i="17"/>
  <c r="AN15" i="17"/>
  <c r="AN16" i="17"/>
  <c r="AN17" i="17"/>
  <c r="AN18" i="17"/>
  <c r="AN19" i="17"/>
  <c r="AN20" i="17"/>
  <c r="AN7" i="17"/>
  <c r="AN10" i="17"/>
  <c r="AN21" i="17"/>
  <c r="AN22" i="17"/>
  <c r="H7" i="22" l="1"/>
  <c r="H11" i="22"/>
  <c r="H15" i="22"/>
  <c r="H19" i="22"/>
  <c r="H21" i="22"/>
  <c r="H6" i="22"/>
  <c r="H17" i="22"/>
  <c r="H14" i="22"/>
  <c r="H9" i="22"/>
  <c r="H16" i="22"/>
  <c r="H20" i="22"/>
  <c r="H10" i="22"/>
  <c r="H18" i="22"/>
  <c r="H12" i="22"/>
  <c r="H13" i="22"/>
  <c r="H8" i="22"/>
  <c r="H5" i="22"/>
  <c r="H22" i="22" l="1"/>
  <c r="AN9" i="32"/>
  <c r="AM9" i="32"/>
  <c r="AN10" i="32"/>
  <c r="AM10" i="32"/>
  <c r="AN8" i="32"/>
  <c r="AM8" i="32"/>
  <c r="AN23" i="32"/>
  <c r="AM23" i="32"/>
  <c r="AN22" i="32"/>
  <c r="AM22" i="32"/>
  <c r="AN21" i="32"/>
  <c r="AM21" i="32"/>
  <c r="AN20" i="32"/>
  <c r="AM20" i="32"/>
  <c r="AN19" i="32"/>
  <c r="AM19" i="32"/>
  <c r="AN18" i="32"/>
  <c r="AM18" i="32"/>
  <c r="AN17" i="32"/>
  <c r="AM17" i="32"/>
  <c r="AN16" i="32"/>
  <c r="AM16" i="32"/>
  <c r="AN15" i="32"/>
  <c r="AM15" i="32"/>
  <c r="AN14" i="32"/>
  <c r="AM14" i="32"/>
  <c r="AN13" i="32"/>
  <c r="AM13" i="32"/>
  <c r="AN11" i="32"/>
  <c r="AM11" i="32"/>
  <c r="AN12" i="32"/>
  <c r="AM12" i="32"/>
  <c r="AM7" i="32"/>
  <c r="AN7" i="32"/>
  <c r="AM20" i="26" l="1"/>
  <c r="AN20" i="26"/>
  <c r="AM21" i="18"/>
  <c r="AN21" i="18"/>
  <c r="AM14" i="30"/>
  <c r="AN14" i="30"/>
  <c r="AM16" i="24"/>
  <c r="AN16" i="24"/>
  <c r="EQ19" i="29"/>
  <c r="ER19" i="29"/>
  <c r="ES19" i="29"/>
  <c r="ET19" i="29"/>
  <c r="EU19" i="29"/>
  <c r="EV19" i="29"/>
  <c r="EW19" i="29"/>
  <c r="EX19" i="29"/>
  <c r="AM16" i="14"/>
  <c r="AN16" i="14"/>
  <c r="CO15" i="28" l="1"/>
  <c r="CP15" i="28"/>
  <c r="CQ15" i="28"/>
  <c r="CR15" i="28"/>
  <c r="CS15" i="28"/>
  <c r="AM13" i="4"/>
  <c r="AN13" i="4"/>
  <c r="F22" i="22"/>
  <c r="CV8" i="21"/>
  <c r="CU11" i="21"/>
  <c r="CT11" i="21"/>
  <c r="CS11" i="21"/>
  <c r="CR11" i="21"/>
  <c r="CU8" i="21"/>
  <c r="CT8" i="21"/>
  <c r="CS8" i="21"/>
  <c r="CR8" i="21"/>
  <c r="CU18" i="21"/>
  <c r="CT18" i="21"/>
  <c r="CS18" i="21"/>
  <c r="CR18" i="21"/>
  <c r="CU14" i="21"/>
  <c r="CT14" i="21"/>
  <c r="CS14" i="21"/>
  <c r="CR14" i="21"/>
  <c r="CU20" i="21"/>
  <c r="CT20" i="21"/>
  <c r="CS20" i="21"/>
  <c r="CR20" i="21"/>
  <c r="CU12" i="21"/>
  <c r="CT12" i="21"/>
  <c r="CS12" i="21"/>
  <c r="CR12" i="21"/>
  <c r="CU22" i="21"/>
  <c r="CT22" i="21"/>
  <c r="CS22" i="21"/>
  <c r="CR22" i="21"/>
  <c r="CU13" i="21"/>
  <c r="CT13" i="21"/>
  <c r="CS13" i="21"/>
  <c r="CR13" i="21"/>
  <c r="CU15" i="21"/>
  <c r="CT15" i="21"/>
  <c r="CS15" i="21"/>
  <c r="CR15" i="21"/>
  <c r="CU7" i="21"/>
  <c r="CT7" i="21"/>
  <c r="CS7" i="21"/>
  <c r="CR7" i="21"/>
  <c r="CU19" i="21"/>
  <c r="CT19" i="21"/>
  <c r="CS19" i="21"/>
  <c r="CR19" i="21"/>
  <c r="CU23" i="21"/>
  <c r="CT23" i="21"/>
  <c r="CS23" i="21"/>
  <c r="CR23" i="21"/>
  <c r="CU16" i="21"/>
  <c r="CT16" i="21"/>
  <c r="CS16" i="21"/>
  <c r="CR16" i="21"/>
  <c r="CU10" i="21"/>
  <c r="CT10" i="21"/>
  <c r="CS10" i="21"/>
  <c r="CR10" i="21"/>
  <c r="CU21" i="21"/>
  <c r="CT21" i="21"/>
  <c r="CS21" i="21"/>
  <c r="CR21" i="21"/>
  <c r="CU17" i="21"/>
  <c r="CT17" i="21"/>
  <c r="CS17" i="21"/>
  <c r="CR17" i="21"/>
  <c r="CU9" i="21"/>
  <c r="CT9" i="21"/>
  <c r="CS9" i="21"/>
  <c r="CR9" i="21"/>
  <c r="CS24" i="21" l="1"/>
  <c r="CT24" i="21"/>
  <c r="CU24" i="21"/>
  <c r="CR24" i="21"/>
  <c r="CV15" i="21"/>
  <c r="CV12" i="21" l="1"/>
  <c r="AM22" i="26" l="1"/>
  <c r="AN22" i="26"/>
  <c r="AM19" i="30"/>
  <c r="AN19" i="30"/>
  <c r="AM19" i="18"/>
  <c r="AN19" i="18"/>
  <c r="EW21" i="29" l="1"/>
  <c r="EV21" i="29"/>
  <c r="EU21" i="29"/>
  <c r="ET21" i="29"/>
  <c r="ES21" i="29"/>
  <c r="ER21" i="29"/>
  <c r="EQ21" i="29"/>
  <c r="CS13" i="28"/>
  <c r="CR13" i="28"/>
  <c r="CQ13" i="28"/>
  <c r="CP13" i="28"/>
  <c r="CO13" i="28"/>
  <c r="AM17" i="4"/>
  <c r="CV14" i="21"/>
  <c r="AN17" i="4"/>
  <c r="AN22" i="14"/>
  <c r="AM22" i="14"/>
  <c r="EX21" i="29"/>
  <c r="AN23" i="24"/>
  <c r="AM23" i="24"/>
  <c r="AN12" i="30"/>
  <c r="AM12" i="30"/>
  <c r="AN17" i="18"/>
  <c r="AM17" i="18"/>
  <c r="AN11" i="26"/>
  <c r="AM11" i="26"/>
  <c r="AM21" i="24"/>
  <c r="AM19" i="24" l="1"/>
  <c r="AN19" i="24"/>
  <c r="AM15" i="24"/>
  <c r="AN15" i="24"/>
  <c r="AM13" i="24"/>
  <c r="AN13" i="24"/>
  <c r="AM14" i="24"/>
  <c r="AN14" i="24"/>
  <c r="AM20" i="24"/>
  <c r="AN20" i="24"/>
  <c r="AM11" i="24"/>
  <c r="AN11" i="24"/>
  <c r="AM12" i="24"/>
  <c r="AN12" i="24"/>
  <c r="AM9" i="24"/>
  <c r="AN9" i="24"/>
  <c r="AM7" i="24"/>
  <c r="AN7" i="24"/>
  <c r="AM17" i="24"/>
  <c r="AN17" i="24"/>
  <c r="AN21" i="24"/>
  <c r="AM18" i="24"/>
  <c r="AN18" i="24"/>
  <c r="EX8" i="29"/>
  <c r="EW8" i="29"/>
  <c r="EV8" i="29"/>
  <c r="EU8" i="29"/>
  <c r="ET8" i="29"/>
  <c r="ES8" i="29"/>
  <c r="ER8" i="29"/>
  <c r="EQ8" i="29"/>
  <c r="ET12" i="29"/>
  <c r="AM7" i="14"/>
  <c r="AN7" i="14"/>
  <c r="AM6" i="14"/>
  <c r="AN6" i="14"/>
  <c r="AM18" i="14"/>
  <c r="AN18" i="14"/>
  <c r="AM9" i="14"/>
  <c r="AN9" i="14"/>
  <c r="AM14" i="14"/>
  <c r="AN14" i="14"/>
  <c r="AM12" i="14"/>
  <c r="AN12" i="14"/>
  <c r="AM19" i="14"/>
  <c r="AN19" i="14"/>
  <c r="AM11" i="14"/>
  <c r="AN11" i="14"/>
  <c r="AM8" i="14"/>
  <c r="AN8" i="14"/>
  <c r="AM17" i="14"/>
  <c r="AN17" i="14"/>
  <c r="AM20" i="14"/>
  <c r="AN20" i="14"/>
  <c r="AM21" i="14"/>
  <c r="AN21" i="14"/>
  <c r="AM15" i="14"/>
  <c r="AN15" i="14"/>
  <c r="AM13" i="14"/>
  <c r="AN13" i="14"/>
  <c r="AM10" i="14"/>
  <c r="AN10" i="14"/>
  <c r="CO21" i="28" l="1"/>
  <c r="CP21" i="28"/>
  <c r="CQ21" i="28"/>
  <c r="CR21" i="28"/>
  <c r="CS21" i="28"/>
  <c r="C22" i="22"/>
  <c r="D22" i="22"/>
  <c r="G22" i="22"/>
  <c r="AM9" i="26" l="1"/>
  <c r="AN9" i="26"/>
  <c r="AM18" i="18"/>
  <c r="AN18" i="18"/>
  <c r="AM17" i="30"/>
  <c r="AN17" i="30"/>
  <c r="EQ12" i="29"/>
  <c r="ER12" i="29"/>
  <c r="ES12" i="29"/>
  <c r="EV12" i="29"/>
  <c r="EW12" i="29"/>
  <c r="CO18" i="28"/>
  <c r="CP18" i="28"/>
  <c r="CQ18" i="28"/>
  <c r="CR18" i="28"/>
  <c r="CS18" i="28"/>
  <c r="AM20" i="4"/>
  <c r="AN20" i="4"/>
  <c r="EX12" i="29" l="1"/>
  <c r="EU12" i="29"/>
  <c r="AM10" i="24"/>
  <c r="AN10" i="24"/>
  <c r="AM8" i="24"/>
  <c r="AN8" i="24"/>
  <c r="AM22" i="24"/>
  <c r="AN22" i="24"/>
  <c r="AM8" i="26" l="1"/>
  <c r="AM23" i="26"/>
  <c r="AM17" i="26"/>
  <c r="AM19" i="26"/>
  <c r="AM18" i="26"/>
  <c r="AM10" i="26"/>
  <c r="AM16" i="26"/>
  <c r="AM7" i="26"/>
  <c r="AM13" i="26"/>
  <c r="AM21" i="26"/>
  <c r="AM14" i="26"/>
  <c r="AM12" i="26"/>
  <c r="AM15" i="26"/>
  <c r="C24" i="21" l="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G24" i="21"/>
  <c r="AJ24" i="21"/>
  <c r="AK24" i="21"/>
  <c r="AL24" i="21"/>
  <c r="AM24" i="21"/>
  <c r="AN24" i="21"/>
  <c r="AO24" i="21"/>
  <c r="AP24" i="21"/>
  <c r="AQ24" i="21"/>
  <c r="AR24" i="21"/>
  <c r="AS24" i="21"/>
  <c r="AT24" i="21"/>
  <c r="AU24" i="21"/>
  <c r="AV24" i="21"/>
  <c r="AW24" i="21"/>
  <c r="AX24" i="21"/>
  <c r="AY24" i="21"/>
  <c r="AZ24" i="21"/>
  <c r="BA24" i="21"/>
  <c r="BB24" i="21"/>
  <c r="BC24" i="21"/>
  <c r="BD24" i="21"/>
  <c r="BE24" i="21"/>
  <c r="BF24" i="21"/>
  <c r="BG24" i="21"/>
  <c r="BH24" i="21"/>
  <c r="BI24" i="21"/>
  <c r="BJ24" i="21"/>
  <c r="BK24" i="21"/>
  <c r="BL24" i="21"/>
  <c r="BM24" i="21"/>
  <c r="BN24" i="21"/>
  <c r="BO24" i="21"/>
  <c r="BP24" i="21"/>
  <c r="BQ24" i="21"/>
  <c r="BR24" i="21"/>
  <c r="BS24" i="21"/>
  <c r="BT24" i="21"/>
  <c r="BU24" i="21"/>
  <c r="BV24" i="21"/>
  <c r="BW24" i="21"/>
  <c r="BX24" i="21"/>
  <c r="BY24" i="21"/>
  <c r="BZ24" i="21"/>
  <c r="CA24" i="21"/>
  <c r="CB24" i="21"/>
  <c r="CC24" i="21"/>
  <c r="CD24" i="21"/>
  <c r="CE24" i="21"/>
  <c r="CF24" i="21"/>
  <c r="CG24" i="21"/>
  <c r="CH24" i="21"/>
  <c r="CI24" i="21"/>
  <c r="CJ24" i="21"/>
  <c r="CK24" i="21"/>
  <c r="CL24" i="21"/>
  <c r="CM24" i="21"/>
  <c r="CN24" i="21"/>
  <c r="CO24" i="21"/>
  <c r="CP24" i="21"/>
  <c r="CQ24" i="21"/>
  <c r="C24" i="30" l="1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AI24" i="30"/>
  <c r="AJ24" i="30"/>
  <c r="AK24" i="30"/>
  <c r="AL24" i="30"/>
  <c r="AM11" i="30"/>
  <c r="AN11" i="30"/>
  <c r="AM8" i="30"/>
  <c r="AN8" i="30"/>
  <c r="AM13" i="30"/>
  <c r="AN13" i="30"/>
  <c r="AM16" i="30"/>
  <c r="AN16" i="30"/>
  <c r="AM20" i="30"/>
  <c r="AN20" i="30"/>
  <c r="AM18" i="30"/>
  <c r="AN18" i="30"/>
  <c r="AM21" i="30"/>
  <c r="AN21" i="30"/>
  <c r="AM7" i="30"/>
  <c r="AN7" i="30"/>
  <c r="AM23" i="30"/>
  <c r="AN23" i="30"/>
  <c r="AM22" i="30"/>
  <c r="AN22" i="30"/>
  <c r="AM15" i="30"/>
  <c r="AN15" i="30"/>
  <c r="AM9" i="30"/>
  <c r="AN9" i="30"/>
  <c r="EU15" i="29"/>
  <c r="EV15" i="29"/>
  <c r="EW15" i="29"/>
  <c r="EU20" i="29"/>
  <c r="EV20" i="29"/>
  <c r="EW20" i="29"/>
  <c r="EU10" i="29"/>
  <c r="EV10" i="29"/>
  <c r="EW10" i="29"/>
  <c r="EU16" i="29"/>
  <c r="EV16" i="29"/>
  <c r="EW16" i="29"/>
  <c r="EU22" i="29"/>
  <c r="EV22" i="29"/>
  <c r="EW22" i="29"/>
  <c r="EU11" i="29"/>
  <c r="EV11" i="29"/>
  <c r="EW11" i="29"/>
  <c r="EU17" i="29"/>
  <c r="EV17" i="29"/>
  <c r="EW17" i="29"/>
  <c r="EU13" i="29"/>
  <c r="EV13" i="29"/>
  <c r="EW13" i="29"/>
  <c r="EU24" i="29"/>
  <c r="EV24" i="29"/>
  <c r="EW24" i="29"/>
  <c r="EU18" i="29"/>
  <c r="EV18" i="29"/>
  <c r="EW18" i="29"/>
  <c r="EU14" i="29"/>
  <c r="EV14" i="29"/>
  <c r="EW14" i="29"/>
  <c r="EU9" i="29"/>
  <c r="EV9" i="29"/>
  <c r="EW9" i="29"/>
  <c r="EU23" i="29"/>
  <c r="EV23" i="29"/>
  <c r="EW23" i="29"/>
  <c r="EQ15" i="29"/>
  <c r="ER15" i="29"/>
  <c r="ES15" i="29"/>
  <c r="EQ20" i="29"/>
  <c r="ER20" i="29"/>
  <c r="ES20" i="29"/>
  <c r="EQ10" i="29"/>
  <c r="ER10" i="29"/>
  <c r="ES10" i="29"/>
  <c r="EQ16" i="29"/>
  <c r="ER16" i="29"/>
  <c r="ES16" i="29"/>
  <c r="EQ22" i="29"/>
  <c r="ER22" i="29"/>
  <c r="ES22" i="29"/>
  <c r="EQ11" i="29"/>
  <c r="ER11" i="29"/>
  <c r="ES11" i="29"/>
  <c r="EQ17" i="29"/>
  <c r="ER17" i="29"/>
  <c r="ES17" i="29"/>
  <c r="EQ13" i="29"/>
  <c r="ER13" i="29"/>
  <c r="ES13" i="29"/>
  <c r="EQ24" i="29"/>
  <c r="ER24" i="29"/>
  <c r="ES24" i="29"/>
  <c r="EQ18" i="29"/>
  <c r="ER18" i="29"/>
  <c r="ES18" i="29"/>
  <c r="EQ14" i="29"/>
  <c r="ER14" i="29"/>
  <c r="ES14" i="29"/>
  <c r="EQ9" i="29"/>
  <c r="ER9" i="29"/>
  <c r="ES9" i="29"/>
  <c r="EQ23" i="29"/>
  <c r="ER23" i="29"/>
  <c r="ES23" i="29"/>
  <c r="C25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BB25" i="29"/>
  <c r="BC25" i="29"/>
  <c r="BD25" i="29"/>
  <c r="BE25" i="29"/>
  <c r="BF25" i="29"/>
  <c r="BG25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 l="1"/>
  <c r="EU25" i="29"/>
  <c r="EV25" i="29"/>
  <c r="ER25" i="29"/>
  <c r="EW25" i="29"/>
  <c r="ES25" i="29"/>
  <c r="CO9" i="28" l="1"/>
  <c r="CP9" i="28"/>
  <c r="CQ9" i="28"/>
  <c r="CR9" i="28"/>
  <c r="CS9" i="28"/>
  <c r="CO10" i="28"/>
  <c r="CP10" i="28"/>
  <c r="CQ10" i="28"/>
  <c r="CR10" i="28"/>
  <c r="CS10" i="28"/>
  <c r="CO16" i="28"/>
  <c r="CP16" i="28"/>
  <c r="CQ16" i="28"/>
  <c r="CR16" i="28"/>
  <c r="CS16" i="28"/>
  <c r="CO8" i="28"/>
  <c r="CP8" i="28"/>
  <c r="CQ8" i="28"/>
  <c r="CR8" i="28"/>
  <c r="CS8" i="28"/>
  <c r="CO23" i="28"/>
  <c r="CP23" i="28"/>
  <c r="CQ23" i="28"/>
  <c r="CR23" i="28"/>
  <c r="CS23" i="28"/>
  <c r="CO19" i="28"/>
  <c r="CP19" i="28"/>
  <c r="CQ19" i="28"/>
  <c r="CR19" i="28"/>
  <c r="CS19" i="28"/>
  <c r="CO20" i="28"/>
  <c r="CP20" i="28"/>
  <c r="CQ20" i="28"/>
  <c r="CR20" i="28"/>
  <c r="CS20" i="28"/>
  <c r="CO22" i="28"/>
  <c r="CP22" i="28"/>
  <c r="CQ22" i="28"/>
  <c r="CR22" i="28"/>
  <c r="CS22" i="28"/>
  <c r="CO12" i="28"/>
  <c r="CP12" i="28"/>
  <c r="CQ12" i="28"/>
  <c r="CR12" i="28"/>
  <c r="CS12" i="28"/>
  <c r="CO7" i="28"/>
  <c r="CP7" i="28"/>
  <c r="CQ7" i="28"/>
  <c r="CR7" i="28"/>
  <c r="CS7" i="28"/>
  <c r="CO11" i="28"/>
  <c r="CP11" i="28"/>
  <c r="CQ11" i="28"/>
  <c r="CR11" i="28"/>
  <c r="CS11" i="28"/>
  <c r="CO14" i="28"/>
  <c r="CP14" i="28"/>
  <c r="CQ14" i="28"/>
  <c r="CR14" i="28"/>
  <c r="CS14" i="28"/>
  <c r="CS17" i="28"/>
  <c r="CR17" i="28"/>
  <c r="CQ17" i="28"/>
  <c r="CP17" i="28"/>
  <c r="CO17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AR24" i="28"/>
  <c r="AS24" i="28"/>
  <c r="AT24" i="28"/>
  <c r="AU24" i="28"/>
  <c r="AV24" i="28"/>
  <c r="AW24" i="28"/>
  <c r="AX24" i="28"/>
  <c r="AY24" i="28"/>
  <c r="AZ24" i="28"/>
  <c r="BA24" i="28"/>
  <c r="BB24" i="28"/>
  <c r="BC24" i="28"/>
  <c r="BD24" i="28"/>
  <c r="BE24" i="28"/>
  <c r="BF24" i="28"/>
  <c r="BG24" i="28"/>
  <c r="BH24" i="28"/>
  <c r="BI24" i="28"/>
  <c r="BJ24" i="28"/>
  <c r="BK24" i="28"/>
  <c r="BL24" i="28"/>
  <c r="BM24" i="28"/>
  <c r="BN24" i="28"/>
  <c r="BO24" i="28"/>
  <c r="BP24" i="28"/>
  <c r="BQ24" i="28"/>
  <c r="BR24" i="28"/>
  <c r="BS24" i="28"/>
  <c r="BT24" i="28"/>
  <c r="BU24" i="28"/>
  <c r="BV24" i="28"/>
  <c r="BW24" i="28"/>
  <c r="BX24" i="28"/>
  <c r="BY24" i="28"/>
  <c r="BZ24" i="28"/>
  <c r="CA24" i="28"/>
  <c r="CB24" i="28"/>
  <c r="CC24" i="28"/>
  <c r="CD24" i="28"/>
  <c r="CE24" i="28"/>
  <c r="CF24" i="28"/>
  <c r="CG24" i="28"/>
  <c r="CH24" i="28"/>
  <c r="CI24" i="28"/>
  <c r="CJ24" i="28"/>
  <c r="CK24" i="28"/>
  <c r="CL24" i="28"/>
  <c r="CM24" i="28"/>
  <c r="CN24" i="28"/>
  <c r="CV13" i="21"/>
  <c r="CV19" i="21"/>
  <c r="CV16" i="21"/>
  <c r="CV23" i="21"/>
  <c r="CV20" i="21"/>
  <c r="CV18" i="21"/>
  <c r="CV21" i="21"/>
  <c r="CV11" i="21"/>
  <c r="CV10" i="21"/>
  <c r="CV9" i="21"/>
  <c r="CV17" i="21"/>
  <c r="CV7" i="21"/>
  <c r="CV22" i="21"/>
  <c r="CV24" i="21" l="1"/>
  <c r="CP24" i="28"/>
  <c r="CR24" i="28"/>
  <c r="CQ24" i="28"/>
  <c r="CO24" i="28"/>
  <c r="CS24" i="28"/>
  <c r="AM10" i="30" l="1"/>
  <c r="AM24" i="30" s="1"/>
  <c r="AN10" i="30"/>
  <c r="AN24" i="30" s="1"/>
  <c r="AL24" i="32"/>
  <c r="AK24" i="32"/>
  <c r="AJ24" i="32"/>
  <c r="AI24" i="32"/>
  <c r="AH24" i="32"/>
  <c r="AG24" i="32"/>
  <c r="AF24" i="32"/>
  <c r="AE24" i="32"/>
  <c r="AD24" i="32"/>
  <c r="AC24" i="32"/>
  <c r="AB24" i="32"/>
  <c r="AA24" i="32"/>
  <c r="Z24" i="32"/>
  <c r="Y24" i="32"/>
  <c r="X24" i="32"/>
  <c r="W24" i="32"/>
  <c r="V24" i="32"/>
  <c r="U24" i="32"/>
  <c r="T24" i="32"/>
  <c r="S24" i="32"/>
  <c r="R24" i="32"/>
  <c r="Q24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EX9" i="29"/>
  <c r="ET9" i="29"/>
  <c r="EX14" i="29"/>
  <c r="ET14" i="29"/>
  <c r="EX18" i="29"/>
  <c r="ET18" i="29"/>
  <c r="EX24" i="29"/>
  <c r="ET24" i="29"/>
  <c r="ET13" i="29"/>
  <c r="EX13" i="29"/>
  <c r="EX17" i="29"/>
  <c r="ET17" i="29"/>
  <c r="EX11" i="29"/>
  <c r="ET11" i="29"/>
  <c r="ET22" i="29"/>
  <c r="EX22" i="29"/>
  <c r="EX16" i="29"/>
  <c r="ET16" i="29"/>
  <c r="EX10" i="29"/>
  <c r="ET10" i="29"/>
  <c r="EX20" i="29"/>
  <c r="ET20" i="29"/>
  <c r="ET15" i="29"/>
  <c r="EX15" i="29"/>
  <c r="EX23" i="29"/>
  <c r="ET23" i="29"/>
  <c r="C24" i="28"/>
  <c r="AN8" i="26"/>
  <c r="AN12" i="26"/>
  <c r="AN15" i="26"/>
  <c r="AN23" i="26"/>
  <c r="AN17" i="26"/>
  <c r="AN19" i="26"/>
  <c r="AN18" i="26"/>
  <c r="AN10" i="26"/>
  <c r="AN16" i="26"/>
  <c r="AN7" i="26"/>
  <c r="AN13" i="26"/>
  <c r="AN21" i="26"/>
  <c r="AN1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AM21" i="4"/>
  <c r="AN21" i="4"/>
  <c r="AM10" i="4"/>
  <c r="AN10" i="4"/>
  <c r="AM15" i="4"/>
  <c r="AN15" i="4"/>
  <c r="AM12" i="4"/>
  <c r="AN12" i="4"/>
  <c r="AM9" i="4"/>
  <c r="AN9" i="4"/>
  <c r="AM16" i="4"/>
  <c r="AN16" i="4"/>
  <c r="AM19" i="4"/>
  <c r="AN19" i="4"/>
  <c r="AM14" i="4"/>
  <c r="AN14" i="4"/>
  <c r="AM6" i="4"/>
  <c r="AN6" i="4"/>
  <c r="AM8" i="4"/>
  <c r="AN8" i="4"/>
  <c r="AM11" i="4"/>
  <c r="AN11" i="4"/>
  <c r="AM22" i="4"/>
  <c r="AN22" i="4"/>
  <c r="AM7" i="4"/>
  <c r="AN7" i="4"/>
  <c r="AN22" i="18"/>
  <c r="AM22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AL23" i="17"/>
  <c r="AK23" i="17"/>
  <c r="C24" i="20" s="1"/>
  <c r="AJ23" i="17"/>
  <c r="AI23" i="17"/>
  <c r="C23" i="20" s="1"/>
  <c r="AH23" i="17"/>
  <c r="AG23" i="17"/>
  <c r="C22" i="20" s="1"/>
  <c r="AF23" i="17"/>
  <c r="AE23" i="17"/>
  <c r="C21" i="20" s="1"/>
  <c r="AD23" i="17"/>
  <c r="AC23" i="17"/>
  <c r="C20" i="20" s="1"/>
  <c r="AB23" i="17"/>
  <c r="AA23" i="17"/>
  <c r="C19" i="20" s="1"/>
  <c r="Z23" i="17"/>
  <c r="Y23" i="17"/>
  <c r="C18" i="20" s="1"/>
  <c r="X23" i="17"/>
  <c r="W23" i="17"/>
  <c r="C17" i="20" s="1"/>
  <c r="V23" i="17"/>
  <c r="U23" i="17"/>
  <c r="C16" i="20" s="1"/>
  <c r="T23" i="17"/>
  <c r="S23" i="17"/>
  <c r="C15" i="20" s="1"/>
  <c r="R23" i="17"/>
  <c r="Q23" i="17"/>
  <c r="C14" i="20" s="1"/>
  <c r="P23" i="17"/>
  <c r="O23" i="17"/>
  <c r="C13" i="20" s="1"/>
  <c r="N23" i="17"/>
  <c r="M23" i="17"/>
  <c r="C12" i="20" s="1"/>
  <c r="L23" i="17"/>
  <c r="K23" i="17"/>
  <c r="C11" i="20" s="1"/>
  <c r="J23" i="17"/>
  <c r="I23" i="17"/>
  <c r="C10" i="20" s="1"/>
  <c r="H23" i="17"/>
  <c r="G23" i="17"/>
  <c r="C9" i="20" s="1"/>
  <c r="F23" i="17"/>
  <c r="E23" i="17"/>
  <c r="C8" i="20" s="1"/>
  <c r="D23" i="17"/>
  <c r="C23" i="17"/>
  <c r="C7" i="20" s="1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AL23" i="4"/>
  <c r="AK23" i="4"/>
  <c r="C24" i="8" s="1"/>
  <c r="AJ23" i="4"/>
  <c r="AI23" i="4"/>
  <c r="C23" i="8" s="1"/>
  <c r="AH23" i="4"/>
  <c r="AG23" i="4"/>
  <c r="C22" i="8" s="1"/>
  <c r="AF23" i="4"/>
  <c r="AE23" i="4"/>
  <c r="C21" i="8" s="1"/>
  <c r="AD23" i="4"/>
  <c r="AC23" i="4"/>
  <c r="C20" i="8" s="1"/>
  <c r="AB23" i="4"/>
  <c r="AA23" i="4"/>
  <c r="C19" i="8" s="1"/>
  <c r="Z23" i="4"/>
  <c r="Y23" i="4"/>
  <c r="C18" i="8" s="1"/>
  <c r="X23" i="4"/>
  <c r="W23" i="4"/>
  <c r="C17" i="8" s="1"/>
  <c r="V23" i="4"/>
  <c r="U23" i="4"/>
  <c r="C16" i="8" s="1"/>
  <c r="T23" i="4"/>
  <c r="S23" i="4"/>
  <c r="C15" i="8" s="1"/>
  <c r="R23" i="4"/>
  <c r="Q23" i="4"/>
  <c r="C14" i="8" s="1"/>
  <c r="P23" i="4"/>
  <c r="O23" i="4"/>
  <c r="C13" i="8" s="1"/>
  <c r="N23" i="4"/>
  <c r="M23" i="4"/>
  <c r="C12" i="8" s="1"/>
  <c r="L23" i="4"/>
  <c r="K23" i="4"/>
  <c r="C11" i="8" s="1"/>
  <c r="J23" i="4"/>
  <c r="I23" i="4"/>
  <c r="C10" i="8" s="1"/>
  <c r="H23" i="4"/>
  <c r="G23" i="4"/>
  <c r="C9" i="8" s="1"/>
  <c r="F23" i="4"/>
  <c r="E23" i="4"/>
  <c r="C8" i="8" s="1"/>
  <c r="D23" i="4"/>
  <c r="C23" i="4"/>
  <c r="C7" i="8" s="1"/>
  <c r="AN15" i="18"/>
  <c r="AM15" i="18"/>
  <c r="AN7" i="18"/>
  <c r="AM7" i="18"/>
  <c r="AN8" i="18"/>
  <c r="AM8" i="18"/>
  <c r="AN6" i="18"/>
  <c r="AM6" i="18"/>
  <c r="AN10" i="18"/>
  <c r="AM10" i="18"/>
  <c r="AN9" i="18"/>
  <c r="AM9" i="18"/>
  <c r="AN20" i="18"/>
  <c r="AM20" i="18"/>
  <c r="AN11" i="18"/>
  <c r="AM11" i="18"/>
  <c r="AN14" i="18"/>
  <c r="AM14" i="18"/>
  <c r="AN12" i="18"/>
  <c r="AM12" i="18"/>
  <c r="AN13" i="18"/>
  <c r="AM13" i="18"/>
  <c r="AN16" i="18"/>
  <c r="AM16" i="18"/>
  <c r="AN18" i="4"/>
  <c r="AM18" i="4"/>
  <c r="AN24" i="32" l="1"/>
  <c r="AM24" i="32"/>
  <c r="C25" i="8"/>
  <c r="D18" i="8" s="1"/>
  <c r="AN24" i="24"/>
  <c r="AM24" i="26"/>
  <c r="AM24" i="24"/>
  <c r="ET25" i="29"/>
  <c r="EX25" i="29"/>
  <c r="AN24" i="26"/>
  <c r="AM23" i="18"/>
  <c r="AN23" i="18"/>
  <c r="AM23" i="17"/>
  <c r="AN23" i="17"/>
  <c r="C25" i="20"/>
  <c r="D18" i="20" s="1"/>
  <c r="AM23" i="14"/>
  <c r="AN23" i="14"/>
  <c r="AM23" i="4"/>
  <c r="AN23" i="4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<sst xmlns="http://schemas.openxmlformats.org/spreadsheetml/2006/main" count="1366" uniqueCount="92">
  <si>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</si>
  <si>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</si>
  <si>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</si>
  <si>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</si>
  <si>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</si>
  <si>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</si>
  <si>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</si>
  <si>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</si>
  <si>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</si>
  <si>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</si>
  <si>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</si>
  <si>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</si>
  <si>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</si>
  <si>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</si>
  <si>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</si>
  <si>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</si>
  <si>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</si>
  <si>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</si>
  <si>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</si>
  <si>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</si>
  <si>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</si>
  <si>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</si>
  <si>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</si>
  <si>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</si>
  <si>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</si>
  <si>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</si>
  <si>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</si>
  <si>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</si>
  <si>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</si>
  <si>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</si>
  <si>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</si>
  <si>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</si>
  <si>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</si>
  <si>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</si>
  <si>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</si>
  <si>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</si>
  <si>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</si>
  <si>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</si>
  <si>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</si>
  <si>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</si>
  <si>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</si>
  <si>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</si>
  <si>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</si>
  <si>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</si>
  <si>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</si>
  <si>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</si>
  <si>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</si>
  <si>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</si>
  <si>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</si>
  <si>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</si>
  <si>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</si>
  <si>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</si>
  <si>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</si>
  <si>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</si>
  <si>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</si>
  <si>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სს სადაზღვევო კომპანია იმედი L</t>
  </si>
  <si>
    <t>სს სადაზღვევო კომპანია პრაიმი</t>
  </si>
  <si>
    <t>სს ჰუალინგ დაზღვევა</t>
  </si>
  <si>
    <t xml:space="preserve"> სს ჰუალინგ დაზღვევა</t>
  </si>
  <si>
    <t>სს საერთაშორისო სადაზღვევო კომპანია კამარა</t>
  </si>
  <si>
    <t>საანგარიშო თარიღი: 30.06.2019</t>
  </si>
  <si>
    <t>საანგარიშო პერიოდი: 01.01.2019 - 30.06.2019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</si>
  <si>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(01.01.2019 - 30.06.2019)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</si>
  <si>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(01.01.2019 - 30.06.2019)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</si>
  <si>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(01.01.2019 - 30.06.2019)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</si>
  <si>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(01.01.2019 - 30.06.2019)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</si>
  <si>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(01.01.2019 - 30.06.2019) დამდგარი ზარალების ოდენობას</t>
  </si>
  <si>
    <t>ანაზღაურებული ზარალი წარმოადგენს საანგარიშო პერიოდში (01.01.2018- 30.06.2019)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</si>
  <si>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2019 წლის 6 თვის განმავლობაში დაზღვეულ სატრანსპორტო საშუალებათა რაოდენობა</t>
  </si>
  <si>
    <t>2019 წლის 6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</si>
  <si>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2019 წლის 6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</si>
  <si>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2019 წლის 6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</si>
  <si>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2019 წლის 6 თვის განმავლობაში სადაზღვევო კომპანიების მიერ ანაზღაურებული ზარალების ოდენობა</t>
  </si>
  <si>
    <t>2019 წლის 6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</si>
  <si>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2019 წლის 6 თვის მონაცემებით (პირდაპირი დაზღვევის საქმიანობა)</t>
  </si>
  <si>
    <t xml:space="preserve">2019 წლის 6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</si>
  <si>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2019 წლის 6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</si>
  <si>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2019 წლის 6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</si>
  <si>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2019 წლის 6 თვის მონაცემებით (გადაზღვევის საქმიანობა)</t>
  </si>
  <si>
    <t>სს სადაზღვევო კომპანია ევროინს ჯორჯია</t>
  </si>
  <si>
    <t>ინფორმაცია სადაზღვევო პოლისების რაოდენობაზე - (პირდაპირი დაზღვევის საქმიანობა)</t>
  </si>
  <si>
    <t>სს სადაზღვევო კომპანია ალდაგი</t>
  </si>
  <si>
    <t>სს სადაზღვევო კომპანია ჯი პი აი ჰოლდინგი</t>
  </si>
  <si>
    <t>სს თიბისი დაზღვევა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</si>
  <si>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</si>
  <si>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</si>
  <si>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ტაო</t>
  </si>
  <si>
    <t>სს დაზღვევის კომპანია ქართუ</t>
  </si>
  <si>
    <t>გამომუშავებული პრემია შეესაბამება საანგარიშო პერიოდში (01.01.2019 - 30.06.2019)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</si>
  <si>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სს სადაზღვევო კომპანია არდი დაზღვევა</t>
  </si>
  <si>
    <t>სს სადაზღვევო კომპანია ალფა</t>
  </si>
  <si>
    <t>სს პსპ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</si>
</sst>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12" fillId="0" borderId="2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3" fontId="20" fillId="0" borderId="3" xfId="0" applyNumberFormat="1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20" fillId="0" borderId="3" xfId="1" applyNumberFormat="1" applyFont="1" applyFill="1" applyBorder="1" applyAlignment="1">
      <alignment horizontal="left" vertical="center" wrapText="1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6" fontId="0" fillId="0" borderId="0" xfId="0" applyNumberFormat="1" applyAlignment="1" applyProtection="1">
      <alignment vertical="center"/>
    </xf>
    <xf numFmtId="166" fontId="0" fillId="0" borderId="0" xfId="1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Comma" xfId="1" builtinId="3"/>
    <cellStyle name="Comma 2" xfId="2"/>
    <cellStyle name="Comma 3" xfId="3"/>
    <cellStyle name="Comma 5" xfId="4"/>
    <cellStyle name="Normal" xfId="0" builtinId="0"/>
    <cellStyle name="Normal 11" xfId="5"/>
    <cellStyle name="Normal 2" xfId="6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DB28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2.7109375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4" width="15.140625" style="25" customWidth="1" outlineLevel="1"/>
    <col min="25" max="25" width="12.7109375" style="25" customWidth="1"/>
    <col min="26" max="28" width="12.7109375" style="25" customWidth="1" outlineLevel="1"/>
    <col min="29" max="29" width="15.140625" style="25" customWidth="1"/>
    <col min="30" max="30" width="12.7109375" style="25" customWidth="1"/>
    <col min="31" max="31" width="12.7109375" style="25" customWidth="1" outlineLevel="1"/>
    <col min="32" max="32" width="16.28515625" style="25" customWidth="1" outlineLevel="1"/>
    <col min="33" max="33" width="12.7109375" style="25" customWidth="1" outlineLevel="1"/>
    <col min="34" max="34" width="15.140625" style="25" customWidth="1"/>
    <col min="35" max="35" width="12.7109375" style="25" customWidth="1"/>
    <col min="36" max="38" width="12.7109375" style="25" customWidth="1" outlineLevel="1"/>
    <col min="39" max="39" width="15.140625" style="25" customWidth="1"/>
    <col min="40" max="40" width="12.7109375" style="25" customWidth="1"/>
    <col min="41" max="43" width="12.7109375" style="25" customWidth="1" outlineLevel="1"/>
    <col min="44" max="44" width="15.140625" style="25" customWidth="1"/>
    <col min="45" max="45" width="12.7109375" style="25" customWidth="1"/>
    <col min="46" max="48" width="12.7109375" style="25" customWidth="1" outlineLevel="1"/>
    <col min="49" max="49" width="15.140625" style="25" customWidth="1"/>
    <col min="50" max="50" width="12.7109375" style="25" customWidth="1"/>
    <col min="51" max="53" width="12.7109375" style="25" customWidth="1" outlineLevel="1"/>
    <col min="54" max="54" width="15.140625" style="25" customWidth="1"/>
    <col min="55" max="55" width="12.7109375" style="25" customWidth="1"/>
    <col min="56" max="58" width="12.7109375" style="25" customWidth="1" outlineLevel="1"/>
    <col min="59" max="59" width="15.140625" style="25" customWidth="1"/>
    <col min="60" max="60" width="12.7109375" style="25" customWidth="1"/>
    <col min="61" max="63" width="12.7109375" style="25" customWidth="1" outlineLevel="1"/>
    <col min="64" max="64" width="15.140625" style="25" customWidth="1"/>
    <col min="65" max="65" width="12.7109375" style="25" customWidth="1"/>
    <col min="66" max="68" width="12.7109375" style="25" customWidth="1" outlineLevel="1"/>
    <col min="69" max="69" width="15.140625" style="25" customWidth="1"/>
    <col min="70" max="70" width="12.7109375" style="25" customWidth="1"/>
    <col min="71" max="73" width="12.7109375" style="25" customWidth="1" outlineLevel="1"/>
    <col min="74" max="74" width="15.140625" style="25" customWidth="1"/>
    <col min="75" max="75" width="12.7109375" style="25" customWidth="1"/>
    <col min="76" max="78" width="12.7109375" style="25" customWidth="1" outlineLevel="1"/>
    <col min="79" max="79" width="15.140625" style="25" customWidth="1"/>
    <col min="80" max="80" width="12.7109375" style="25" customWidth="1"/>
    <col min="81" max="83" width="12.7109375" style="25" customWidth="1" outlineLevel="1"/>
    <col min="84" max="84" width="15.140625" style="25" customWidth="1"/>
    <col min="85" max="85" width="12.7109375" style="25" customWidth="1"/>
    <col min="86" max="88" width="12.7109375" style="25" customWidth="1" outlineLevel="1"/>
    <col min="89" max="89" width="15.140625" style="25" customWidth="1"/>
    <col min="90" max="90" width="12.7109375" style="25" customWidth="1"/>
    <col min="91" max="93" width="12.7109375" style="25" customWidth="1" outlineLevel="1"/>
    <col min="94" max="94" width="15.140625" style="25" customWidth="1"/>
    <col min="95" max="95" width="12.7109375" style="25" customWidth="1"/>
    <col min="96" max="96" width="12.7109375" style="25" customWidth="1" outlineLevel="1"/>
    <col min="97" max="97" width="16" style="25" customWidth="1" outlineLevel="1"/>
    <col min="98" max="98" width="12.7109375" style="25" customWidth="1" outlineLevel="1"/>
    <col min="99" max="99" width="15.140625" style="25" customWidth="1"/>
    <col min="100" max="100" width="12.7109375" style="25" customWidth="1"/>
    <col min="101" max="101" width="12.5703125" style="25" customWidth="1"/>
    <col min="102" max="16384" width="9.140625" style="25"/>
  </cols>
  <sheetData>
    <row r="1" spans="1:106" s="20" customFormat="1" ht="28.5" customHeight="1" x14ac:dyDescent="0.2">
      <c r="A1" s="15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s="22" customFormat="1" ht="89.25" customHeight="1" x14ac:dyDescent="0.2">
      <c r="A4" s="105" t="s">
        <v>0</v>
      </c>
      <c r="B4" s="105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3"/>
      <c r="W4" s="103"/>
      <c r="X4" s="103"/>
      <c r="Y4" s="104"/>
      <c r="Z4" s="102" t="s">
        <v>35</v>
      </c>
      <c r="AA4" s="103"/>
      <c r="AB4" s="103"/>
      <c r="AC4" s="103"/>
      <c r="AD4" s="104"/>
      <c r="AE4" s="102" t="s">
        <v>7</v>
      </c>
      <c r="AF4" s="103"/>
      <c r="AG4" s="103"/>
      <c r="AH4" s="103"/>
      <c r="AI4" s="104"/>
      <c r="AJ4" s="102" t="s">
        <v>8</v>
      </c>
      <c r="AK4" s="103"/>
      <c r="AL4" s="103"/>
      <c r="AM4" s="103"/>
      <c r="AN4" s="104"/>
      <c r="AO4" s="102" t="s">
        <v>28</v>
      </c>
      <c r="AP4" s="103"/>
      <c r="AQ4" s="103"/>
      <c r="AR4" s="103"/>
      <c r="AS4" s="104"/>
      <c r="AT4" s="102" t="s">
        <v>38</v>
      </c>
      <c r="AU4" s="103"/>
      <c r="AV4" s="103"/>
      <c r="AW4" s="103"/>
      <c r="AX4" s="104"/>
      <c r="AY4" s="102" t="s">
        <v>29</v>
      </c>
      <c r="AZ4" s="103"/>
      <c r="BA4" s="103"/>
      <c r="BB4" s="103"/>
      <c r="BC4" s="104"/>
      <c r="BD4" s="102" t="s">
        <v>30</v>
      </c>
      <c r="BE4" s="103"/>
      <c r="BF4" s="103"/>
      <c r="BG4" s="103"/>
      <c r="BH4" s="104"/>
      <c r="BI4" s="102" t="s">
        <v>9</v>
      </c>
      <c r="BJ4" s="103"/>
      <c r="BK4" s="103"/>
      <c r="BL4" s="103"/>
      <c r="BM4" s="104"/>
      <c r="BN4" s="102" t="s">
        <v>33</v>
      </c>
      <c r="BO4" s="103"/>
      <c r="BP4" s="103"/>
      <c r="BQ4" s="103"/>
      <c r="BR4" s="104"/>
      <c r="BS4" s="102" t="s">
        <v>10</v>
      </c>
      <c r="BT4" s="103"/>
      <c r="BU4" s="103"/>
      <c r="BV4" s="103"/>
      <c r="BW4" s="104"/>
      <c r="BX4" s="102" t="s">
        <v>11</v>
      </c>
      <c r="BY4" s="103"/>
      <c r="BZ4" s="103"/>
      <c r="CA4" s="103"/>
      <c r="CB4" s="104"/>
      <c r="CC4" s="102" t="s">
        <v>12</v>
      </c>
      <c r="CD4" s="103"/>
      <c r="CE4" s="103"/>
      <c r="CF4" s="103"/>
      <c r="CG4" s="104"/>
      <c r="CH4" s="102" t="s">
        <v>32</v>
      </c>
      <c r="CI4" s="103"/>
      <c r="CJ4" s="103"/>
      <c r="CK4" s="103"/>
      <c r="CL4" s="104"/>
      <c r="CM4" s="102" t="s">
        <v>13</v>
      </c>
      <c r="CN4" s="103"/>
      <c r="CO4" s="103"/>
      <c r="CP4" s="103"/>
      <c r="CQ4" s="104"/>
      <c r="CR4" s="102" t="s">
        <v>14</v>
      </c>
      <c r="CS4" s="103"/>
      <c r="CT4" s="103"/>
      <c r="CU4" s="103"/>
      <c r="CV4" s="104"/>
    </row>
    <row r="5" spans="1:106" s="22" customFormat="1" ht="42" customHeight="1" x14ac:dyDescent="0.2">
      <c r="A5" s="106"/>
      <c r="B5" s="106"/>
      <c r="C5" s="101" t="s">
        <v>43</v>
      </c>
      <c r="D5" s="101"/>
      <c r="E5" s="101"/>
      <c r="F5" s="101"/>
      <c r="G5" s="68" t="s">
        <v>44</v>
      </c>
      <c r="H5" s="101" t="s">
        <v>43</v>
      </c>
      <c r="I5" s="101"/>
      <c r="J5" s="101"/>
      <c r="K5" s="101"/>
      <c r="L5" s="68" t="s">
        <v>44</v>
      </c>
      <c r="M5" s="101" t="s">
        <v>43</v>
      </c>
      <c r="N5" s="101"/>
      <c r="O5" s="101"/>
      <c r="P5" s="101"/>
      <c r="Q5" s="68" t="s">
        <v>44</v>
      </c>
      <c r="R5" s="101" t="s">
        <v>43</v>
      </c>
      <c r="S5" s="101"/>
      <c r="T5" s="101"/>
      <c r="U5" s="101"/>
      <c r="V5" s="108" t="s">
        <v>44</v>
      </c>
      <c r="W5" s="109"/>
      <c r="X5" s="109"/>
      <c r="Y5" s="110"/>
      <c r="Z5" s="101" t="s">
        <v>43</v>
      </c>
      <c r="AA5" s="101"/>
      <c r="AB5" s="101"/>
      <c r="AC5" s="101"/>
      <c r="AD5" s="68" t="s">
        <v>44</v>
      </c>
      <c r="AE5" s="101" t="s">
        <v>43</v>
      </c>
      <c r="AF5" s="101"/>
      <c r="AG5" s="101"/>
      <c r="AH5" s="101"/>
      <c r="AI5" s="68" t="s">
        <v>44</v>
      </c>
      <c r="AJ5" s="101" t="s">
        <v>43</v>
      </c>
      <c r="AK5" s="101"/>
      <c r="AL5" s="101"/>
      <c r="AM5" s="101"/>
      <c r="AN5" s="68" t="s">
        <v>44</v>
      </c>
      <c r="AO5" s="101" t="s">
        <v>43</v>
      </c>
      <c r="AP5" s="101"/>
      <c r="AQ5" s="101"/>
      <c r="AR5" s="101"/>
      <c r="AS5" s="68" t="s">
        <v>44</v>
      </c>
      <c r="AT5" s="101" t="s">
        <v>43</v>
      </c>
      <c r="AU5" s="101"/>
      <c r="AV5" s="101"/>
      <c r="AW5" s="101"/>
      <c r="AX5" s="68" t="s">
        <v>44</v>
      </c>
      <c r="AY5" s="101" t="s">
        <v>43</v>
      </c>
      <c r="AZ5" s="101"/>
      <c r="BA5" s="101"/>
      <c r="BB5" s="101"/>
      <c r="BC5" s="68" t="s">
        <v>44</v>
      </c>
      <c r="BD5" s="101" t="s">
        <v>43</v>
      </c>
      <c r="BE5" s="101"/>
      <c r="BF5" s="101"/>
      <c r="BG5" s="101"/>
      <c r="BH5" s="68" t="s">
        <v>44</v>
      </c>
      <c r="BI5" s="101" t="s">
        <v>43</v>
      </c>
      <c r="BJ5" s="101"/>
      <c r="BK5" s="101"/>
      <c r="BL5" s="101"/>
      <c r="BM5" s="68" t="s">
        <v>44</v>
      </c>
      <c r="BN5" s="101" t="s">
        <v>43</v>
      </c>
      <c r="BO5" s="101"/>
      <c r="BP5" s="101"/>
      <c r="BQ5" s="101"/>
      <c r="BR5" s="68" t="s">
        <v>44</v>
      </c>
      <c r="BS5" s="101" t="s">
        <v>43</v>
      </c>
      <c r="BT5" s="101"/>
      <c r="BU5" s="101"/>
      <c r="BV5" s="101"/>
      <c r="BW5" s="68" t="s">
        <v>44</v>
      </c>
      <c r="BX5" s="101" t="s">
        <v>43</v>
      </c>
      <c r="BY5" s="101"/>
      <c r="BZ5" s="101"/>
      <c r="CA5" s="101"/>
      <c r="CB5" s="68" t="s">
        <v>44</v>
      </c>
      <c r="CC5" s="101" t="s">
        <v>43</v>
      </c>
      <c r="CD5" s="101"/>
      <c r="CE5" s="101"/>
      <c r="CF5" s="101"/>
      <c r="CG5" s="68" t="s">
        <v>44</v>
      </c>
      <c r="CH5" s="101" t="s">
        <v>43</v>
      </c>
      <c r="CI5" s="101"/>
      <c r="CJ5" s="101"/>
      <c r="CK5" s="101"/>
      <c r="CL5" s="68" t="s">
        <v>44</v>
      </c>
      <c r="CM5" s="101" t="s">
        <v>43</v>
      </c>
      <c r="CN5" s="101"/>
      <c r="CO5" s="101"/>
      <c r="CP5" s="101"/>
      <c r="CQ5" s="68" t="s">
        <v>44</v>
      </c>
      <c r="CR5" s="101" t="s">
        <v>43</v>
      </c>
      <c r="CS5" s="101"/>
      <c r="CT5" s="101"/>
      <c r="CU5" s="101"/>
      <c r="CV5" s="68" t="s">
        <v>44</v>
      </c>
    </row>
    <row r="6" spans="1:106" s="70" customFormat="1" ht="45" x14ac:dyDescent="0.2">
      <c r="A6" s="107"/>
      <c r="B6" s="107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48</v>
      </c>
      <c r="W6" s="71" t="s">
        <v>49</v>
      </c>
      <c r="X6" s="71" t="s">
        <v>50</v>
      </c>
      <c r="Y6" s="71" t="s">
        <v>14</v>
      </c>
      <c r="Z6" s="71" t="s">
        <v>48</v>
      </c>
      <c r="AA6" s="71" t="s">
        <v>49</v>
      </c>
      <c r="AB6" s="71" t="s">
        <v>50</v>
      </c>
      <c r="AC6" s="71" t="s">
        <v>14</v>
      </c>
      <c r="AD6" s="71" t="s">
        <v>14</v>
      </c>
      <c r="AE6" s="71" t="s">
        <v>48</v>
      </c>
      <c r="AF6" s="71" t="s">
        <v>49</v>
      </c>
      <c r="AG6" s="71" t="s">
        <v>50</v>
      </c>
      <c r="AH6" s="71" t="s">
        <v>14</v>
      </c>
      <c r="AI6" s="71" t="s">
        <v>14</v>
      </c>
      <c r="AJ6" s="71" t="s">
        <v>48</v>
      </c>
      <c r="AK6" s="71" t="s">
        <v>49</v>
      </c>
      <c r="AL6" s="71" t="s">
        <v>50</v>
      </c>
      <c r="AM6" s="71" t="s">
        <v>14</v>
      </c>
      <c r="AN6" s="71" t="s">
        <v>14</v>
      </c>
      <c r="AO6" s="71" t="s">
        <v>48</v>
      </c>
      <c r="AP6" s="71" t="s">
        <v>49</v>
      </c>
      <c r="AQ6" s="71" t="s">
        <v>50</v>
      </c>
      <c r="AR6" s="71" t="s">
        <v>14</v>
      </c>
      <c r="AS6" s="71" t="s">
        <v>14</v>
      </c>
      <c r="AT6" s="71" t="s">
        <v>48</v>
      </c>
      <c r="AU6" s="71" t="s">
        <v>49</v>
      </c>
      <c r="AV6" s="71" t="s">
        <v>50</v>
      </c>
      <c r="AW6" s="71" t="s">
        <v>14</v>
      </c>
      <c r="AX6" s="71" t="s">
        <v>14</v>
      </c>
      <c r="AY6" s="71" t="s">
        <v>48</v>
      </c>
      <c r="AZ6" s="71" t="s">
        <v>49</v>
      </c>
      <c r="BA6" s="71" t="s">
        <v>50</v>
      </c>
      <c r="BB6" s="71" t="s">
        <v>14</v>
      </c>
      <c r="BC6" s="71" t="s">
        <v>14</v>
      </c>
      <c r="BD6" s="71" t="s">
        <v>48</v>
      </c>
      <c r="BE6" s="71" t="s">
        <v>49</v>
      </c>
      <c r="BF6" s="71" t="s">
        <v>50</v>
      </c>
      <c r="BG6" s="71" t="s">
        <v>14</v>
      </c>
      <c r="BH6" s="71" t="s">
        <v>14</v>
      </c>
      <c r="BI6" s="71" t="s">
        <v>48</v>
      </c>
      <c r="BJ6" s="71" t="s">
        <v>49</v>
      </c>
      <c r="BK6" s="71" t="s">
        <v>50</v>
      </c>
      <c r="BL6" s="71" t="s">
        <v>14</v>
      </c>
      <c r="BM6" s="71" t="s">
        <v>14</v>
      </c>
      <c r="BN6" s="71" t="s">
        <v>48</v>
      </c>
      <c r="BO6" s="71" t="s">
        <v>49</v>
      </c>
      <c r="BP6" s="71" t="s">
        <v>50</v>
      </c>
      <c r="BQ6" s="71" t="s">
        <v>14</v>
      </c>
      <c r="BR6" s="71" t="s">
        <v>14</v>
      </c>
      <c r="BS6" s="71" t="s">
        <v>48</v>
      </c>
      <c r="BT6" s="71" t="s">
        <v>49</v>
      </c>
      <c r="BU6" s="71" t="s">
        <v>50</v>
      </c>
      <c r="BV6" s="71" t="s">
        <v>14</v>
      </c>
      <c r="BW6" s="71" t="s">
        <v>14</v>
      </c>
      <c r="BX6" s="71" t="s">
        <v>48</v>
      </c>
      <c r="BY6" s="71" t="s">
        <v>49</v>
      </c>
      <c r="BZ6" s="71" t="s">
        <v>50</v>
      </c>
      <c r="CA6" s="71" t="s">
        <v>14</v>
      </c>
      <c r="CB6" s="71" t="s">
        <v>14</v>
      </c>
      <c r="CC6" s="71" t="s">
        <v>48</v>
      </c>
      <c r="CD6" s="71" t="s">
        <v>49</v>
      </c>
      <c r="CE6" s="71" t="s">
        <v>50</v>
      </c>
      <c r="CF6" s="71" t="s">
        <v>14</v>
      </c>
      <c r="CG6" s="71" t="s">
        <v>14</v>
      </c>
      <c r="CH6" s="71" t="s">
        <v>48</v>
      </c>
      <c r="CI6" s="71" t="s">
        <v>49</v>
      </c>
      <c r="CJ6" s="71" t="s">
        <v>50</v>
      </c>
      <c r="CK6" s="71" t="s">
        <v>14</v>
      </c>
      <c r="CL6" s="71" t="s">
        <v>14</v>
      </c>
      <c r="CM6" s="71" t="s">
        <v>48</v>
      </c>
      <c r="CN6" s="71" t="s">
        <v>49</v>
      </c>
      <c r="CO6" s="71" t="s">
        <v>50</v>
      </c>
      <c r="CP6" s="71" t="s">
        <v>14</v>
      </c>
      <c r="CQ6" s="71" t="s">
        <v>14</v>
      </c>
      <c r="CR6" s="71" t="s">
        <v>48</v>
      </c>
      <c r="CS6" s="71" t="s">
        <v>49</v>
      </c>
      <c r="CT6" s="71" t="s">
        <v>50</v>
      </c>
      <c r="CU6" s="71" t="s">
        <v>14</v>
      </c>
      <c r="CV6" s="71" t="s">
        <v>14</v>
      </c>
    </row>
    <row r="7" spans="1:106" s="22" customFormat="1" ht="24.95" customHeight="1" x14ac:dyDescent="0.2">
      <c r="A7" s="53">
        <v>1</v>
      </c>
      <c r="B7" s="54" t="s">
        <v>81</v>
      </c>
      <c r="C7" s="73">
        <v>195</v>
      </c>
      <c r="D7" s="73">
        <v>339845</v>
      </c>
      <c r="E7" s="73">
        <v>0</v>
      </c>
      <c r="F7" s="73">
        <v>340040</v>
      </c>
      <c r="G7" s="73">
        <v>835845</v>
      </c>
      <c r="H7" s="73">
        <v>0</v>
      </c>
      <c r="I7" s="73">
        <v>3971</v>
      </c>
      <c r="J7" s="73">
        <v>0</v>
      </c>
      <c r="K7" s="73">
        <v>3971</v>
      </c>
      <c r="L7" s="73">
        <v>513</v>
      </c>
      <c r="M7" s="73">
        <v>18173</v>
      </c>
      <c r="N7" s="73">
        <v>3927</v>
      </c>
      <c r="O7" s="73">
        <v>452</v>
      </c>
      <c r="P7" s="73">
        <v>22552</v>
      </c>
      <c r="Q7" s="73">
        <v>27426</v>
      </c>
      <c r="R7" s="73">
        <v>118</v>
      </c>
      <c r="S7" s="73">
        <v>0</v>
      </c>
      <c r="T7" s="73">
        <v>0</v>
      </c>
      <c r="U7" s="73">
        <v>118</v>
      </c>
      <c r="V7" s="73">
        <v>207</v>
      </c>
      <c r="W7" s="73">
        <v>0</v>
      </c>
      <c r="X7" s="73">
        <v>0</v>
      </c>
      <c r="Y7" s="73">
        <v>207</v>
      </c>
      <c r="Z7" s="73">
        <v>4560</v>
      </c>
      <c r="AA7" s="73">
        <v>5256</v>
      </c>
      <c r="AB7" s="73">
        <v>1546</v>
      </c>
      <c r="AC7" s="73">
        <v>11362</v>
      </c>
      <c r="AD7" s="73">
        <v>16250</v>
      </c>
      <c r="AE7" s="73">
        <v>8806</v>
      </c>
      <c r="AF7" s="73">
        <v>386699</v>
      </c>
      <c r="AG7" s="73">
        <v>2056</v>
      </c>
      <c r="AH7" s="73">
        <v>397561</v>
      </c>
      <c r="AI7" s="73">
        <v>92770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2</v>
      </c>
      <c r="AP7" s="73">
        <v>0</v>
      </c>
      <c r="AQ7" s="73">
        <v>2</v>
      </c>
      <c r="AR7" s="73">
        <v>4</v>
      </c>
      <c r="AS7" s="73">
        <v>3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2751</v>
      </c>
      <c r="BJ7" s="73">
        <v>48</v>
      </c>
      <c r="BK7" s="73">
        <v>1</v>
      </c>
      <c r="BL7" s="73">
        <v>2800</v>
      </c>
      <c r="BM7" s="73">
        <v>881</v>
      </c>
      <c r="BN7" s="73">
        <v>9978</v>
      </c>
      <c r="BO7" s="73">
        <v>68306</v>
      </c>
      <c r="BP7" s="73">
        <v>30</v>
      </c>
      <c r="BQ7" s="73">
        <v>78314</v>
      </c>
      <c r="BR7" s="73">
        <v>149787</v>
      </c>
      <c r="BS7" s="73">
        <v>0</v>
      </c>
      <c r="BT7" s="73">
        <v>0</v>
      </c>
      <c r="BU7" s="73">
        <v>0</v>
      </c>
      <c r="BV7" s="73">
        <v>0</v>
      </c>
      <c r="BW7" s="73">
        <v>0</v>
      </c>
      <c r="BX7" s="73">
        <v>769</v>
      </c>
      <c r="BY7" s="73">
        <v>0</v>
      </c>
      <c r="BZ7" s="73">
        <v>1</v>
      </c>
      <c r="CA7" s="73">
        <v>770</v>
      </c>
      <c r="CB7" s="73">
        <v>811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781</v>
      </c>
      <c r="CI7" s="73">
        <v>30010</v>
      </c>
      <c r="CJ7" s="73">
        <v>0</v>
      </c>
      <c r="CK7" s="73">
        <v>30791</v>
      </c>
      <c r="CL7" s="73">
        <v>54369</v>
      </c>
      <c r="CM7" s="73">
        <v>0</v>
      </c>
      <c r="CN7" s="73">
        <v>0</v>
      </c>
      <c r="CO7" s="73">
        <v>0</v>
      </c>
      <c r="CP7" s="73">
        <v>0</v>
      </c>
      <c r="CQ7" s="73">
        <v>0</v>
      </c>
      <c r="CR7" s="73">
        <f t="shared" ref="CR7:CR23" si="0">C7+H7+M7+R7+Z7+AE7+AJ7+AO7+AT7+AY7+BD7+BI7+BN7+BS7+BX7+CC7+CH7+CM7</f>
        <v>46133</v>
      </c>
      <c r="CS7" s="73">
        <f t="shared" ref="CS7:CS23" si="1">D7+I7+N7+S7+AA7+AF7+AK7+AP7+AU7+AZ7+BE7+BJ7+BO7+BT7+BY7+CD7+CI7+CN7</f>
        <v>838062</v>
      </c>
      <c r="CT7" s="73">
        <f t="shared" ref="CT7:CT23" si="2">E7+J7+O7+T7+AB7+AG7+AL7+AQ7+AV7+BA7+BF7+BK7+BP7+BU7+BZ7+CE7+CJ7+CO7</f>
        <v>4088</v>
      </c>
      <c r="CU7" s="73">
        <f t="shared" ref="CU7:CU23" si="3">F7+K7+P7+U7+AC7+AH7+AM7+AR7+AW7+BB7+BG7+BL7+BQ7+BV7+CA7+CF7+CK7+CP7</f>
        <v>888283</v>
      </c>
      <c r="CV7" s="73">
        <f t="shared" ref="CV7:CV23" si="4">G7+L7+Q7+Y7+AD7+AI7+AN7+AS7+AX7+BC7+BH7+BM7+BR7+BW7+CB7+CG7+CL7+CQ7</f>
        <v>1178862</v>
      </c>
      <c r="CW7" s="96"/>
      <c r="CX7" s="96"/>
      <c r="CY7" s="96"/>
      <c r="CZ7" s="96"/>
      <c r="DA7" s="96"/>
      <c r="DB7" s="96"/>
    </row>
    <row r="8" spans="1:106" s="24" customFormat="1" ht="24.95" customHeight="1" x14ac:dyDescent="0.2">
      <c r="A8" s="53">
        <v>2</v>
      </c>
      <c r="B8" s="54" t="s">
        <v>55</v>
      </c>
      <c r="C8" s="73">
        <v>17456</v>
      </c>
      <c r="D8" s="73">
        <v>16495</v>
      </c>
      <c r="E8" s="73">
        <v>109368</v>
      </c>
      <c r="F8" s="73">
        <v>143319</v>
      </c>
      <c r="G8" s="73">
        <v>126358</v>
      </c>
      <c r="H8" s="73">
        <v>0</v>
      </c>
      <c r="I8" s="73">
        <v>87241</v>
      </c>
      <c r="J8" s="73">
        <v>116</v>
      </c>
      <c r="K8" s="73">
        <v>87357</v>
      </c>
      <c r="L8" s="73">
        <v>56955</v>
      </c>
      <c r="M8" s="73">
        <v>43094</v>
      </c>
      <c r="N8" s="73">
        <v>222</v>
      </c>
      <c r="O8" s="73">
        <v>1251</v>
      </c>
      <c r="P8" s="73">
        <v>44567</v>
      </c>
      <c r="Q8" s="73">
        <v>39968</v>
      </c>
      <c r="R8" s="73">
        <v>72449</v>
      </c>
      <c r="S8" s="73">
        <v>3864</v>
      </c>
      <c r="T8" s="73">
        <v>148505</v>
      </c>
      <c r="U8" s="73">
        <v>224818</v>
      </c>
      <c r="V8" s="73">
        <v>88088</v>
      </c>
      <c r="W8" s="73">
        <v>5141</v>
      </c>
      <c r="X8" s="73">
        <v>141370</v>
      </c>
      <c r="Y8" s="73">
        <v>234599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4263</v>
      </c>
      <c r="AF8" s="73">
        <v>373586</v>
      </c>
      <c r="AG8" s="73">
        <v>0</v>
      </c>
      <c r="AH8" s="73">
        <v>377849</v>
      </c>
      <c r="AI8" s="73">
        <v>62782</v>
      </c>
      <c r="AJ8" s="73">
        <v>0</v>
      </c>
      <c r="AK8" s="73">
        <v>0</v>
      </c>
      <c r="AL8" s="73">
        <v>0</v>
      </c>
      <c r="AM8" s="73">
        <v>0</v>
      </c>
      <c r="AN8" s="73">
        <v>0</v>
      </c>
      <c r="AO8" s="73">
        <v>0</v>
      </c>
      <c r="AP8" s="73">
        <v>0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2</v>
      </c>
      <c r="BY8" s="73">
        <v>0</v>
      </c>
      <c r="BZ8" s="73">
        <v>0</v>
      </c>
      <c r="CA8" s="73">
        <v>2</v>
      </c>
      <c r="CB8" s="73">
        <v>2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v>0</v>
      </c>
      <c r="CP8" s="73">
        <v>0</v>
      </c>
      <c r="CQ8" s="73">
        <v>0</v>
      </c>
      <c r="CR8" s="73">
        <f t="shared" si="0"/>
        <v>137264</v>
      </c>
      <c r="CS8" s="73">
        <f t="shared" si="1"/>
        <v>481408</v>
      </c>
      <c r="CT8" s="73">
        <f t="shared" si="2"/>
        <v>259240</v>
      </c>
      <c r="CU8" s="73">
        <f t="shared" si="3"/>
        <v>877912</v>
      </c>
      <c r="CV8" s="73">
        <f t="shared" si="4"/>
        <v>520664</v>
      </c>
      <c r="CW8" s="96"/>
      <c r="CX8" s="96"/>
      <c r="CY8" s="96"/>
      <c r="CZ8" s="96"/>
      <c r="DA8" s="96"/>
      <c r="DB8" s="96"/>
    </row>
    <row r="9" spans="1:106" ht="24.95" customHeight="1" x14ac:dyDescent="0.2">
      <c r="A9" s="53">
        <v>3</v>
      </c>
      <c r="B9" s="54" t="s">
        <v>82</v>
      </c>
      <c r="C9" s="73">
        <v>38907</v>
      </c>
      <c r="D9" s="73">
        <v>3887</v>
      </c>
      <c r="E9" s="73">
        <v>3271</v>
      </c>
      <c r="F9" s="73">
        <v>46065</v>
      </c>
      <c r="G9" s="73">
        <v>59588</v>
      </c>
      <c r="H9" s="73">
        <v>57689</v>
      </c>
      <c r="I9" s="73">
        <v>12342</v>
      </c>
      <c r="J9" s="73">
        <v>0</v>
      </c>
      <c r="K9" s="73">
        <v>70031</v>
      </c>
      <c r="L9" s="73">
        <v>6469</v>
      </c>
      <c r="M9" s="73">
        <v>61267</v>
      </c>
      <c r="N9" s="73">
        <v>5980</v>
      </c>
      <c r="O9" s="73">
        <v>197</v>
      </c>
      <c r="P9" s="73">
        <v>67444</v>
      </c>
      <c r="Q9" s="73">
        <v>75851</v>
      </c>
      <c r="R9" s="73">
        <v>58808</v>
      </c>
      <c r="S9" s="73">
        <v>13310</v>
      </c>
      <c r="T9" s="73">
        <v>5234</v>
      </c>
      <c r="U9" s="73">
        <v>77352</v>
      </c>
      <c r="V9" s="73">
        <v>71133</v>
      </c>
      <c r="W9" s="73">
        <v>20546</v>
      </c>
      <c r="X9" s="73">
        <v>3991</v>
      </c>
      <c r="Y9" s="73">
        <v>95670</v>
      </c>
      <c r="Z9" s="73">
        <v>5918</v>
      </c>
      <c r="AA9" s="73">
        <v>11424</v>
      </c>
      <c r="AB9" s="73">
        <v>215</v>
      </c>
      <c r="AC9" s="73">
        <v>17557</v>
      </c>
      <c r="AD9" s="73">
        <v>20856</v>
      </c>
      <c r="AE9" s="73">
        <v>9858</v>
      </c>
      <c r="AF9" s="73">
        <v>380573</v>
      </c>
      <c r="AG9" s="73">
        <v>215</v>
      </c>
      <c r="AH9" s="73">
        <v>390646</v>
      </c>
      <c r="AI9" s="73">
        <v>78765</v>
      </c>
      <c r="AJ9" s="73">
        <v>1</v>
      </c>
      <c r="AK9" s="73">
        <v>0</v>
      </c>
      <c r="AL9" s="73">
        <v>0</v>
      </c>
      <c r="AM9" s="73">
        <v>1</v>
      </c>
      <c r="AN9" s="73">
        <v>2</v>
      </c>
      <c r="AO9" s="73">
        <v>1</v>
      </c>
      <c r="AP9" s="73">
        <v>0</v>
      </c>
      <c r="AQ9" s="73">
        <v>0</v>
      </c>
      <c r="AR9" s="73">
        <v>1</v>
      </c>
      <c r="AS9" s="73">
        <v>1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2</v>
      </c>
      <c r="AZ9" s="73">
        <v>0</v>
      </c>
      <c r="BA9" s="73">
        <v>0</v>
      </c>
      <c r="BB9" s="73">
        <v>2</v>
      </c>
      <c r="BC9" s="73">
        <v>3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2371</v>
      </c>
      <c r="BJ9" s="73">
        <v>140</v>
      </c>
      <c r="BK9" s="73">
        <v>0</v>
      </c>
      <c r="BL9" s="73">
        <v>2511</v>
      </c>
      <c r="BM9" s="73">
        <v>885</v>
      </c>
      <c r="BN9" s="73">
        <v>2789</v>
      </c>
      <c r="BO9" s="73">
        <v>4754</v>
      </c>
      <c r="BP9" s="73">
        <v>0</v>
      </c>
      <c r="BQ9" s="73">
        <v>7543</v>
      </c>
      <c r="BR9" s="73">
        <v>11251</v>
      </c>
      <c r="BS9" s="73">
        <v>2</v>
      </c>
      <c r="BT9" s="73">
        <v>0</v>
      </c>
      <c r="BU9" s="73">
        <v>0</v>
      </c>
      <c r="BV9" s="73">
        <v>2</v>
      </c>
      <c r="BW9" s="73">
        <v>2</v>
      </c>
      <c r="BX9" s="73">
        <v>2197</v>
      </c>
      <c r="BY9" s="73">
        <v>0</v>
      </c>
      <c r="BZ9" s="73">
        <v>0</v>
      </c>
      <c r="CA9" s="73">
        <v>2197</v>
      </c>
      <c r="CB9" s="73">
        <v>2080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473</v>
      </c>
      <c r="CI9" s="73">
        <v>353</v>
      </c>
      <c r="CJ9" s="73">
        <v>0</v>
      </c>
      <c r="CK9" s="73">
        <v>826</v>
      </c>
      <c r="CL9" s="73">
        <v>1376</v>
      </c>
      <c r="CM9" s="73">
        <v>0</v>
      </c>
      <c r="CN9" s="73">
        <v>0</v>
      </c>
      <c r="CO9" s="73">
        <v>0</v>
      </c>
      <c r="CP9" s="73">
        <v>0</v>
      </c>
      <c r="CQ9" s="73">
        <v>0</v>
      </c>
      <c r="CR9" s="73">
        <f t="shared" si="0"/>
        <v>240283</v>
      </c>
      <c r="CS9" s="73">
        <f t="shared" si="1"/>
        <v>432763</v>
      </c>
      <c r="CT9" s="73">
        <f t="shared" si="2"/>
        <v>9132</v>
      </c>
      <c r="CU9" s="73">
        <f t="shared" si="3"/>
        <v>682178</v>
      </c>
      <c r="CV9" s="73">
        <f t="shared" si="4"/>
        <v>352799</v>
      </c>
      <c r="CW9" s="96"/>
      <c r="CX9" s="96"/>
      <c r="CY9" s="96"/>
      <c r="CZ9" s="96"/>
      <c r="DA9" s="96"/>
      <c r="DB9" s="96"/>
    </row>
    <row r="10" spans="1:106" ht="24.95" customHeight="1" x14ac:dyDescent="0.2">
      <c r="A10" s="53">
        <v>4</v>
      </c>
      <c r="B10" s="54" t="s">
        <v>89</v>
      </c>
      <c r="C10" s="73">
        <v>3123</v>
      </c>
      <c r="D10" s="73">
        <v>32</v>
      </c>
      <c r="E10" s="73">
        <v>15</v>
      </c>
      <c r="F10" s="73">
        <v>3170</v>
      </c>
      <c r="G10" s="73">
        <v>2967</v>
      </c>
      <c r="H10" s="73">
        <v>3729</v>
      </c>
      <c r="I10" s="73">
        <v>7633</v>
      </c>
      <c r="J10" s="73">
        <v>359</v>
      </c>
      <c r="K10" s="73">
        <v>11721</v>
      </c>
      <c r="L10" s="73">
        <v>1079</v>
      </c>
      <c r="M10" s="73">
        <v>25739</v>
      </c>
      <c r="N10" s="73">
        <v>1828</v>
      </c>
      <c r="O10" s="73">
        <v>1280</v>
      </c>
      <c r="P10" s="73">
        <v>28847</v>
      </c>
      <c r="Q10" s="73">
        <v>28257</v>
      </c>
      <c r="R10" s="73">
        <v>40667</v>
      </c>
      <c r="S10" s="73">
        <v>2232</v>
      </c>
      <c r="T10" s="73">
        <v>4019</v>
      </c>
      <c r="U10" s="73">
        <v>46918</v>
      </c>
      <c r="V10" s="73">
        <v>45658</v>
      </c>
      <c r="W10" s="73">
        <v>4736</v>
      </c>
      <c r="X10" s="73">
        <v>5980</v>
      </c>
      <c r="Y10" s="73">
        <v>56374</v>
      </c>
      <c r="Z10" s="73">
        <v>884</v>
      </c>
      <c r="AA10" s="73">
        <v>1711</v>
      </c>
      <c r="AB10" s="73">
        <v>79</v>
      </c>
      <c r="AC10" s="73">
        <v>2674</v>
      </c>
      <c r="AD10" s="73">
        <v>3635</v>
      </c>
      <c r="AE10" s="73">
        <v>4983</v>
      </c>
      <c r="AF10" s="73">
        <v>375296</v>
      </c>
      <c r="AG10" s="73">
        <v>75</v>
      </c>
      <c r="AH10" s="73">
        <v>380354</v>
      </c>
      <c r="AI10" s="73">
        <v>66097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1</v>
      </c>
      <c r="AT10" s="73">
        <v>0</v>
      </c>
      <c r="AU10" s="73">
        <v>0</v>
      </c>
      <c r="AV10" s="73">
        <v>0</v>
      </c>
      <c r="AW10" s="73">
        <v>0</v>
      </c>
      <c r="AX10" s="73">
        <v>1</v>
      </c>
      <c r="AY10" s="73">
        <v>0</v>
      </c>
      <c r="AZ10" s="73">
        <v>0</v>
      </c>
      <c r="BA10" s="73">
        <v>0</v>
      </c>
      <c r="BB10" s="73">
        <v>0</v>
      </c>
      <c r="BC10" s="73">
        <v>1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300</v>
      </c>
      <c r="BJ10" s="73">
        <v>1</v>
      </c>
      <c r="BK10" s="73">
        <v>0</v>
      </c>
      <c r="BL10" s="73">
        <v>301</v>
      </c>
      <c r="BM10" s="73">
        <v>122</v>
      </c>
      <c r="BN10" s="73">
        <v>996</v>
      </c>
      <c r="BO10" s="73">
        <v>3153</v>
      </c>
      <c r="BP10" s="73">
        <v>2</v>
      </c>
      <c r="BQ10" s="73">
        <v>4151</v>
      </c>
      <c r="BR10" s="73">
        <v>5428</v>
      </c>
      <c r="BS10" s="73">
        <v>878</v>
      </c>
      <c r="BT10" s="73">
        <v>1707</v>
      </c>
      <c r="BU10" s="73">
        <v>79</v>
      </c>
      <c r="BV10" s="73">
        <v>2664</v>
      </c>
      <c r="BW10" s="73">
        <v>3621</v>
      </c>
      <c r="BX10" s="73">
        <v>3584</v>
      </c>
      <c r="BY10" s="73">
        <v>7</v>
      </c>
      <c r="BZ10" s="73">
        <v>0</v>
      </c>
      <c r="CA10" s="73">
        <v>3591</v>
      </c>
      <c r="CB10" s="73">
        <v>1435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444</v>
      </c>
      <c r="CI10" s="73">
        <v>202</v>
      </c>
      <c r="CJ10" s="73">
        <v>13</v>
      </c>
      <c r="CK10" s="73">
        <v>659</v>
      </c>
      <c r="CL10" s="73">
        <v>1135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f t="shared" si="0"/>
        <v>85327</v>
      </c>
      <c r="CS10" s="73">
        <f t="shared" si="1"/>
        <v>393802</v>
      </c>
      <c r="CT10" s="73">
        <f t="shared" si="2"/>
        <v>5921</v>
      </c>
      <c r="CU10" s="73">
        <f t="shared" si="3"/>
        <v>485050</v>
      </c>
      <c r="CV10" s="73">
        <f t="shared" si="4"/>
        <v>170153</v>
      </c>
      <c r="CW10" s="96"/>
      <c r="CX10" s="96"/>
      <c r="CY10" s="96"/>
      <c r="CZ10" s="96"/>
      <c r="DA10" s="96"/>
      <c r="DB10" s="96"/>
    </row>
    <row r="11" spans="1:106" ht="24.95" customHeight="1" x14ac:dyDescent="0.2">
      <c r="A11" s="53">
        <v>5</v>
      </c>
      <c r="B11" s="54" t="s">
        <v>90</v>
      </c>
      <c r="C11" s="73">
        <v>328</v>
      </c>
      <c r="D11" s="73">
        <v>80</v>
      </c>
      <c r="E11" s="73">
        <v>8078</v>
      </c>
      <c r="F11" s="73">
        <v>8486</v>
      </c>
      <c r="G11" s="73">
        <v>10648</v>
      </c>
      <c r="H11" s="73">
        <v>1537</v>
      </c>
      <c r="I11" s="73">
        <v>4513</v>
      </c>
      <c r="J11" s="73">
        <v>10703</v>
      </c>
      <c r="K11" s="73">
        <v>16753</v>
      </c>
      <c r="L11" s="73">
        <v>17095</v>
      </c>
      <c r="M11" s="73">
        <v>12745</v>
      </c>
      <c r="N11" s="73">
        <v>688</v>
      </c>
      <c r="O11" s="73">
        <v>9445</v>
      </c>
      <c r="P11" s="73">
        <v>22878</v>
      </c>
      <c r="Q11" s="73">
        <v>19087</v>
      </c>
      <c r="R11" s="73">
        <v>1828</v>
      </c>
      <c r="S11" s="73">
        <v>142</v>
      </c>
      <c r="T11" s="73">
        <v>11945</v>
      </c>
      <c r="U11" s="73">
        <v>13915</v>
      </c>
      <c r="V11" s="73">
        <v>8728</v>
      </c>
      <c r="W11" s="73">
        <v>531</v>
      </c>
      <c r="X11" s="73">
        <v>12901</v>
      </c>
      <c r="Y11" s="73">
        <v>22160</v>
      </c>
      <c r="Z11" s="73">
        <v>312</v>
      </c>
      <c r="AA11" s="73">
        <v>1325</v>
      </c>
      <c r="AB11" s="73">
        <v>14422</v>
      </c>
      <c r="AC11" s="73">
        <v>16059</v>
      </c>
      <c r="AD11" s="73">
        <v>4138</v>
      </c>
      <c r="AE11" s="73">
        <v>4473</v>
      </c>
      <c r="AF11" s="73">
        <v>374606</v>
      </c>
      <c r="AG11" s="73">
        <v>14335</v>
      </c>
      <c r="AH11" s="73">
        <v>393414</v>
      </c>
      <c r="AI11" s="73">
        <v>66279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774</v>
      </c>
      <c r="BJ11" s="73">
        <v>3</v>
      </c>
      <c r="BK11" s="73">
        <v>0</v>
      </c>
      <c r="BL11" s="73">
        <v>777</v>
      </c>
      <c r="BM11" s="73">
        <v>371</v>
      </c>
      <c r="BN11" s="73">
        <v>765</v>
      </c>
      <c r="BO11" s="73">
        <v>2784</v>
      </c>
      <c r="BP11" s="73">
        <v>4</v>
      </c>
      <c r="BQ11" s="73">
        <v>3553</v>
      </c>
      <c r="BR11" s="73">
        <v>4163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2372</v>
      </c>
      <c r="BY11" s="73">
        <v>101</v>
      </c>
      <c r="BZ11" s="73">
        <v>1</v>
      </c>
      <c r="CA11" s="73">
        <v>2474</v>
      </c>
      <c r="CB11" s="73">
        <v>995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730</v>
      </c>
      <c r="CI11" s="73">
        <v>857</v>
      </c>
      <c r="CJ11" s="73">
        <v>0</v>
      </c>
      <c r="CK11" s="73">
        <v>1587</v>
      </c>
      <c r="CL11" s="73">
        <v>3589</v>
      </c>
      <c r="CM11" s="73">
        <v>0</v>
      </c>
      <c r="CN11" s="73">
        <v>0</v>
      </c>
      <c r="CO11" s="73">
        <v>0</v>
      </c>
      <c r="CP11" s="73">
        <v>0</v>
      </c>
      <c r="CQ11" s="73">
        <v>0</v>
      </c>
      <c r="CR11" s="73">
        <f t="shared" si="0"/>
        <v>25864</v>
      </c>
      <c r="CS11" s="73">
        <f t="shared" si="1"/>
        <v>385099</v>
      </c>
      <c r="CT11" s="73">
        <f t="shared" si="2"/>
        <v>68933</v>
      </c>
      <c r="CU11" s="73">
        <f t="shared" si="3"/>
        <v>479896</v>
      </c>
      <c r="CV11" s="73">
        <f t="shared" si="4"/>
        <v>148525</v>
      </c>
      <c r="CW11" s="96"/>
      <c r="CX11" s="96"/>
      <c r="CY11" s="96"/>
      <c r="CZ11" s="96"/>
      <c r="DA11" s="96"/>
      <c r="DB11" s="96"/>
    </row>
    <row r="12" spans="1:106" ht="24.95" customHeight="1" x14ac:dyDescent="0.2">
      <c r="A12" s="53">
        <v>6</v>
      </c>
      <c r="B12" s="54" t="s">
        <v>83</v>
      </c>
      <c r="C12" s="73">
        <v>63</v>
      </c>
      <c r="D12" s="73">
        <v>0</v>
      </c>
      <c r="E12" s="73">
        <v>0</v>
      </c>
      <c r="F12" s="73">
        <v>63</v>
      </c>
      <c r="G12" s="73">
        <v>559</v>
      </c>
      <c r="H12" s="73">
        <v>1098</v>
      </c>
      <c r="I12" s="73">
        <v>22175</v>
      </c>
      <c r="J12" s="73">
        <v>0</v>
      </c>
      <c r="K12" s="73">
        <v>23273</v>
      </c>
      <c r="L12" s="73">
        <v>15481</v>
      </c>
      <c r="M12" s="73">
        <v>11514</v>
      </c>
      <c r="N12" s="73">
        <v>7241</v>
      </c>
      <c r="O12" s="73">
        <v>745</v>
      </c>
      <c r="P12" s="73">
        <v>19500</v>
      </c>
      <c r="Q12" s="73">
        <v>22322</v>
      </c>
      <c r="R12" s="73">
        <v>674</v>
      </c>
      <c r="S12" s="73">
        <v>0</v>
      </c>
      <c r="T12" s="73">
        <v>0</v>
      </c>
      <c r="U12" s="73">
        <v>674</v>
      </c>
      <c r="V12" s="73">
        <v>661</v>
      </c>
      <c r="W12" s="73">
        <v>0</v>
      </c>
      <c r="X12" s="73">
        <v>0</v>
      </c>
      <c r="Y12" s="73">
        <v>661</v>
      </c>
      <c r="Z12" s="73">
        <v>3289</v>
      </c>
      <c r="AA12" s="73">
        <v>8621</v>
      </c>
      <c r="AB12" s="73">
        <v>1696</v>
      </c>
      <c r="AC12" s="73">
        <v>13606</v>
      </c>
      <c r="AD12" s="73">
        <v>21379</v>
      </c>
      <c r="AE12" s="73">
        <v>9923</v>
      </c>
      <c r="AF12" s="73">
        <v>382967</v>
      </c>
      <c r="AG12" s="73">
        <v>1696</v>
      </c>
      <c r="AH12" s="73">
        <v>394586</v>
      </c>
      <c r="AI12" s="73">
        <v>84439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1308</v>
      </c>
      <c r="BJ12" s="73">
        <v>4</v>
      </c>
      <c r="BK12" s="73">
        <v>0</v>
      </c>
      <c r="BL12" s="73">
        <v>1312</v>
      </c>
      <c r="BM12" s="73">
        <v>472</v>
      </c>
      <c r="BN12" s="73">
        <v>1970</v>
      </c>
      <c r="BO12" s="73">
        <v>4122</v>
      </c>
      <c r="BP12" s="73">
        <v>0</v>
      </c>
      <c r="BQ12" s="73">
        <v>6092</v>
      </c>
      <c r="BR12" s="73">
        <v>7264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2</v>
      </c>
      <c r="CC12" s="73">
        <v>0</v>
      </c>
      <c r="CD12" s="73">
        <v>6717</v>
      </c>
      <c r="CE12" s="73">
        <v>0</v>
      </c>
      <c r="CF12" s="73">
        <v>6717</v>
      </c>
      <c r="CG12" s="73">
        <v>7405</v>
      </c>
      <c r="CH12" s="73">
        <v>123</v>
      </c>
      <c r="CI12" s="73">
        <v>0</v>
      </c>
      <c r="CJ12" s="73">
        <v>0</v>
      </c>
      <c r="CK12" s="73">
        <v>123</v>
      </c>
      <c r="CL12" s="73">
        <v>184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f t="shared" si="0"/>
        <v>29962</v>
      </c>
      <c r="CS12" s="73">
        <f t="shared" si="1"/>
        <v>431847</v>
      </c>
      <c r="CT12" s="73">
        <f t="shared" si="2"/>
        <v>4137</v>
      </c>
      <c r="CU12" s="73">
        <f t="shared" si="3"/>
        <v>465946</v>
      </c>
      <c r="CV12" s="73">
        <f t="shared" si="4"/>
        <v>160168</v>
      </c>
      <c r="CW12" s="96"/>
      <c r="CX12" s="96"/>
      <c r="CY12" s="96"/>
      <c r="CZ12" s="96"/>
      <c r="DA12" s="96"/>
      <c r="DB12" s="96"/>
    </row>
    <row r="13" spans="1:106" ht="24.95" customHeight="1" x14ac:dyDescent="0.2">
      <c r="A13" s="53">
        <v>7</v>
      </c>
      <c r="B13" s="54" t="s">
        <v>91</v>
      </c>
      <c r="C13" s="73">
        <v>6826</v>
      </c>
      <c r="D13" s="73">
        <v>21</v>
      </c>
      <c r="E13" s="73">
        <v>3639</v>
      </c>
      <c r="F13" s="73">
        <v>10486</v>
      </c>
      <c r="G13" s="73">
        <v>12317</v>
      </c>
      <c r="H13" s="73">
        <v>10557</v>
      </c>
      <c r="I13" s="73">
        <v>1519</v>
      </c>
      <c r="J13" s="73">
        <v>5209</v>
      </c>
      <c r="K13" s="73">
        <v>17285</v>
      </c>
      <c r="L13" s="73">
        <v>22848</v>
      </c>
      <c r="M13" s="73">
        <v>14473</v>
      </c>
      <c r="N13" s="73">
        <v>418</v>
      </c>
      <c r="O13" s="73">
        <v>2179</v>
      </c>
      <c r="P13" s="73">
        <v>17070</v>
      </c>
      <c r="Q13" s="73">
        <v>19648</v>
      </c>
      <c r="R13" s="73">
        <v>23812</v>
      </c>
      <c r="S13" s="73">
        <v>914</v>
      </c>
      <c r="T13" s="73">
        <v>7916</v>
      </c>
      <c r="U13" s="73">
        <v>32642</v>
      </c>
      <c r="V13" s="73">
        <v>27043</v>
      </c>
      <c r="W13" s="73">
        <v>901</v>
      </c>
      <c r="X13" s="73">
        <v>10535</v>
      </c>
      <c r="Y13" s="73">
        <v>38479</v>
      </c>
      <c r="Z13" s="73">
        <v>604</v>
      </c>
      <c r="AA13" s="73">
        <v>416</v>
      </c>
      <c r="AB13" s="73">
        <v>710</v>
      </c>
      <c r="AC13" s="73">
        <v>1730</v>
      </c>
      <c r="AD13" s="73">
        <v>1484</v>
      </c>
      <c r="AE13" s="73">
        <v>4856</v>
      </c>
      <c r="AF13" s="73">
        <v>373910</v>
      </c>
      <c r="AG13" s="73">
        <v>710</v>
      </c>
      <c r="AH13" s="73">
        <v>379476</v>
      </c>
      <c r="AI13" s="73">
        <v>64138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125</v>
      </c>
      <c r="BJ13" s="73">
        <v>1</v>
      </c>
      <c r="BK13" s="73">
        <v>0</v>
      </c>
      <c r="BL13" s="73">
        <v>126</v>
      </c>
      <c r="BM13" s="73">
        <v>38</v>
      </c>
      <c r="BN13" s="73">
        <v>0</v>
      </c>
      <c r="BO13" s="73">
        <v>0</v>
      </c>
      <c r="BP13" s="73">
        <v>0</v>
      </c>
      <c r="BQ13" s="73">
        <v>0</v>
      </c>
      <c r="BR13" s="73">
        <v>216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v>0</v>
      </c>
      <c r="CP13" s="73">
        <v>0</v>
      </c>
      <c r="CQ13" s="73">
        <v>0</v>
      </c>
      <c r="CR13" s="73">
        <f t="shared" si="0"/>
        <v>61253</v>
      </c>
      <c r="CS13" s="73">
        <f t="shared" si="1"/>
        <v>377199</v>
      </c>
      <c r="CT13" s="73">
        <f t="shared" si="2"/>
        <v>20363</v>
      </c>
      <c r="CU13" s="73">
        <f t="shared" si="3"/>
        <v>458815</v>
      </c>
      <c r="CV13" s="73">
        <f t="shared" si="4"/>
        <v>159168</v>
      </c>
      <c r="CW13" s="96"/>
      <c r="CX13" s="96"/>
      <c r="CY13" s="96"/>
      <c r="CZ13" s="96"/>
      <c r="DA13" s="96"/>
      <c r="DB13" s="96"/>
    </row>
    <row r="14" spans="1:106" ht="24.95" customHeight="1" x14ac:dyDescent="0.2">
      <c r="A14" s="53">
        <v>8</v>
      </c>
      <c r="B14" s="54" t="s">
        <v>79</v>
      </c>
      <c r="C14" s="73">
        <v>7877</v>
      </c>
      <c r="D14" s="73">
        <v>808</v>
      </c>
      <c r="E14" s="73">
        <v>0</v>
      </c>
      <c r="F14" s="73">
        <v>8685</v>
      </c>
      <c r="G14" s="73">
        <v>11057</v>
      </c>
      <c r="H14" s="73">
        <v>2160</v>
      </c>
      <c r="I14" s="73">
        <v>16400</v>
      </c>
      <c r="J14" s="73">
        <v>0</v>
      </c>
      <c r="K14" s="73">
        <v>18560</v>
      </c>
      <c r="L14" s="73">
        <v>6336</v>
      </c>
      <c r="M14" s="73">
        <v>4311</v>
      </c>
      <c r="N14" s="73">
        <v>523</v>
      </c>
      <c r="O14" s="73">
        <v>604</v>
      </c>
      <c r="P14" s="73">
        <v>5438</v>
      </c>
      <c r="Q14" s="73">
        <v>7282</v>
      </c>
      <c r="R14" s="73">
        <v>10084</v>
      </c>
      <c r="S14" s="73">
        <v>21</v>
      </c>
      <c r="T14" s="73">
        <v>0</v>
      </c>
      <c r="U14" s="73">
        <v>10105</v>
      </c>
      <c r="V14" s="73">
        <v>10929</v>
      </c>
      <c r="W14" s="73">
        <v>48</v>
      </c>
      <c r="X14" s="73">
        <v>0</v>
      </c>
      <c r="Y14" s="73">
        <v>10977</v>
      </c>
      <c r="Z14" s="73">
        <v>612</v>
      </c>
      <c r="AA14" s="73">
        <v>1015</v>
      </c>
      <c r="AB14" s="73">
        <v>2601</v>
      </c>
      <c r="AC14" s="73">
        <v>4228</v>
      </c>
      <c r="AD14" s="73">
        <v>5257</v>
      </c>
      <c r="AE14" s="73">
        <v>4892</v>
      </c>
      <c r="AF14" s="73">
        <v>374569</v>
      </c>
      <c r="AG14" s="73">
        <v>2601</v>
      </c>
      <c r="AH14" s="73">
        <v>382062</v>
      </c>
      <c r="AI14" s="73">
        <v>67912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2340</v>
      </c>
      <c r="BJ14" s="73">
        <v>21</v>
      </c>
      <c r="BK14" s="73">
        <v>61</v>
      </c>
      <c r="BL14" s="73">
        <v>2422</v>
      </c>
      <c r="BM14" s="73">
        <v>1913</v>
      </c>
      <c r="BN14" s="73">
        <v>276</v>
      </c>
      <c r="BO14" s="73">
        <v>1616</v>
      </c>
      <c r="BP14" s="73">
        <v>1</v>
      </c>
      <c r="BQ14" s="73">
        <v>1893</v>
      </c>
      <c r="BR14" s="73">
        <v>2977</v>
      </c>
      <c r="BS14" s="73">
        <v>2</v>
      </c>
      <c r="BT14" s="73">
        <v>12884</v>
      </c>
      <c r="BU14" s="73">
        <v>0</v>
      </c>
      <c r="BV14" s="73">
        <v>12886</v>
      </c>
      <c r="BW14" s="73">
        <v>26767</v>
      </c>
      <c r="BX14" s="73">
        <v>41</v>
      </c>
      <c r="BY14" s="73">
        <v>1</v>
      </c>
      <c r="BZ14" s="73">
        <v>0</v>
      </c>
      <c r="CA14" s="73">
        <v>42</v>
      </c>
      <c r="CB14" s="73">
        <v>34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30</v>
      </c>
      <c r="CI14" s="73">
        <v>20</v>
      </c>
      <c r="CJ14" s="73">
        <v>0</v>
      </c>
      <c r="CK14" s="73">
        <v>50</v>
      </c>
      <c r="CL14" s="73">
        <v>94</v>
      </c>
      <c r="CM14" s="73">
        <v>0</v>
      </c>
      <c r="CN14" s="73">
        <v>0</v>
      </c>
      <c r="CO14" s="73">
        <v>0</v>
      </c>
      <c r="CP14" s="73">
        <v>0</v>
      </c>
      <c r="CQ14" s="73">
        <v>0</v>
      </c>
      <c r="CR14" s="73">
        <f t="shared" si="0"/>
        <v>32625</v>
      </c>
      <c r="CS14" s="73">
        <f t="shared" si="1"/>
        <v>407878</v>
      </c>
      <c r="CT14" s="73">
        <f t="shared" si="2"/>
        <v>5868</v>
      </c>
      <c r="CU14" s="73">
        <f t="shared" si="3"/>
        <v>446371</v>
      </c>
      <c r="CV14" s="73">
        <f t="shared" si="4"/>
        <v>140606</v>
      </c>
      <c r="CW14" s="96"/>
      <c r="CX14" s="96"/>
      <c r="CY14" s="96"/>
      <c r="CZ14" s="96"/>
      <c r="DA14" s="96"/>
      <c r="DB14" s="96"/>
    </row>
    <row r="15" spans="1:106" ht="24.95" customHeight="1" x14ac:dyDescent="0.2">
      <c r="A15" s="53">
        <v>9</v>
      </c>
      <c r="B15" s="54" t="s">
        <v>84</v>
      </c>
      <c r="C15" s="73">
        <v>684</v>
      </c>
      <c r="D15" s="73">
        <v>636</v>
      </c>
      <c r="E15" s="73">
        <v>1617</v>
      </c>
      <c r="F15" s="73">
        <v>2937</v>
      </c>
      <c r="G15" s="73">
        <v>17839</v>
      </c>
      <c r="H15" s="73">
        <v>291</v>
      </c>
      <c r="I15" s="73">
        <v>20242</v>
      </c>
      <c r="J15" s="73">
        <v>82</v>
      </c>
      <c r="K15" s="73">
        <v>20615</v>
      </c>
      <c r="L15" s="73">
        <v>2838</v>
      </c>
      <c r="M15" s="73">
        <v>4737</v>
      </c>
      <c r="N15" s="73">
        <v>672</v>
      </c>
      <c r="O15" s="73">
        <v>3298</v>
      </c>
      <c r="P15" s="73">
        <v>8707</v>
      </c>
      <c r="Q15" s="73">
        <v>25706</v>
      </c>
      <c r="R15" s="73">
        <v>5206</v>
      </c>
      <c r="S15" s="73">
        <v>441</v>
      </c>
      <c r="T15" s="73">
        <v>2793</v>
      </c>
      <c r="U15" s="73">
        <v>8440</v>
      </c>
      <c r="V15" s="73">
        <v>22322</v>
      </c>
      <c r="W15" s="73">
        <v>607</v>
      </c>
      <c r="X15" s="73">
        <v>3789</v>
      </c>
      <c r="Y15" s="73">
        <v>26718</v>
      </c>
      <c r="Z15" s="73">
        <v>733</v>
      </c>
      <c r="AA15" s="73">
        <v>540</v>
      </c>
      <c r="AB15" s="73">
        <v>2231</v>
      </c>
      <c r="AC15" s="73">
        <v>3504</v>
      </c>
      <c r="AD15" s="73">
        <v>2573</v>
      </c>
      <c r="AE15" s="73">
        <v>6533</v>
      </c>
      <c r="AF15" s="73">
        <v>374117</v>
      </c>
      <c r="AG15" s="73">
        <v>2231</v>
      </c>
      <c r="AH15" s="73">
        <v>382881</v>
      </c>
      <c r="AI15" s="73">
        <v>66085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8</v>
      </c>
      <c r="AP15" s="73">
        <v>0</v>
      </c>
      <c r="AQ15" s="73">
        <v>2</v>
      </c>
      <c r="AR15" s="73">
        <v>10</v>
      </c>
      <c r="AS15" s="73">
        <v>15</v>
      </c>
      <c r="AT15" s="73">
        <v>4</v>
      </c>
      <c r="AU15" s="73">
        <v>0</v>
      </c>
      <c r="AV15" s="73">
        <v>1</v>
      </c>
      <c r="AW15" s="73">
        <v>5</v>
      </c>
      <c r="AX15" s="73">
        <v>10</v>
      </c>
      <c r="AY15" s="73">
        <v>1</v>
      </c>
      <c r="AZ15" s="73">
        <v>0</v>
      </c>
      <c r="BA15" s="73">
        <v>2</v>
      </c>
      <c r="BB15" s="73">
        <v>3</v>
      </c>
      <c r="BC15" s="73">
        <v>17</v>
      </c>
      <c r="BD15" s="73">
        <v>1</v>
      </c>
      <c r="BE15" s="73">
        <v>0</v>
      </c>
      <c r="BF15" s="73">
        <v>0</v>
      </c>
      <c r="BG15" s="73">
        <v>1</v>
      </c>
      <c r="BH15" s="73">
        <v>6</v>
      </c>
      <c r="BI15" s="73">
        <v>284</v>
      </c>
      <c r="BJ15" s="73">
        <v>40</v>
      </c>
      <c r="BK15" s="73">
        <v>0</v>
      </c>
      <c r="BL15" s="73">
        <v>324</v>
      </c>
      <c r="BM15" s="73">
        <v>136</v>
      </c>
      <c r="BN15" s="73">
        <v>338</v>
      </c>
      <c r="BO15" s="73">
        <v>1215</v>
      </c>
      <c r="BP15" s="73">
        <v>35</v>
      </c>
      <c r="BQ15" s="73">
        <v>1588</v>
      </c>
      <c r="BR15" s="73">
        <v>2734</v>
      </c>
      <c r="BS15" s="73">
        <v>97</v>
      </c>
      <c r="BT15" s="73">
        <v>10848</v>
      </c>
      <c r="BU15" s="73">
        <v>0</v>
      </c>
      <c r="BV15" s="73">
        <v>10945</v>
      </c>
      <c r="BW15" s="73">
        <v>24256</v>
      </c>
      <c r="BX15" s="73">
        <v>382</v>
      </c>
      <c r="BY15" s="73">
        <v>0</v>
      </c>
      <c r="BZ15" s="73">
        <v>0</v>
      </c>
      <c r="CA15" s="73">
        <v>382</v>
      </c>
      <c r="CB15" s="73">
        <v>184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156</v>
      </c>
      <c r="CI15" s="73">
        <v>54</v>
      </c>
      <c r="CJ15" s="73">
        <v>4</v>
      </c>
      <c r="CK15" s="73">
        <v>214</v>
      </c>
      <c r="CL15" s="73">
        <v>389</v>
      </c>
      <c r="CM15" s="73">
        <v>0</v>
      </c>
      <c r="CN15" s="73">
        <v>0</v>
      </c>
      <c r="CO15" s="73">
        <v>0</v>
      </c>
      <c r="CP15" s="73">
        <v>0</v>
      </c>
      <c r="CQ15" s="73">
        <v>0</v>
      </c>
      <c r="CR15" s="73">
        <f t="shared" si="0"/>
        <v>19455</v>
      </c>
      <c r="CS15" s="73">
        <f t="shared" si="1"/>
        <v>408805</v>
      </c>
      <c r="CT15" s="73">
        <f t="shared" si="2"/>
        <v>12296</v>
      </c>
      <c r="CU15" s="73">
        <f t="shared" si="3"/>
        <v>440556</v>
      </c>
      <c r="CV15" s="73">
        <f t="shared" si="4"/>
        <v>169506</v>
      </c>
      <c r="CW15" s="96"/>
      <c r="CX15" s="96"/>
      <c r="CY15" s="96"/>
      <c r="CZ15" s="96"/>
      <c r="DA15" s="96"/>
      <c r="DB15" s="96"/>
    </row>
    <row r="16" spans="1:106" ht="24.95" customHeight="1" x14ac:dyDescent="0.2">
      <c r="A16" s="53">
        <v>10</v>
      </c>
      <c r="B16" s="54" t="s">
        <v>53</v>
      </c>
      <c r="C16" s="73">
        <v>2276</v>
      </c>
      <c r="D16" s="73">
        <v>26</v>
      </c>
      <c r="E16" s="73">
        <v>3579</v>
      </c>
      <c r="F16" s="73">
        <v>5881</v>
      </c>
      <c r="G16" s="73">
        <v>6907</v>
      </c>
      <c r="H16" s="73">
        <v>13</v>
      </c>
      <c r="I16" s="73">
        <v>578</v>
      </c>
      <c r="J16" s="73">
        <v>0</v>
      </c>
      <c r="K16" s="73">
        <v>591</v>
      </c>
      <c r="L16" s="73">
        <v>121</v>
      </c>
      <c r="M16" s="73">
        <v>11001</v>
      </c>
      <c r="N16" s="73">
        <v>377</v>
      </c>
      <c r="O16" s="73">
        <v>4068</v>
      </c>
      <c r="P16" s="73">
        <v>15446</v>
      </c>
      <c r="Q16" s="73">
        <v>12255</v>
      </c>
      <c r="R16" s="73">
        <v>14129</v>
      </c>
      <c r="S16" s="73">
        <v>138</v>
      </c>
      <c r="T16" s="73">
        <v>10314</v>
      </c>
      <c r="U16" s="73">
        <v>24581</v>
      </c>
      <c r="V16" s="73">
        <v>10340</v>
      </c>
      <c r="W16" s="73">
        <v>154</v>
      </c>
      <c r="X16" s="73">
        <v>11418</v>
      </c>
      <c r="Y16" s="73">
        <v>21912</v>
      </c>
      <c r="Z16" s="73">
        <v>933</v>
      </c>
      <c r="AA16" s="73">
        <v>555</v>
      </c>
      <c r="AB16" s="73">
        <v>4249</v>
      </c>
      <c r="AC16" s="73">
        <v>5737</v>
      </c>
      <c r="AD16" s="73">
        <v>5056</v>
      </c>
      <c r="AE16" s="73">
        <v>5416</v>
      </c>
      <c r="AF16" s="73">
        <v>374135</v>
      </c>
      <c r="AG16" s="73">
        <v>4255</v>
      </c>
      <c r="AH16" s="73">
        <v>383806</v>
      </c>
      <c r="AI16" s="73">
        <v>68664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40</v>
      </c>
      <c r="BJ16" s="73">
        <v>1</v>
      </c>
      <c r="BK16" s="73">
        <v>0</v>
      </c>
      <c r="BL16" s="73">
        <v>41</v>
      </c>
      <c r="BM16" s="73">
        <v>7</v>
      </c>
      <c r="BN16" s="73">
        <v>32</v>
      </c>
      <c r="BO16" s="73">
        <v>0</v>
      </c>
      <c r="BP16" s="73">
        <v>2</v>
      </c>
      <c r="BQ16" s="73">
        <v>34</v>
      </c>
      <c r="BR16" s="73">
        <v>154</v>
      </c>
      <c r="BS16" s="73">
        <v>5</v>
      </c>
      <c r="BT16" s="73">
        <v>0</v>
      </c>
      <c r="BU16" s="73">
        <v>0</v>
      </c>
      <c r="BV16" s="73">
        <v>5</v>
      </c>
      <c r="BW16" s="73">
        <v>27</v>
      </c>
      <c r="BX16" s="73">
        <v>3</v>
      </c>
      <c r="BY16" s="73">
        <v>0</v>
      </c>
      <c r="BZ16" s="73">
        <v>0</v>
      </c>
      <c r="CA16" s="73">
        <v>3</v>
      </c>
      <c r="CB16" s="73">
        <v>5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16</v>
      </c>
      <c r="CI16" s="73">
        <v>0</v>
      </c>
      <c r="CJ16" s="73">
        <v>0</v>
      </c>
      <c r="CK16" s="73">
        <v>16</v>
      </c>
      <c r="CL16" s="73">
        <v>24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f t="shared" si="0"/>
        <v>33864</v>
      </c>
      <c r="CS16" s="73">
        <f t="shared" si="1"/>
        <v>375810</v>
      </c>
      <c r="CT16" s="73">
        <f t="shared" si="2"/>
        <v>26467</v>
      </c>
      <c r="CU16" s="73">
        <f t="shared" si="3"/>
        <v>436141</v>
      </c>
      <c r="CV16" s="73">
        <f t="shared" si="4"/>
        <v>115132</v>
      </c>
      <c r="CW16" s="96"/>
      <c r="CX16" s="96"/>
      <c r="CY16" s="96"/>
      <c r="CZ16" s="96"/>
      <c r="DA16" s="96"/>
      <c r="DB16" s="96"/>
    </row>
    <row r="17" spans="1:106" ht="24.95" customHeight="1" x14ac:dyDescent="0.2">
      <c r="A17" s="53">
        <v>11</v>
      </c>
      <c r="B17" s="54" t="s">
        <v>85</v>
      </c>
      <c r="C17" s="73">
        <v>1553</v>
      </c>
      <c r="D17" s="73">
        <v>375</v>
      </c>
      <c r="E17" s="73">
        <v>813</v>
      </c>
      <c r="F17" s="73">
        <v>2741</v>
      </c>
      <c r="G17" s="73">
        <v>3055</v>
      </c>
      <c r="H17" s="73">
        <v>2024</v>
      </c>
      <c r="I17" s="73">
        <v>2831</v>
      </c>
      <c r="J17" s="73">
        <v>380</v>
      </c>
      <c r="K17" s="73">
        <v>5235</v>
      </c>
      <c r="L17" s="73">
        <v>781</v>
      </c>
      <c r="M17" s="73">
        <v>13821</v>
      </c>
      <c r="N17" s="73">
        <v>1359</v>
      </c>
      <c r="O17" s="73">
        <v>2819</v>
      </c>
      <c r="P17" s="73">
        <v>17999</v>
      </c>
      <c r="Q17" s="73">
        <v>19034</v>
      </c>
      <c r="R17" s="73">
        <v>14807</v>
      </c>
      <c r="S17" s="73">
        <v>1615</v>
      </c>
      <c r="T17" s="73">
        <v>3008</v>
      </c>
      <c r="U17" s="73">
        <v>19430</v>
      </c>
      <c r="V17" s="73">
        <v>19040</v>
      </c>
      <c r="W17" s="73">
        <v>1970</v>
      </c>
      <c r="X17" s="73">
        <v>4372</v>
      </c>
      <c r="Y17" s="73">
        <v>25382</v>
      </c>
      <c r="Z17" s="73">
        <v>1198</v>
      </c>
      <c r="AA17" s="73">
        <v>1445</v>
      </c>
      <c r="AB17" s="73">
        <v>861</v>
      </c>
      <c r="AC17" s="73">
        <v>3504</v>
      </c>
      <c r="AD17" s="73">
        <v>3997</v>
      </c>
      <c r="AE17" s="73">
        <v>5418</v>
      </c>
      <c r="AF17" s="73">
        <v>375019</v>
      </c>
      <c r="AG17" s="73">
        <v>861</v>
      </c>
      <c r="AH17" s="73">
        <v>381298</v>
      </c>
      <c r="AI17" s="73">
        <v>66735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914</v>
      </c>
      <c r="BJ17" s="73">
        <v>7</v>
      </c>
      <c r="BK17" s="73">
        <v>1</v>
      </c>
      <c r="BL17" s="73">
        <v>922</v>
      </c>
      <c r="BM17" s="73">
        <v>1428</v>
      </c>
      <c r="BN17" s="73">
        <v>1401</v>
      </c>
      <c r="BO17" s="73">
        <v>320</v>
      </c>
      <c r="BP17" s="73">
        <v>6</v>
      </c>
      <c r="BQ17" s="73">
        <v>1727</v>
      </c>
      <c r="BR17" s="73">
        <v>2062</v>
      </c>
      <c r="BS17" s="73">
        <v>35</v>
      </c>
      <c r="BT17" s="73">
        <v>6</v>
      </c>
      <c r="BU17" s="73">
        <v>0</v>
      </c>
      <c r="BV17" s="73">
        <v>41</v>
      </c>
      <c r="BW17" s="73">
        <v>60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259</v>
      </c>
      <c r="CI17" s="73">
        <v>127</v>
      </c>
      <c r="CJ17" s="73">
        <v>2</v>
      </c>
      <c r="CK17" s="73">
        <v>388</v>
      </c>
      <c r="CL17" s="73">
        <v>541</v>
      </c>
      <c r="CM17" s="73">
        <v>0</v>
      </c>
      <c r="CN17" s="73">
        <v>0</v>
      </c>
      <c r="CO17" s="73">
        <v>0</v>
      </c>
      <c r="CP17" s="73">
        <v>0</v>
      </c>
      <c r="CQ17" s="73">
        <v>0</v>
      </c>
      <c r="CR17" s="73">
        <f t="shared" si="0"/>
        <v>41430</v>
      </c>
      <c r="CS17" s="73">
        <f t="shared" si="1"/>
        <v>383104</v>
      </c>
      <c r="CT17" s="73">
        <f t="shared" si="2"/>
        <v>8751</v>
      </c>
      <c r="CU17" s="73">
        <f t="shared" si="3"/>
        <v>433285</v>
      </c>
      <c r="CV17" s="73">
        <f t="shared" si="4"/>
        <v>123075</v>
      </c>
      <c r="CW17" s="96"/>
      <c r="CX17" s="96"/>
      <c r="CY17" s="96"/>
      <c r="CZ17" s="96"/>
      <c r="DA17" s="96"/>
      <c r="DB17" s="96"/>
    </row>
    <row r="18" spans="1:106" ht="24.95" customHeight="1" x14ac:dyDescent="0.2">
      <c r="A18" s="53">
        <v>12</v>
      </c>
      <c r="B18" s="54" t="s">
        <v>56</v>
      </c>
      <c r="C18" s="73">
        <v>315</v>
      </c>
      <c r="D18" s="73">
        <v>0</v>
      </c>
      <c r="E18" s="73">
        <v>1003</v>
      </c>
      <c r="F18" s="73">
        <v>1318</v>
      </c>
      <c r="G18" s="73">
        <v>1250</v>
      </c>
      <c r="H18" s="73">
        <v>51</v>
      </c>
      <c r="I18" s="73">
        <v>382</v>
      </c>
      <c r="J18" s="73">
        <v>115</v>
      </c>
      <c r="K18" s="73">
        <v>548</v>
      </c>
      <c r="L18" s="73">
        <v>147</v>
      </c>
      <c r="M18" s="73">
        <v>4761</v>
      </c>
      <c r="N18" s="73">
        <v>112</v>
      </c>
      <c r="O18" s="73">
        <v>1066</v>
      </c>
      <c r="P18" s="73">
        <v>5939</v>
      </c>
      <c r="Q18" s="73">
        <v>6316</v>
      </c>
      <c r="R18" s="73">
        <v>1524</v>
      </c>
      <c r="S18" s="73">
        <v>4</v>
      </c>
      <c r="T18" s="73">
        <v>1866</v>
      </c>
      <c r="U18" s="73">
        <v>3394</v>
      </c>
      <c r="V18" s="73">
        <v>1483</v>
      </c>
      <c r="W18" s="73">
        <v>8</v>
      </c>
      <c r="X18" s="73">
        <v>1738</v>
      </c>
      <c r="Y18" s="73">
        <v>3229</v>
      </c>
      <c r="Z18" s="73">
        <v>431</v>
      </c>
      <c r="AA18" s="73">
        <v>522</v>
      </c>
      <c r="AB18" s="73">
        <v>10</v>
      </c>
      <c r="AC18" s="73">
        <v>963</v>
      </c>
      <c r="AD18" s="73">
        <v>1377</v>
      </c>
      <c r="AE18" s="73">
        <v>4717</v>
      </c>
      <c r="AF18" s="73">
        <v>374105</v>
      </c>
      <c r="AG18" s="73">
        <v>10</v>
      </c>
      <c r="AH18" s="73">
        <v>378832</v>
      </c>
      <c r="AI18" s="73">
        <v>64191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5</v>
      </c>
      <c r="AP18" s="73">
        <v>0</v>
      </c>
      <c r="AQ18" s="73">
        <v>0</v>
      </c>
      <c r="AR18" s="73">
        <v>5</v>
      </c>
      <c r="AS18" s="73">
        <v>9</v>
      </c>
      <c r="AT18" s="73">
        <v>3</v>
      </c>
      <c r="AU18" s="73">
        <v>0</v>
      </c>
      <c r="AV18" s="73">
        <v>0</v>
      </c>
      <c r="AW18" s="73">
        <v>3</v>
      </c>
      <c r="AX18" s="73">
        <v>16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61</v>
      </c>
      <c r="BJ18" s="73">
        <v>0</v>
      </c>
      <c r="BK18" s="73">
        <v>0</v>
      </c>
      <c r="BL18" s="73">
        <v>61</v>
      </c>
      <c r="BM18" s="73">
        <v>15</v>
      </c>
      <c r="BN18" s="73">
        <v>12093</v>
      </c>
      <c r="BO18" s="73">
        <v>13</v>
      </c>
      <c r="BP18" s="73">
        <v>1</v>
      </c>
      <c r="BQ18" s="73">
        <v>12107</v>
      </c>
      <c r="BR18" s="73">
        <v>3337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50</v>
      </c>
      <c r="BY18" s="73">
        <v>0</v>
      </c>
      <c r="BZ18" s="73">
        <v>0</v>
      </c>
      <c r="CA18" s="73">
        <v>50</v>
      </c>
      <c r="CB18" s="73">
        <v>68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12080</v>
      </c>
      <c r="CI18" s="73">
        <v>18</v>
      </c>
      <c r="CJ18" s="73">
        <v>0</v>
      </c>
      <c r="CK18" s="73">
        <v>12098</v>
      </c>
      <c r="CL18" s="73">
        <v>3326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f t="shared" si="0"/>
        <v>36091</v>
      </c>
      <c r="CS18" s="73">
        <f t="shared" si="1"/>
        <v>375156</v>
      </c>
      <c r="CT18" s="73">
        <f t="shared" si="2"/>
        <v>4071</v>
      </c>
      <c r="CU18" s="73">
        <f t="shared" si="3"/>
        <v>415318</v>
      </c>
      <c r="CV18" s="73">
        <f t="shared" si="4"/>
        <v>83281</v>
      </c>
      <c r="CW18" s="96"/>
      <c r="CX18" s="96"/>
      <c r="CY18" s="96"/>
      <c r="CZ18" s="96"/>
      <c r="DA18" s="96"/>
      <c r="DB18" s="96"/>
    </row>
    <row r="19" spans="1:106" ht="24.95" customHeight="1" x14ac:dyDescent="0.2">
      <c r="A19" s="53">
        <v>13</v>
      </c>
      <c r="B19" s="54" t="s">
        <v>54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20</v>
      </c>
      <c r="I19" s="73">
        <v>221</v>
      </c>
      <c r="J19" s="73">
        <v>562</v>
      </c>
      <c r="K19" s="73">
        <v>803</v>
      </c>
      <c r="L19" s="73">
        <v>150</v>
      </c>
      <c r="M19" s="73">
        <v>775</v>
      </c>
      <c r="N19" s="73">
        <v>199</v>
      </c>
      <c r="O19" s="73">
        <v>4329</v>
      </c>
      <c r="P19" s="73">
        <v>5303</v>
      </c>
      <c r="Q19" s="73">
        <v>1461</v>
      </c>
      <c r="R19" s="73">
        <v>128</v>
      </c>
      <c r="S19" s="73">
        <v>365</v>
      </c>
      <c r="T19" s="73">
        <v>7125</v>
      </c>
      <c r="U19" s="73">
        <v>7618</v>
      </c>
      <c r="V19" s="73">
        <v>878</v>
      </c>
      <c r="W19" s="73">
        <v>847</v>
      </c>
      <c r="X19" s="73">
        <v>38866</v>
      </c>
      <c r="Y19" s="73">
        <v>40591</v>
      </c>
      <c r="Z19" s="73">
        <v>155</v>
      </c>
      <c r="AA19" s="73">
        <v>348</v>
      </c>
      <c r="AB19" s="73">
        <v>3947</v>
      </c>
      <c r="AC19" s="73">
        <v>4450</v>
      </c>
      <c r="AD19" s="73">
        <v>556</v>
      </c>
      <c r="AE19" s="73">
        <v>4428</v>
      </c>
      <c r="AF19" s="73">
        <v>373945</v>
      </c>
      <c r="AG19" s="73">
        <v>3946</v>
      </c>
      <c r="AH19" s="73">
        <v>382319</v>
      </c>
      <c r="AI19" s="73">
        <v>63362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1</v>
      </c>
      <c r="AT19" s="73">
        <v>0</v>
      </c>
      <c r="AU19" s="73">
        <v>0</v>
      </c>
      <c r="AV19" s="73">
        <v>0</v>
      </c>
      <c r="AW19" s="73">
        <v>0</v>
      </c>
      <c r="AX19" s="73">
        <v>1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195</v>
      </c>
      <c r="BJ19" s="73">
        <v>3</v>
      </c>
      <c r="BK19" s="73">
        <v>2</v>
      </c>
      <c r="BL19" s="73">
        <v>200</v>
      </c>
      <c r="BM19" s="73">
        <v>178</v>
      </c>
      <c r="BN19" s="73">
        <v>9</v>
      </c>
      <c r="BO19" s="73">
        <v>4</v>
      </c>
      <c r="BP19" s="73">
        <v>1</v>
      </c>
      <c r="BQ19" s="73">
        <v>14</v>
      </c>
      <c r="BR19" s="73">
        <v>30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37</v>
      </c>
      <c r="BY19" s="73">
        <v>0</v>
      </c>
      <c r="BZ19" s="73">
        <v>0</v>
      </c>
      <c r="CA19" s="73">
        <v>37</v>
      </c>
      <c r="CB19" s="73">
        <v>35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1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f t="shared" si="0"/>
        <v>5747</v>
      </c>
      <c r="CS19" s="73">
        <f t="shared" si="1"/>
        <v>375085</v>
      </c>
      <c r="CT19" s="73">
        <f t="shared" si="2"/>
        <v>19912</v>
      </c>
      <c r="CU19" s="73">
        <f t="shared" si="3"/>
        <v>400744</v>
      </c>
      <c r="CV19" s="73">
        <f t="shared" si="4"/>
        <v>106366</v>
      </c>
      <c r="CW19" s="96"/>
      <c r="CX19" s="96"/>
      <c r="CY19" s="96"/>
      <c r="CZ19" s="96"/>
      <c r="DA19" s="96"/>
      <c r="DB19" s="96"/>
    </row>
    <row r="20" spans="1:106" ht="24.95" customHeight="1" x14ac:dyDescent="0.2">
      <c r="A20" s="53">
        <v>14</v>
      </c>
      <c r="B20" s="54" t="s">
        <v>86</v>
      </c>
      <c r="C20" s="73">
        <v>0</v>
      </c>
      <c r="D20" s="73">
        <v>598</v>
      </c>
      <c r="E20" s="73">
        <v>0</v>
      </c>
      <c r="F20" s="73">
        <v>598</v>
      </c>
      <c r="G20" s="73">
        <v>90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169</v>
      </c>
      <c r="N20" s="73">
        <v>0</v>
      </c>
      <c r="O20" s="73">
        <v>347</v>
      </c>
      <c r="P20" s="73">
        <v>516</v>
      </c>
      <c r="Q20" s="73">
        <v>830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3106</v>
      </c>
      <c r="AA20" s="73">
        <v>0</v>
      </c>
      <c r="AB20" s="73">
        <v>427</v>
      </c>
      <c r="AC20" s="73">
        <v>3533</v>
      </c>
      <c r="AD20" s="73">
        <v>4886</v>
      </c>
      <c r="AE20" s="73">
        <v>4692</v>
      </c>
      <c r="AF20" s="73">
        <v>374258</v>
      </c>
      <c r="AG20" s="73">
        <v>347</v>
      </c>
      <c r="AH20" s="73">
        <v>379297</v>
      </c>
      <c r="AI20" s="73">
        <v>65559</v>
      </c>
      <c r="AJ20" s="73">
        <v>0</v>
      </c>
      <c r="AK20" s="73">
        <v>0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73">
        <v>0</v>
      </c>
      <c r="AR20" s="73">
        <v>0</v>
      </c>
      <c r="AS20" s="73">
        <v>0</v>
      </c>
      <c r="AT20" s="73">
        <v>0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49</v>
      </c>
      <c r="BP20" s="73">
        <v>0</v>
      </c>
      <c r="BQ20" s="73">
        <v>49</v>
      </c>
      <c r="BR20" s="73">
        <v>7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259</v>
      </c>
      <c r="CE20" s="73">
        <v>0</v>
      </c>
      <c r="CF20" s="73">
        <v>259</v>
      </c>
      <c r="CG20" s="73">
        <v>37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f t="shared" si="0"/>
        <v>7967</v>
      </c>
      <c r="CS20" s="73">
        <f t="shared" si="1"/>
        <v>375164</v>
      </c>
      <c r="CT20" s="73">
        <f t="shared" si="2"/>
        <v>1121</v>
      </c>
      <c r="CU20" s="73">
        <f t="shared" si="3"/>
        <v>384252</v>
      </c>
      <c r="CV20" s="73">
        <f t="shared" si="4"/>
        <v>71409</v>
      </c>
      <c r="CW20" s="96"/>
      <c r="CX20" s="96"/>
      <c r="CY20" s="96"/>
      <c r="CZ20" s="96"/>
      <c r="DA20" s="96"/>
      <c r="DB20" s="96"/>
    </row>
    <row r="21" spans="1:106" ht="24.95" customHeight="1" x14ac:dyDescent="0.2">
      <c r="A21" s="53">
        <v>15</v>
      </c>
      <c r="B21" s="63" t="s">
        <v>57</v>
      </c>
      <c r="C21" s="73">
        <v>6</v>
      </c>
      <c r="D21" s="73">
        <v>0</v>
      </c>
      <c r="E21" s="73">
        <v>0</v>
      </c>
      <c r="F21" s="73">
        <v>6</v>
      </c>
      <c r="G21" s="73">
        <v>4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45</v>
      </c>
      <c r="N21" s="73">
        <v>157</v>
      </c>
      <c r="O21" s="73">
        <v>0</v>
      </c>
      <c r="P21" s="73">
        <v>202</v>
      </c>
      <c r="Q21" s="73">
        <v>253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399.0000000000008</v>
      </c>
      <c r="AA21" s="73">
        <v>244</v>
      </c>
      <c r="AB21" s="73">
        <v>0</v>
      </c>
      <c r="AC21" s="73">
        <v>643.0000000000008</v>
      </c>
      <c r="AD21" s="73">
        <v>1106.999999999998</v>
      </c>
      <c r="AE21" s="73">
        <v>4300</v>
      </c>
      <c r="AF21" s="73">
        <v>373828</v>
      </c>
      <c r="AG21" s="73">
        <v>0</v>
      </c>
      <c r="AH21" s="73">
        <v>378128</v>
      </c>
      <c r="AI21" s="73">
        <v>63182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3</v>
      </c>
      <c r="AP21" s="73">
        <v>0</v>
      </c>
      <c r="AQ21" s="73">
        <v>0</v>
      </c>
      <c r="AR21" s="73">
        <v>3</v>
      </c>
      <c r="AS21" s="73">
        <v>8</v>
      </c>
      <c r="AT21" s="73">
        <v>2</v>
      </c>
      <c r="AU21" s="73">
        <v>0</v>
      </c>
      <c r="AV21" s="73">
        <v>0</v>
      </c>
      <c r="AW21" s="73">
        <v>2</v>
      </c>
      <c r="AX21" s="73">
        <v>7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4</v>
      </c>
      <c r="BJ21" s="73">
        <v>1</v>
      </c>
      <c r="BK21" s="73">
        <v>0</v>
      </c>
      <c r="BL21" s="73">
        <v>5</v>
      </c>
      <c r="BM21" s="73">
        <v>4</v>
      </c>
      <c r="BN21" s="73">
        <v>16</v>
      </c>
      <c r="BO21" s="73">
        <v>21</v>
      </c>
      <c r="BP21" s="73">
        <v>0</v>
      </c>
      <c r="BQ21" s="73">
        <v>37</v>
      </c>
      <c r="BR21" s="73">
        <v>51</v>
      </c>
      <c r="BS21" s="73">
        <v>1</v>
      </c>
      <c r="BT21" s="73">
        <v>0</v>
      </c>
      <c r="BU21" s="73">
        <v>0</v>
      </c>
      <c r="BV21" s="73">
        <v>1</v>
      </c>
      <c r="BW21" s="73">
        <v>5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16</v>
      </c>
      <c r="CI21" s="73">
        <v>8</v>
      </c>
      <c r="CJ21" s="73">
        <v>0</v>
      </c>
      <c r="CK21" s="73">
        <v>24</v>
      </c>
      <c r="CL21" s="73">
        <v>31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f t="shared" si="0"/>
        <v>4792.0000000000009</v>
      </c>
      <c r="CS21" s="73">
        <f t="shared" si="1"/>
        <v>374259</v>
      </c>
      <c r="CT21" s="73">
        <f t="shared" si="2"/>
        <v>0</v>
      </c>
      <c r="CU21" s="73">
        <f t="shared" si="3"/>
        <v>379051</v>
      </c>
      <c r="CV21" s="73">
        <f t="shared" si="4"/>
        <v>64652</v>
      </c>
      <c r="CW21" s="96"/>
      <c r="CX21" s="96"/>
      <c r="CY21" s="96"/>
      <c r="CZ21" s="96"/>
      <c r="DA21" s="96"/>
      <c r="DB21" s="96"/>
    </row>
    <row r="22" spans="1:106" ht="24.95" customHeight="1" x14ac:dyDescent="0.2">
      <c r="A22" s="53">
        <v>16</v>
      </c>
      <c r="B22" s="63" t="s">
        <v>59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11</v>
      </c>
      <c r="J22" s="73">
        <v>0</v>
      </c>
      <c r="K22" s="73">
        <v>11</v>
      </c>
      <c r="L22" s="73">
        <v>9</v>
      </c>
      <c r="M22" s="73">
        <v>2</v>
      </c>
      <c r="N22" s="73">
        <v>1</v>
      </c>
      <c r="O22" s="73">
        <v>0</v>
      </c>
      <c r="P22" s="73">
        <v>3</v>
      </c>
      <c r="Q22" s="73">
        <v>3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122</v>
      </c>
      <c r="AA22" s="73">
        <v>17</v>
      </c>
      <c r="AB22" s="73">
        <v>0</v>
      </c>
      <c r="AC22" s="73">
        <v>139</v>
      </c>
      <c r="AD22" s="73">
        <v>163</v>
      </c>
      <c r="AE22" s="73">
        <v>4289</v>
      </c>
      <c r="AF22" s="73">
        <v>373603</v>
      </c>
      <c r="AG22" s="73">
        <v>0</v>
      </c>
      <c r="AH22" s="73">
        <v>377892</v>
      </c>
      <c r="AI22" s="73">
        <v>62851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1</v>
      </c>
      <c r="BP22" s="73">
        <v>1</v>
      </c>
      <c r="BQ22" s="73">
        <v>2</v>
      </c>
      <c r="BR22" s="73">
        <v>2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478</v>
      </c>
      <c r="BY22" s="73">
        <v>0</v>
      </c>
      <c r="BZ22" s="73">
        <v>1</v>
      </c>
      <c r="CA22" s="73">
        <v>479</v>
      </c>
      <c r="CB22" s="73">
        <v>114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2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f t="shared" si="0"/>
        <v>4891</v>
      </c>
      <c r="CS22" s="73">
        <f t="shared" si="1"/>
        <v>373633</v>
      </c>
      <c r="CT22" s="73">
        <f t="shared" si="2"/>
        <v>2</v>
      </c>
      <c r="CU22" s="73">
        <f t="shared" si="3"/>
        <v>378526</v>
      </c>
      <c r="CV22" s="73">
        <f t="shared" si="4"/>
        <v>63144</v>
      </c>
      <c r="CW22" s="96"/>
      <c r="CX22" s="96"/>
      <c r="CY22" s="96"/>
      <c r="CZ22" s="96"/>
      <c r="DA22" s="96"/>
      <c r="DB22" s="96"/>
    </row>
    <row r="23" spans="1:106" ht="24.95" customHeight="1" x14ac:dyDescent="0.2">
      <c r="A23" s="53">
        <v>17</v>
      </c>
      <c r="B23" s="63" t="s">
        <v>87</v>
      </c>
      <c r="C23" s="73">
        <v>13</v>
      </c>
      <c r="D23" s="73">
        <v>0</v>
      </c>
      <c r="E23" s="73">
        <v>0</v>
      </c>
      <c r="F23" s="73">
        <v>13</v>
      </c>
      <c r="G23" s="73">
        <v>82</v>
      </c>
      <c r="H23" s="73">
        <v>62</v>
      </c>
      <c r="I23" s="73">
        <v>85</v>
      </c>
      <c r="J23" s="73">
        <v>0</v>
      </c>
      <c r="K23" s="73">
        <v>147</v>
      </c>
      <c r="L23" s="73">
        <v>68</v>
      </c>
      <c r="M23" s="73">
        <v>1499</v>
      </c>
      <c r="N23" s="73">
        <v>2</v>
      </c>
      <c r="O23" s="73">
        <v>76</v>
      </c>
      <c r="P23" s="73">
        <v>1577</v>
      </c>
      <c r="Q23" s="73">
        <v>1563</v>
      </c>
      <c r="R23" s="73">
        <v>1776</v>
      </c>
      <c r="S23" s="73">
        <v>1145</v>
      </c>
      <c r="T23" s="73">
        <v>0</v>
      </c>
      <c r="U23" s="73">
        <v>2921</v>
      </c>
      <c r="V23" s="73">
        <v>2467</v>
      </c>
      <c r="W23" s="73">
        <v>1144</v>
      </c>
      <c r="X23" s="73">
        <v>0</v>
      </c>
      <c r="Y23" s="73">
        <v>3611</v>
      </c>
      <c r="Z23" s="73">
        <v>199</v>
      </c>
      <c r="AA23" s="73">
        <v>17</v>
      </c>
      <c r="AB23" s="73">
        <v>5</v>
      </c>
      <c r="AC23" s="73">
        <v>221</v>
      </c>
      <c r="AD23" s="73">
        <v>280</v>
      </c>
      <c r="AE23" s="73">
        <v>3667</v>
      </c>
      <c r="AF23" s="73">
        <v>283991</v>
      </c>
      <c r="AG23" s="73">
        <v>0</v>
      </c>
      <c r="AH23" s="73">
        <v>287658</v>
      </c>
      <c r="AI23" s="73">
        <v>61219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7</v>
      </c>
      <c r="AP23" s="73">
        <v>0</v>
      </c>
      <c r="AQ23" s="73">
        <v>0</v>
      </c>
      <c r="AR23" s="73">
        <v>7</v>
      </c>
      <c r="AS23" s="73">
        <v>11</v>
      </c>
      <c r="AT23" s="73">
        <v>16</v>
      </c>
      <c r="AU23" s="73">
        <v>0</v>
      </c>
      <c r="AV23" s="73">
        <v>0</v>
      </c>
      <c r="AW23" s="73">
        <v>16</v>
      </c>
      <c r="AX23" s="73">
        <v>17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321</v>
      </c>
      <c r="BJ23" s="73">
        <v>0</v>
      </c>
      <c r="BK23" s="73">
        <v>2</v>
      </c>
      <c r="BL23" s="73">
        <v>323</v>
      </c>
      <c r="BM23" s="73">
        <v>166</v>
      </c>
      <c r="BN23" s="73">
        <v>36</v>
      </c>
      <c r="BO23" s="73">
        <v>0</v>
      </c>
      <c r="BP23" s="73">
        <v>4</v>
      </c>
      <c r="BQ23" s="73">
        <v>40</v>
      </c>
      <c r="BR23" s="73">
        <v>84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1</v>
      </c>
      <c r="CK23" s="73">
        <v>1</v>
      </c>
      <c r="CL23" s="73">
        <v>6</v>
      </c>
      <c r="CM23" s="73">
        <v>0</v>
      </c>
      <c r="CN23" s="73">
        <v>0</v>
      </c>
      <c r="CO23" s="73">
        <v>0</v>
      </c>
      <c r="CP23" s="73">
        <v>0</v>
      </c>
      <c r="CQ23" s="73">
        <v>0</v>
      </c>
      <c r="CR23" s="73">
        <f t="shared" si="0"/>
        <v>7596</v>
      </c>
      <c r="CS23" s="73">
        <f t="shared" si="1"/>
        <v>285240</v>
      </c>
      <c r="CT23" s="73">
        <f t="shared" si="2"/>
        <v>88</v>
      </c>
      <c r="CU23" s="73">
        <f t="shared" si="3"/>
        <v>292924</v>
      </c>
      <c r="CV23" s="73">
        <f t="shared" si="4"/>
        <v>67107</v>
      </c>
      <c r="CW23" s="96"/>
      <c r="CX23" s="96"/>
      <c r="CY23" s="96"/>
      <c r="CZ23" s="96"/>
      <c r="DA23" s="96"/>
      <c r="DB23" s="96"/>
    </row>
    <row r="24" spans="1:106" x14ac:dyDescent="0.2">
      <c r="A24" s="55"/>
      <c r="B24" s="56" t="s">
        <v>1</v>
      </c>
      <c r="C24" s="76">
        <f t="shared" ref="C24:AG24" si="5">SUM(C7:C23)</f>
        <v>79622</v>
      </c>
      <c r="D24" s="76">
        <f t="shared" si="5"/>
        <v>362803</v>
      </c>
      <c r="E24" s="76">
        <f t="shared" si="5"/>
        <v>131383</v>
      </c>
      <c r="F24" s="76">
        <f t="shared" si="5"/>
        <v>573808</v>
      </c>
      <c r="G24" s="76">
        <f t="shared" si="5"/>
        <v>1088566</v>
      </c>
      <c r="H24" s="76">
        <f t="shared" si="5"/>
        <v>79231</v>
      </c>
      <c r="I24" s="76">
        <f t="shared" si="5"/>
        <v>180144</v>
      </c>
      <c r="J24" s="76">
        <f t="shared" si="5"/>
        <v>17526</v>
      </c>
      <c r="K24" s="76">
        <f t="shared" si="5"/>
        <v>276901</v>
      </c>
      <c r="L24" s="76">
        <f t="shared" si="5"/>
        <v>130890</v>
      </c>
      <c r="M24" s="76">
        <f t="shared" si="5"/>
        <v>228126</v>
      </c>
      <c r="N24" s="76">
        <f t="shared" si="5"/>
        <v>23706</v>
      </c>
      <c r="O24" s="76">
        <f t="shared" si="5"/>
        <v>32156</v>
      </c>
      <c r="P24" s="76">
        <f t="shared" si="5"/>
        <v>283988</v>
      </c>
      <c r="Q24" s="76">
        <f t="shared" si="5"/>
        <v>307262</v>
      </c>
      <c r="R24" s="76">
        <f t="shared" si="5"/>
        <v>246010</v>
      </c>
      <c r="S24" s="76">
        <f t="shared" si="5"/>
        <v>24191</v>
      </c>
      <c r="T24" s="76">
        <f t="shared" si="5"/>
        <v>202725</v>
      </c>
      <c r="U24" s="76">
        <f t="shared" si="5"/>
        <v>472926</v>
      </c>
      <c r="V24" s="76">
        <f t="shared" si="5"/>
        <v>308977</v>
      </c>
      <c r="W24" s="76">
        <f t="shared" si="5"/>
        <v>36633</v>
      </c>
      <c r="X24" s="76">
        <f t="shared" si="5"/>
        <v>234960</v>
      </c>
      <c r="Y24" s="76">
        <f t="shared" si="5"/>
        <v>580570</v>
      </c>
      <c r="Z24" s="76">
        <f t="shared" si="5"/>
        <v>23455</v>
      </c>
      <c r="AA24" s="76">
        <f t="shared" si="5"/>
        <v>33456</v>
      </c>
      <c r="AB24" s="76">
        <f t="shared" si="5"/>
        <v>32999</v>
      </c>
      <c r="AC24" s="76">
        <f t="shared" si="5"/>
        <v>89910</v>
      </c>
      <c r="AD24" s="76">
        <f t="shared" si="5"/>
        <v>92994</v>
      </c>
      <c r="AE24" s="76">
        <f>SUM(AE7:AE23)-4263*15-3497</f>
        <v>28072</v>
      </c>
      <c r="AF24" s="76">
        <f>SUM(AF7:AF23)-373586*15-283974</f>
        <v>411443</v>
      </c>
      <c r="AG24" s="76">
        <f t="shared" si="5"/>
        <v>33338</v>
      </c>
      <c r="AH24" s="76">
        <f>SUM(AH7:AH23)-377849*15-287471</f>
        <v>472853</v>
      </c>
      <c r="AI24" s="76">
        <f>SUM(AI7:AI23)-62782*15-60982</f>
        <v>162318</v>
      </c>
      <c r="AJ24" s="76">
        <f t="shared" ref="AJ24:BN24" si="6">SUM(AJ7:AJ23)</f>
        <v>1</v>
      </c>
      <c r="AK24" s="76">
        <f t="shared" si="6"/>
        <v>0</v>
      </c>
      <c r="AL24" s="76">
        <f t="shared" si="6"/>
        <v>0</v>
      </c>
      <c r="AM24" s="76">
        <f t="shared" si="6"/>
        <v>1</v>
      </c>
      <c r="AN24" s="76">
        <f t="shared" si="6"/>
        <v>2</v>
      </c>
      <c r="AO24" s="76">
        <f t="shared" si="6"/>
        <v>26</v>
      </c>
      <c r="AP24" s="76">
        <f t="shared" si="6"/>
        <v>0</v>
      </c>
      <c r="AQ24" s="76">
        <f t="shared" si="6"/>
        <v>4</v>
      </c>
      <c r="AR24" s="76">
        <f t="shared" si="6"/>
        <v>30</v>
      </c>
      <c r="AS24" s="76">
        <f t="shared" si="6"/>
        <v>49</v>
      </c>
      <c r="AT24" s="76">
        <f t="shared" si="6"/>
        <v>25</v>
      </c>
      <c r="AU24" s="76">
        <f t="shared" si="6"/>
        <v>0</v>
      </c>
      <c r="AV24" s="76">
        <f t="shared" si="6"/>
        <v>1</v>
      </c>
      <c r="AW24" s="76">
        <f t="shared" si="6"/>
        <v>26</v>
      </c>
      <c r="AX24" s="76">
        <f t="shared" si="6"/>
        <v>52</v>
      </c>
      <c r="AY24" s="76">
        <f t="shared" si="6"/>
        <v>3</v>
      </c>
      <c r="AZ24" s="76">
        <f t="shared" si="6"/>
        <v>0</v>
      </c>
      <c r="BA24" s="76">
        <f t="shared" si="6"/>
        <v>2</v>
      </c>
      <c r="BB24" s="76">
        <f t="shared" si="6"/>
        <v>5</v>
      </c>
      <c r="BC24" s="76">
        <f t="shared" si="6"/>
        <v>21</v>
      </c>
      <c r="BD24" s="76">
        <f t="shared" si="6"/>
        <v>1</v>
      </c>
      <c r="BE24" s="76">
        <f t="shared" si="6"/>
        <v>0</v>
      </c>
      <c r="BF24" s="76">
        <f t="shared" si="6"/>
        <v>0</v>
      </c>
      <c r="BG24" s="76">
        <f t="shared" si="6"/>
        <v>1</v>
      </c>
      <c r="BH24" s="76">
        <f t="shared" si="6"/>
        <v>6</v>
      </c>
      <c r="BI24" s="76">
        <f t="shared" si="6"/>
        <v>11788</v>
      </c>
      <c r="BJ24" s="76">
        <f t="shared" si="6"/>
        <v>270</v>
      </c>
      <c r="BK24" s="76">
        <f t="shared" si="6"/>
        <v>67</v>
      </c>
      <c r="BL24" s="76">
        <f t="shared" si="6"/>
        <v>12125</v>
      </c>
      <c r="BM24" s="76">
        <f t="shared" si="6"/>
        <v>6616</v>
      </c>
      <c r="BN24" s="76">
        <f t="shared" si="6"/>
        <v>30699</v>
      </c>
      <c r="BO24" s="76">
        <f t="shared" ref="BO24:CQ24" si="7">SUM(BO7:BO23)</f>
        <v>86358</v>
      </c>
      <c r="BP24" s="76">
        <f t="shared" si="7"/>
        <v>87</v>
      </c>
      <c r="BQ24" s="76">
        <f t="shared" si="7"/>
        <v>117144</v>
      </c>
      <c r="BR24" s="76">
        <f t="shared" si="7"/>
        <v>189547</v>
      </c>
      <c r="BS24" s="76">
        <f t="shared" si="7"/>
        <v>1020</v>
      </c>
      <c r="BT24" s="76">
        <f t="shared" si="7"/>
        <v>25445</v>
      </c>
      <c r="BU24" s="76">
        <f t="shared" si="7"/>
        <v>79</v>
      </c>
      <c r="BV24" s="76">
        <f t="shared" si="7"/>
        <v>26544</v>
      </c>
      <c r="BW24" s="76">
        <f t="shared" si="7"/>
        <v>54738</v>
      </c>
      <c r="BX24" s="76">
        <f t="shared" si="7"/>
        <v>9915</v>
      </c>
      <c r="BY24" s="76">
        <f t="shared" si="7"/>
        <v>109</v>
      </c>
      <c r="BZ24" s="76">
        <f t="shared" si="7"/>
        <v>3</v>
      </c>
      <c r="CA24" s="76">
        <f t="shared" si="7"/>
        <v>10027</v>
      </c>
      <c r="CB24" s="76">
        <f t="shared" si="7"/>
        <v>5765</v>
      </c>
      <c r="CC24" s="76">
        <f t="shared" si="7"/>
        <v>0</v>
      </c>
      <c r="CD24" s="76">
        <f t="shared" si="7"/>
        <v>6976</v>
      </c>
      <c r="CE24" s="76">
        <f t="shared" si="7"/>
        <v>0</v>
      </c>
      <c r="CF24" s="76">
        <f t="shared" si="7"/>
        <v>6976</v>
      </c>
      <c r="CG24" s="76">
        <f t="shared" si="7"/>
        <v>7442</v>
      </c>
      <c r="CH24" s="76">
        <f t="shared" si="7"/>
        <v>15108</v>
      </c>
      <c r="CI24" s="76">
        <f t="shared" si="7"/>
        <v>31649</v>
      </c>
      <c r="CJ24" s="76">
        <f t="shared" si="7"/>
        <v>20</v>
      </c>
      <c r="CK24" s="76">
        <f t="shared" si="7"/>
        <v>46777</v>
      </c>
      <c r="CL24" s="76">
        <f t="shared" si="7"/>
        <v>65067</v>
      </c>
      <c r="CM24" s="76">
        <f t="shared" si="7"/>
        <v>0</v>
      </c>
      <c r="CN24" s="76">
        <f t="shared" si="7"/>
        <v>0</v>
      </c>
      <c r="CO24" s="76">
        <f t="shared" si="7"/>
        <v>0</v>
      </c>
      <c r="CP24" s="76">
        <f t="shared" si="7"/>
        <v>0</v>
      </c>
      <c r="CQ24" s="76">
        <f t="shared" si="7"/>
        <v>0</v>
      </c>
      <c r="CR24" s="76">
        <f>SUM(CR7:CR23)-4263*15-3497</f>
        <v>753102</v>
      </c>
      <c r="CS24" s="76">
        <f>SUM(CS7:CS23)-373586*15-283974</f>
        <v>1186550</v>
      </c>
      <c r="CT24" s="76">
        <f t="shared" ref="CT24" si="8">SUM(CT7:CT23)</f>
        <v>450390</v>
      </c>
      <c r="CU24" s="76">
        <f>SUM(CU7:CU23)-377849*15-287471</f>
        <v>2390042</v>
      </c>
      <c r="CV24" s="76">
        <f>SUM(CV7:CV23)-62782*15-60982</f>
        <v>2691905</v>
      </c>
      <c r="CW24" s="96"/>
      <c r="CX24" s="96"/>
      <c r="CY24" s="96"/>
      <c r="CZ24" s="96"/>
      <c r="DA24" s="96"/>
      <c r="DB24" s="96"/>
    </row>
    <row r="25" spans="1:106" x14ac:dyDescent="0.2">
      <c r="A25" s="82"/>
      <c r="B25" s="83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</row>
    <row r="26" spans="1:106" s="27" customFormat="1" ht="12.75" customHeight="1" x14ac:dyDescent="0.2">
      <c r="AH26" s="99"/>
      <c r="CR26" s="100"/>
      <c r="CS26" s="100"/>
      <c r="CT26" s="100"/>
      <c r="CU26" s="100"/>
      <c r="CV26" s="100"/>
    </row>
    <row r="27" spans="1:106" ht="15" x14ac:dyDescent="0.3">
      <c r="B27" s="62" t="s">
        <v>60</v>
      </c>
      <c r="AH27" s="99"/>
      <c r="AI27" s="97"/>
    </row>
    <row r="28" spans="1:106" ht="15" x14ac:dyDescent="0.3">
      <c r="B28" s="62" t="s">
        <v>61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99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</row>
  </sheetData>
  <sortState ref="B9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3" width="15.140625" style="25" customWidth="1"/>
    <col min="4" max="4" width="12.7109375" style="25" customWidth="1"/>
    <col min="5" max="5" width="15.140625" style="25" customWidth="1"/>
    <col min="6" max="6" width="12.7109375" style="25" customWidth="1"/>
    <col min="7" max="7" width="15.140625" style="25" customWidth="1"/>
    <col min="8" max="8" width="12.7109375" style="25" customWidth="1"/>
    <col min="9" max="9" width="15.140625" style="25" customWidth="1"/>
    <col min="10" max="10" width="12.7109375" style="25" customWidth="1"/>
    <col min="11" max="11" width="15.140625" style="25" customWidth="1"/>
    <col min="12" max="12" width="12.7109375" style="25" customWidth="1"/>
    <col min="13" max="13" width="15.140625" style="25" customWidth="1"/>
    <col min="14" max="14" width="12.7109375" style="25" customWidth="1"/>
    <col min="15" max="15" width="15.140625" style="25" customWidth="1"/>
    <col min="16" max="16" width="12.7109375" style="25" customWidth="1"/>
    <col min="17" max="17" width="15.140625" style="25" customWidth="1"/>
    <col min="18" max="18" width="12.7109375" style="25" customWidth="1"/>
    <col min="19" max="19" width="15.140625" style="25" customWidth="1"/>
    <col min="20" max="20" width="12.7109375" style="25" customWidth="1"/>
    <col min="21" max="21" width="15.140625" style="25" customWidth="1"/>
    <col min="22" max="22" width="12.7109375" style="25" customWidth="1"/>
    <col min="23" max="23" width="15.140625" style="25" customWidth="1"/>
    <col min="24" max="24" width="12.7109375" style="25" customWidth="1"/>
    <col min="25" max="25" width="15.140625" style="25" customWidth="1"/>
    <col min="26" max="26" width="12.7109375" style="25" customWidth="1"/>
    <col min="27" max="27" width="15.140625" style="25" customWidth="1"/>
    <col min="28" max="28" width="12.7109375" style="25" customWidth="1"/>
    <col min="29" max="29" width="15.140625" style="25" customWidth="1"/>
    <col min="30" max="30" width="12.7109375" style="25" customWidth="1"/>
    <col min="31" max="31" width="15.140625" style="25" customWidth="1"/>
    <col min="32" max="32" width="12.7109375" style="25" customWidth="1"/>
    <col min="33" max="33" width="15.140625" style="25" customWidth="1"/>
    <col min="34" max="34" width="12.7109375" style="25" customWidth="1"/>
    <col min="35" max="35" width="15.140625" style="25" customWidth="1"/>
    <col min="36" max="36" width="12.7109375" style="25" customWidth="1"/>
    <col min="37" max="37" width="15.140625" style="25" customWidth="1"/>
    <col min="38" max="38" width="12.7109375" style="25" customWidth="1"/>
    <col min="39" max="39" width="15.140625" style="25" customWidth="1"/>
    <col min="40" max="40" width="12.7109375" style="25" customWidth="1"/>
    <col min="41" max="16384" width="9.140625" style="25"/>
  </cols>
  <sheetData>
    <row r="1" spans="1:40" s="18" customFormat="1" ht="27.75" customHeight="1" x14ac:dyDescent="0.2">
      <c r="A1" s="16" t="s">
        <v>76</v>
      </c>
      <c r="B1" s="16"/>
      <c r="C1" s="16"/>
      <c r="D1" s="16"/>
      <c r="E1" s="17"/>
    </row>
    <row r="2" spans="1:40" s="44" customFormat="1" ht="17.25" customHeight="1" x14ac:dyDescent="0.2">
      <c r="A2" s="21" t="s">
        <v>39</v>
      </c>
    </row>
    <row r="3" spans="1:40" s="44" customFormat="1" ht="21.75" customHeight="1" x14ac:dyDescent="0.2">
      <c r="A3" s="64"/>
    </row>
    <row r="4" spans="1:40" s="22" customFormat="1" ht="89.2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s="22" customFormat="1" ht="42" customHeight="1" x14ac:dyDescent="0.2">
      <c r="A5" s="106"/>
      <c r="B5" s="106"/>
      <c r="C5" s="69" t="s">
        <v>4</v>
      </c>
      <c r="D5" s="68" t="s">
        <v>5</v>
      </c>
      <c r="E5" s="69" t="s">
        <v>4</v>
      </c>
      <c r="F5" s="68" t="s">
        <v>5</v>
      </c>
      <c r="G5" s="69" t="s">
        <v>4</v>
      </c>
      <c r="H5" s="68" t="s">
        <v>5</v>
      </c>
      <c r="I5" s="69" t="s">
        <v>4</v>
      </c>
      <c r="J5" s="68" t="s">
        <v>5</v>
      </c>
      <c r="K5" s="69" t="s">
        <v>4</v>
      </c>
      <c r="L5" s="68" t="s">
        <v>5</v>
      </c>
      <c r="M5" s="69" t="s">
        <v>4</v>
      </c>
      <c r="N5" s="68" t="s">
        <v>5</v>
      </c>
      <c r="O5" s="69" t="s">
        <v>4</v>
      </c>
      <c r="P5" s="68" t="s">
        <v>5</v>
      </c>
      <c r="Q5" s="69" t="s">
        <v>4</v>
      </c>
      <c r="R5" s="68" t="s">
        <v>5</v>
      </c>
      <c r="S5" s="69" t="s">
        <v>4</v>
      </c>
      <c r="T5" s="68" t="s">
        <v>5</v>
      </c>
      <c r="U5" s="69" t="s">
        <v>4</v>
      </c>
      <c r="V5" s="68" t="s">
        <v>5</v>
      </c>
      <c r="W5" s="69" t="s">
        <v>4</v>
      </c>
      <c r="X5" s="68" t="s">
        <v>5</v>
      </c>
      <c r="Y5" s="69" t="s">
        <v>4</v>
      </c>
      <c r="Z5" s="68" t="s">
        <v>5</v>
      </c>
      <c r="AA5" s="69" t="s">
        <v>4</v>
      </c>
      <c r="AB5" s="68" t="s">
        <v>5</v>
      </c>
      <c r="AC5" s="69" t="s">
        <v>4</v>
      </c>
      <c r="AD5" s="68" t="s">
        <v>5</v>
      </c>
      <c r="AE5" s="69" t="s">
        <v>4</v>
      </c>
      <c r="AF5" s="68" t="s">
        <v>5</v>
      </c>
      <c r="AG5" s="69" t="s">
        <v>4</v>
      </c>
      <c r="AH5" s="68" t="s">
        <v>5</v>
      </c>
      <c r="AI5" s="69" t="s">
        <v>4</v>
      </c>
      <c r="AJ5" s="68" t="s">
        <v>5</v>
      </c>
      <c r="AK5" s="69" t="s">
        <v>4</v>
      </c>
      <c r="AL5" s="68" t="s">
        <v>5</v>
      </c>
      <c r="AM5" s="69" t="s">
        <v>4</v>
      </c>
      <c r="AN5" s="68" t="s">
        <v>5</v>
      </c>
    </row>
    <row r="6" spans="1:40" s="70" customFormat="1" ht="51.75" customHeight="1" x14ac:dyDescent="0.2">
      <c r="A6" s="107"/>
      <c r="B6" s="107"/>
      <c r="C6" s="71" t="s">
        <v>14</v>
      </c>
      <c r="D6" s="71" t="s">
        <v>14</v>
      </c>
      <c r="E6" s="71" t="s">
        <v>14</v>
      </c>
      <c r="F6" s="71" t="s">
        <v>14</v>
      </c>
      <c r="G6" s="71" t="s">
        <v>14</v>
      </c>
      <c r="H6" s="71" t="s">
        <v>14</v>
      </c>
      <c r="I6" s="71" t="s">
        <v>14</v>
      </c>
      <c r="J6" s="71" t="s">
        <v>14</v>
      </c>
      <c r="K6" s="71" t="s">
        <v>14</v>
      </c>
      <c r="L6" s="71" t="s">
        <v>14</v>
      </c>
      <c r="M6" s="71" t="s">
        <v>14</v>
      </c>
      <c r="N6" s="71" t="s">
        <v>14</v>
      </c>
      <c r="O6" s="71" t="s">
        <v>14</v>
      </c>
      <c r="P6" s="71" t="s">
        <v>14</v>
      </c>
      <c r="Q6" s="71" t="s">
        <v>14</v>
      </c>
      <c r="R6" s="71" t="s">
        <v>14</v>
      </c>
      <c r="S6" s="71" t="s">
        <v>14</v>
      </c>
      <c r="T6" s="71" t="s">
        <v>14</v>
      </c>
      <c r="U6" s="71" t="s">
        <v>14</v>
      </c>
      <c r="V6" s="71" t="s">
        <v>14</v>
      </c>
      <c r="W6" s="71" t="s">
        <v>14</v>
      </c>
      <c r="X6" s="71" t="s">
        <v>14</v>
      </c>
      <c r="Y6" s="71" t="s">
        <v>14</v>
      </c>
      <c r="Z6" s="71" t="s">
        <v>14</v>
      </c>
      <c r="AA6" s="71" t="s">
        <v>14</v>
      </c>
      <c r="AB6" s="71" t="s">
        <v>14</v>
      </c>
      <c r="AC6" s="71" t="s">
        <v>14</v>
      </c>
      <c r="AD6" s="71" t="s">
        <v>14</v>
      </c>
      <c r="AE6" s="71" t="s">
        <v>14</v>
      </c>
      <c r="AF6" s="71" t="s">
        <v>14</v>
      </c>
      <c r="AG6" s="71" t="s">
        <v>14</v>
      </c>
      <c r="AH6" s="71" t="s">
        <v>14</v>
      </c>
      <c r="AI6" s="71" t="s">
        <v>14</v>
      </c>
      <c r="AJ6" s="71" t="s">
        <v>14</v>
      </c>
      <c r="AK6" s="71" t="s">
        <v>14</v>
      </c>
      <c r="AL6" s="71" t="s">
        <v>14</v>
      </c>
      <c r="AM6" s="71" t="s">
        <v>14</v>
      </c>
      <c r="AN6" s="71" t="s">
        <v>14</v>
      </c>
    </row>
    <row r="7" spans="1:40" s="22" customFormat="1" ht="24.95" customHeight="1" x14ac:dyDescent="0.2">
      <c r="A7" s="53">
        <v>1</v>
      </c>
      <c r="B7" s="72" t="s">
        <v>81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974960.0330882353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f t="shared" ref="AM7:AM23" si="0">C7+E7+G7+I7+K7+M7+O7+Q7+S7+U7+W7+Y7+AA7+AC7+AE7+AG7+AI7+AK7</f>
        <v>974960.0330882353</v>
      </c>
      <c r="AN7" s="73">
        <f t="shared" ref="AN7:AN23" si="1">D7+F7+H7+J7+L7+N7+P7+R7+T7+V7+X7+Z7+AB7+AD7+AF7+AH7+AJ7+AL7</f>
        <v>0</v>
      </c>
    </row>
    <row r="8" spans="1:40" s="24" customFormat="1" ht="24.95" customHeight="1" x14ac:dyDescent="0.2">
      <c r="A8" s="53">
        <v>2</v>
      </c>
      <c r="B8" s="72" t="s">
        <v>53</v>
      </c>
      <c r="C8" s="73">
        <v>8597.5228915000007</v>
      </c>
      <c r="D8" s="73">
        <v>6934.7788330000003</v>
      </c>
      <c r="E8" s="73">
        <v>0</v>
      </c>
      <c r="F8" s="73">
        <v>0</v>
      </c>
      <c r="G8" s="73">
        <v>140708.21407250699</v>
      </c>
      <c r="H8" s="73">
        <v>126631.832549593</v>
      </c>
      <c r="I8" s="73">
        <v>9056.1291999999994</v>
      </c>
      <c r="J8" s="73">
        <v>7334.4080000000004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3">
        <f t="shared" si="0"/>
        <v>158361.86616400699</v>
      </c>
      <c r="AN8" s="73">
        <f t="shared" si="1"/>
        <v>140901.01938259299</v>
      </c>
    </row>
    <row r="9" spans="1:40" ht="24.95" customHeight="1" x14ac:dyDescent="0.2">
      <c r="A9" s="53">
        <v>3</v>
      </c>
      <c r="B9" s="72" t="s">
        <v>85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14176.98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131276.88768499999</v>
      </c>
      <c r="AB9" s="73">
        <v>124642.5825196543</v>
      </c>
      <c r="AC9" s="73">
        <v>2361.6153989999998</v>
      </c>
      <c r="AD9" s="73">
        <v>2013.5345440742999</v>
      </c>
      <c r="AE9" s="73">
        <v>0</v>
      </c>
      <c r="AF9" s="73">
        <v>0</v>
      </c>
      <c r="AG9" s="73">
        <v>0</v>
      </c>
      <c r="AH9" s="73">
        <v>0</v>
      </c>
      <c r="AI9" s="73">
        <v>10486</v>
      </c>
      <c r="AJ9" s="73">
        <v>2940.064484</v>
      </c>
      <c r="AK9" s="73">
        <v>0</v>
      </c>
      <c r="AL9" s="73">
        <v>0</v>
      </c>
      <c r="AM9" s="73">
        <f t="shared" si="0"/>
        <v>158301.48308400001</v>
      </c>
      <c r="AN9" s="73">
        <f t="shared" si="1"/>
        <v>129596.1815477286</v>
      </c>
    </row>
    <row r="10" spans="1:40" ht="24.95" customHeight="1" x14ac:dyDescent="0.2">
      <c r="A10" s="53">
        <v>4</v>
      </c>
      <c r="B10" s="72" t="s">
        <v>84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25493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14321</v>
      </c>
      <c r="AJ10" s="73">
        <v>14321.200149999999</v>
      </c>
      <c r="AK10" s="73">
        <v>0</v>
      </c>
      <c r="AL10" s="73">
        <v>0</v>
      </c>
      <c r="AM10" s="73">
        <f t="shared" si="0"/>
        <v>39814</v>
      </c>
      <c r="AN10" s="73">
        <f t="shared" si="1"/>
        <v>14321.200149999999</v>
      </c>
    </row>
    <row r="11" spans="1:40" ht="24.95" customHeight="1" x14ac:dyDescent="0.2">
      <c r="A11" s="53">
        <v>5</v>
      </c>
      <c r="B11" s="72" t="s">
        <v>82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f t="shared" si="0"/>
        <v>0</v>
      </c>
      <c r="AN11" s="73">
        <f t="shared" si="1"/>
        <v>0</v>
      </c>
    </row>
    <row r="12" spans="1:40" ht="24.95" customHeight="1" x14ac:dyDescent="0.2">
      <c r="A12" s="53">
        <v>6</v>
      </c>
      <c r="B12" s="72" t="s">
        <v>79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f t="shared" si="0"/>
        <v>0</v>
      </c>
      <c r="AN12" s="73">
        <f t="shared" si="1"/>
        <v>0</v>
      </c>
    </row>
    <row r="13" spans="1:40" ht="24.95" customHeight="1" x14ac:dyDescent="0.2">
      <c r="A13" s="53">
        <v>7</v>
      </c>
      <c r="B13" s="72" t="s">
        <v>89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f t="shared" si="0"/>
        <v>0</v>
      </c>
      <c r="AN13" s="73">
        <f t="shared" si="1"/>
        <v>0</v>
      </c>
    </row>
    <row r="14" spans="1:40" ht="24.95" customHeight="1" x14ac:dyDescent="0.2">
      <c r="A14" s="53">
        <v>8</v>
      </c>
      <c r="B14" s="72" t="s">
        <v>90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f t="shared" si="0"/>
        <v>0</v>
      </c>
      <c r="AN14" s="73">
        <f t="shared" si="1"/>
        <v>0</v>
      </c>
    </row>
    <row r="15" spans="1:40" ht="24.95" customHeight="1" x14ac:dyDescent="0.2">
      <c r="A15" s="53">
        <v>9</v>
      </c>
      <c r="B15" s="72" t="s">
        <v>91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f t="shared" si="0"/>
        <v>0</v>
      </c>
      <c r="AN15" s="73">
        <f t="shared" si="1"/>
        <v>0</v>
      </c>
    </row>
    <row r="16" spans="1:40" ht="24.95" customHeight="1" x14ac:dyDescent="0.2">
      <c r="A16" s="53">
        <v>10</v>
      </c>
      <c r="B16" s="72" t="s">
        <v>87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f t="shared" si="0"/>
        <v>0</v>
      </c>
      <c r="AN16" s="73">
        <f t="shared" si="1"/>
        <v>0</v>
      </c>
    </row>
    <row r="17" spans="1:40" ht="24.95" customHeight="1" x14ac:dyDescent="0.2">
      <c r="A17" s="53">
        <v>11</v>
      </c>
      <c r="B17" s="72" t="s">
        <v>86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f t="shared" si="0"/>
        <v>0</v>
      </c>
      <c r="AN17" s="73">
        <f t="shared" si="1"/>
        <v>0</v>
      </c>
    </row>
    <row r="18" spans="1:40" ht="24.95" customHeight="1" x14ac:dyDescent="0.2">
      <c r="A18" s="53">
        <v>12</v>
      </c>
      <c r="B18" s="72" t="s">
        <v>56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f t="shared" si="0"/>
        <v>0</v>
      </c>
      <c r="AN18" s="73">
        <f t="shared" si="1"/>
        <v>0</v>
      </c>
    </row>
    <row r="19" spans="1:40" ht="24.95" customHeight="1" x14ac:dyDescent="0.2">
      <c r="A19" s="53">
        <v>13</v>
      </c>
      <c r="B19" s="72" t="s">
        <v>59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f t="shared" si="0"/>
        <v>0</v>
      </c>
      <c r="AN19" s="73">
        <f t="shared" si="1"/>
        <v>0</v>
      </c>
    </row>
    <row r="20" spans="1:40" ht="24.95" customHeight="1" x14ac:dyDescent="0.2">
      <c r="A20" s="53">
        <v>14</v>
      </c>
      <c r="B20" s="72" t="s">
        <v>55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3">
        <f t="shared" si="0"/>
        <v>0</v>
      </c>
      <c r="AN20" s="73">
        <f t="shared" si="1"/>
        <v>0</v>
      </c>
    </row>
    <row r="21" spans="1:40" ht="24.95" customHeight="1" x14ac:dyDescent="0.2">
      <c r="A21" s="53">
        <v>15</v>
      </c>
      <c r="B21" s="74" t="s">
        <v>83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f t="shared" si="0"/>
        <v>0</v>
      </c>
      <c r="AN21" s="73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f t="shared" si="0"/>
        <v>0</v>
      </c>
      <c r="AN22" s="73">
        <f t="shared" si="1"/>
        <v>0</v>
      </c>
    </row>
    <row r="23" spans="1:40" ht="24.95" customHeight="1" x14ac:dyDescent="0.2">
      <c r="A23" s="53">
        <v>17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f t="shared" si="0"/>
        <v>0</v>
      </c>
      <c r="AN23" s="73">
        <f t="shared" si="1"/>
        <v>0</v>
      </c>
    </row>
    <row r="24" spans="1:40" x14ac:dyDescent="0.2">
      <c r="A24" s="55"/>
      <c r="B24" s="56" t="s">
        <v>1</v>
      </c>
      <c r="C24" s="76">
        <f t="shared" ref="C24:AL24" si="2">SUM(C7:C23)</f>
        <v>8597.5228915000007</v>
      </c>
      <c r="D24" s="76">
        <f t="shared" si="2"/>
        <v>6934.7788330000003</v>
      </c>
      <c r="E24" s="76">
        <f t="shared" si="2"/>
        <v>0</v>
      </c>
      <c r="F24" s="76">
        <f t="shared" si="2"/>
        <v>0</v>
      </c>
      <c r="G24" s="76">
        <f t="shared" si="2"/>
        <v>140708.21407250699</v>
      </c>
      <c r="H24" s="76">
        <f t="shared" si="2"/>
        <v>126631.832549593</v>
      </c>
      <c r="I24" s="76">
        <f t="shared" si="2"/>
        <v>9056.1291999999994</v>
      </c>
      <c r="J24" s="76">
        <f t="shared" si="2"/>
        <v>7334.4080000000004</v>
      </c>
      <c r="K24" s="76">
        <f t="shared" si="2"/>
        <v>14176.98</v>
      </c>
      <c r="L24" s="76">
        <f t="shared" si="2"/>
        <v>0</v>
      </c>
      <c r="M24" s="76">
        <f t="shared" si="2"/>
        <v>974960.0330882353</v>
      </c>
      <c r="N24" s="76">
        <f t="shared" si="2"/>
        <v>0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25493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131276.88768499999</v>
      </c>
      <c r="AB24" s="76">
        <f t="shared" si="2"/>
        <v>124642.5825196543</v>
      </c>
      <c r="AC24" s="76">
        <f t="shared" si="2"/>
        <v>2361.6153989999998</v>
      </c>
      <c r="AD24" s="76">
        <f t="shared" si="2"/>
        <v>2013.5345440742999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24807</v>
      </c>
      <c r="AJ24" s="76">
        <f t="shared" si="2"/>
        <v>17261.264633999999</v>
      </c>
      <c r="AK24" s="76">
        <f t="shared" si="2"/>
        <v>0</v>
      </c>
      <c r="AL24" s="76">
        <f t="shared" si="2"/>
        <v>0</v>
      </c>
      <c r="AM24" s="76">
        <f>SUM(AM7:AM23)</f>
        <v>1331437.3823362424</v>
      </c>
      <c r="AN24" s="76">
        <f>SUM(AN7:AN23)</f>
        <v>284818.40108032158</v>
      </c>
    </row>
    <row r="25" spans="1:40" customFormat="1" ht="15" customHeight="1" x14ac:dyDescent="0.2"/>
    <row r="26" spans="1:40" customFormat="1" ht="15" customHeight="1" x14ac:dyDescent="0.2"/>
    <row r="27" spans="1:40" customFormat="1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40" customFormat="1" x14ac:dyDescent="0.2">
      <c r="B28" s="113" t="s">
        <v>63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1:40" customForma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40" customFormat="1" x14ac:dyDescent="0.2"/>
    <row r="31" spans="1:40" customFormat="1" x14ac:dyDescent="0.2"/>
    <row r="32" spans="1:40" customFormat="1" x14ac:dyDescent="0.2">
      <c r="C32" s="10"/>
      <c r="D32" s="10"/>
      <c r="E32" s="10"/>
      <c r="F32" s="10"/>
      <c r="G32" s="10"/>
      <c r="H32" s="10"/>
      <c r="I32" s="10"/>
      <c r="J32" s="10"/>
      <c r="K32" s="10"/>
    </row>
  </sheetData>
  <sortState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8:N29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6"/>
  </sheetPr>
  <dimension ref="A1:AN30"/>
  <sheetViews>
    <sheetView zoomScale="90" zoomScaleNormal="90" workbookViewId="0">
      <pane xSplit="2" ySplit="5" topLeftCell="C6" activePane="bottomRight" state="frozen"/>
      <selection pane="topRight"/>
      <selection pane="bottomLeft"/>
      <selection pane="bottomRight" activeCell="B4" sqref="B4:B5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" style="25" customWidth="1"/>
    <col min="28" max="28" width="10.4257812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6.5" customHeight="1" x14ac:dyDescent="0.2">
      <c r="A1" s="117" t="s">
        <v>77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118"/>
      <c r="W1" s="34"/>
    </row>
    <row r="2" spans="1:40" ht="18.75" customHeight="1" x14ac:dyDescent="0.2">
      <c r="A2" s="21" t="s">
        <v>39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18.75" customHeight="1" x14ac:dyDescent="0.2">
      <c r="A3" s="64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40" ht="94.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39.950000000000003" customHeight="1" x14ac:dyDescent="0.2">
      <c r="A5" s="107"/>
      <c r="B5" s="107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customFormat="1" ht="24.95" customHeight="1" x14ac:dyDescent="0.2">
      <c r="A6" s="53">
        <v>1</v>
      </c>
      <c r="B6" s="72" t="s">
        <v>81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918812.6929679031</v>
      </c>
      <c r="N6" s="78">
        <v>918812.6929679031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918812.6929679031</v>
      </c>
      <c r="AN6" s="75">
        <f t="shared" ref="AN6:AN22" si="1">D6+F6+H6+J6+L6+N6+P6+R6+T6+V6+X6+Z6+AB6+AD6+AF6+AH6+AJ6+AL6</f>
        <v>918812.6929679031</v>
      </c>
    </row>
    <row r="7" spans="1:40" customFormat="1" ht="24.95" customHeight="1" x14ac:dyDescent="0.2">
      <c r="A7" s="53">
        <v>2</v>
      </c>
      <c r="B7" s="72" t="s">
        <v>53</v>
      </c>
      <c r="C7" s="78">
        <v>20901.317919439036</v>
      </c>
      <c r="D7" s="78">
        <v>4556.9115315126392</v>
      </c>
      <c r="E7" s="78">
        <v>0</v>
      </c>
      <c r="F7" s="78">
        <v>0</v>
      </c>
      <c r="G7" s="78">
        <v>170431.46351172897</v>
      </c>
      <c r="H7" s="78">
        <v>9697.1804425746705</v>
      </c>
      <c r="I7" s="78">
        <v>11559.005051309232</v>
      </c>
      <c r="J7" s="78">
        <v>2056.4657345519895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202891.78648247724</v>
      </c>
      <c r="AN7" s="75">
        <f t="shared" si="1"/>
        <v>16310.5577086393</v>
      </c>
    </row>
    <row r="8" spans="1:40" customFormat="1" ht="24.95" customHeight="1" x14ac:dyDescent="0.2">
      <c r="A8" s="53">
        <v>3</v>
      </c>
      <c r="B8" s="72" t="s">
        <v>85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349.56936986301298</v>
      </c>
      <c r="L8" s="78">
        <v>349.57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62513.192007463629</v>
      </c>
      <c r="AB8" s="78">
        <v>3827.91</v>
      </c>
      <c r="AC8" s="78">
        <v>1085.7350150985849</v>
      </c>
      <c r="AD8" s="78">
        <v>174.61</v>
      </c>
      <c r="AE8" s="78">
        <v>0</v>
      </c>
      <c r="AF8" s="78">
        <v>0</v>
      </c>
      <c r="AG8" s="78">
        <v>0</v>
      </c>
      <c r="AH8" s="78">
        <v>0</v>
      </c>
      <c r="AI8" s="78">
        <v>4674.2402785820268</v>
      </c>
      <c r="AJ8" s="78">
        <v>3538.01</v>
      </c>
      <c r="AK8" s="78">
        <v>0</v>
      </c>
      <c r="AL8" s="78">
        <v>0</v>
      </c>
      <c r="AM8" s="75">
        <f t="shared" si="0"/>
        <v>68622.736671007253</v>
      </c>
      <c r="AN8" s="75">
        <f t="shared" si="1"/>
        <v>7890.0999999999995</v>
      </c>
    </row>
    <row r="9" spans="1:40" customFormat="1" ht="24.95" customHeight="1" x14ac:dyDescent="0.2">
      <c r="A9" s="53">
        <v>4</v>
      </c>
      <c r="B9" s="72" t="s">
        <v>82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11053.48921706261</v>
      </c>
      <c r="N9" s="78">
        <v>10388.562843436237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20026.458722465755</v>
      </c>
      <c r="AB9" s="78">
        <v>1438.6607414899736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31079.947939528363</v>
      </c>
      <c r="AN9" s="75">
        <f t="shared" si="1"/>
        <v>11827.223584926211</v>
      </c>
    </row>
    <row r="10" spans="1:40" customFormat="1" ht="24.95" customHeight="1" x14ac:dyDescent="0.2">
      <c r="A10" s="53">
        <v>5</v>
      </c>
      <c r="B10" s="72" t="s">
        <v>84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16553</v>
      </c>
      <c r="V10" s="78">
        <v>10799.946130136987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2843</v>
      </c>
      <c r="AJ10" s="78">
        <v>0</v>
      </c>
      <c r="AK10" s="78">
        <v>0</v>
      </c>
      <c r="AL10" s="78">
        <v>0</v>
      </c>
      <c r="AM10" s="75">
        <f t="shared" si="0"/>
        <v>19396</v>
      </c>
      <c r="AN10" s="75">
        <f t="shared" si="1"/>
        <v>10799.946130136987</v>
      </c>
    </row>
    <row r="11" spans="1:40" customFormat="1" ht="24.95" customHeight="1" x14ac:dyDescent="0.2">
      <c r="A11" s="53">
        <v>6</v>
      </c>
      <c r="B11" s="72" t="s">
        <v>79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7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8</v>
      </c>
      <c r="B13" s="72" t="s">
        <v>90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9</v>
      </c>
      <c r="B14" s="72" t="s">
        <v>91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10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12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15</v>
      </c>
      <c r="B20" s="74" t="s">
        <v>83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16</v>
      </c>
      <c r="B21" s="74" t="s">
        <v>57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5" x14ac:dyDescent="0.2">
      <c r="A23" s="26"/>
      <c r="B23" s="12" t="s">
        <v>1</v>
      </c>
      <c r="C23" s="76">
        <f t="shared" ref="C23:AN23" si="2">SUM(C6:C22)</f>
        <v>20901.317919439036</v>
      </c>
      <c r="D23" s="76">
        <f t="shared" si="2"/>
        <v>4556.9115315126392</v>
      </c>
      <c r="E23" s="76">
        <f t="shared" si="2"/>
        <v>0</v>
      </c>
      <c r="F23" s="76">
        <f t="shared" si="2"/>
        <v>0</v>
      </c>
      <c r="G23" s="76">
        <f t="shared" si="2"/>
        <v>170431.46351172897</v>
      </c>
      <c r="H23" s="76">
        <f t="shared" si="2"/>
        <v>9697.1804425746705</v>
      </c>
      <c r="I23" s="76">
        <f t="shared" si="2"/>
        <v>11559.005051309232</v>
      </c>
      <c r="J23" s="76">
        <f t="shared" si="2"/>
        <v>2056.4657345519895</v>
      </c>
      <c r="K23" s="76">
        <f t="shared" si="2"/>
        <v>349.56936986301298</v>
      </c>
      <c r="L23" s="76">
        <f t="shared" si="2"/>
        <v>349.57</v>
      </c>
      <c r="M23" s="76">
        <f t="shared" si="2"/>
        <v>929866.1821849657</v>
      </c>
      <c r="N23" s="76">
        <f t="shared" si="2"/>
        <v>929201.25581133936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16553</v>
      </c>
      <c r="V23" s="76">
        <f t="shared" si="2"/>
        <v>10799.946130136987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82539.650729929388</v>
      </c>
      <c r="AB23" s="76">
        <f t="shared" si="2"/>
        <v>5266.5707414899734</v>
      </c>
      <c r="AC23" s="76">
        <f t="shared" si="2"/>
        <v>1085.7350150985849</v>
      </c>
      <c r="AD23" s="76">
        <f t="shared" si="2"/>
        <v>174.61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7517.2402785820268</v>
      </c>
      <c r="AJ23" s="76">
        <f t="shared" si="2"/>
        <v>3538.01</v>
      </c>
      <c r="AK23" s="76">
        <f t="shared" si="2"/>
        <v>0</v>
      </c>
      <c r="AL23" s="76">
        <f t="shared" si="2"/>
        <v>0</v>
      </c>
      <c r="AM23" s="76">
        <f t="shared" si="2"/>
        <v>1240803.1640609161</v>
      </c>
      <c r="AN23" s="76">
        <f t="shared" si="2"/>
        <v>965640.52039160556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6" spans="1:40" ht="13.5" x14ac:dyDescent="0.2"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AM26" s="28"/>
      <c r="AN26" s="28"/>
    </row>
    <row r="27" spans="1:40" x14ac:dyDescent="0.2">
      <c r="B27" s="114" t="s">
        <v>88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28"/>
      <c r="AN28" s="28"/>
    </row>
    <row r="29" spans="1:40" ht="13.5" x14ac:dyDescent="0.2">
      <c r="B29" s="17" t="s">
        <v>18</v>
      </c>
      <c r="C29" s="18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40" ht="13.5" x14ac:dyDescent="0.2">
      <c r="B30" s="17" t="s">
        <v>19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</sheetData>
  <sortState ref="B7:AN22">
    <sortCondition descending="1" ref="AM6:AM22"/>
  </sortState>
  <mergeCells count="23">
    <mergeCell ref="Y4:Z4"/>
    <mergeCell ref="AM4:AN4"/>
    <mergeCell ref="B27:N28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5" sqref="B5:B6"/>
    </sheetView>
  </sheetViews>
  <sheetFormatPr defaultRowHeight="12.75" x14ac:dyDescent="0.2"/>
  <cols>
    <col min="1" max="1" width="4" style="25" customWidth="1"/>
    <col min="2" max="2" width="47.42578125" style="25" customWidth="1"/>
    <col min="3" max="6" width="9.7109375" style="25" customWidth="1"/>
    <col min="7" max="7" width="12" style="25" customWidth="1"/>
    <col min="8" max="8" width="11.85546875" style="25" customWidth="1"/>
    <col min="9" max="9" width="12.140625" style="25" customWidth="1"/>
    <col min="10" max="10" width="10.140625" style="25" bestFit="1" customWidth="1"/>
    <col min="11" max="20" width="9.7109375" style="25" customWidth="1"/>
    <col min="21" max="21" width="11" style="25" customWidth="1"/>
    <col min="22" max="26" width="9.7109375" style="25" customWidth="1"/>
    <col min="27" max="27" width="11.85546875" style="25" customWidth="1"/>
    <col min="28" max="28" width="12.7109375" style="25" customWidth="1"/>
    <col min="29" max="38" width="9.7109375" style="25" customWidth="1"/>
    <col min="39" max="39" width="12.7109375" style="25" customWidth="1"/>
    <col min="40" max="40" width="11.85546875" style="25" customWidth="1"/>
    <col min="41" max="16384" width="9.140625" style="25"/>
  </cols>
  <sheetData>
    <row r="1" spans="1:40" s="18" customFormat="1" ht="13.5" x14ac:dyDescent="0.2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9.5" customHeight="1" x14ac:dyDescent="0.2">
      <c r="A3" s="21" t="s">
        <v>39</v>
      </c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8"/>
    </row>
    <row r="4" spans="1:40" ht="19.5" customHeight="1" x14ac:dyDescent="0.2">
      <c r="A4" s="6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1:40" ht="94.5" customHeight="1" x14ac:dyDescent="0.2">
      <c r="A5" s="105" t="s">
        <v>0</v>
      </c>
      <c r="B5" s="105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35</v>
      </c>
      <c r="L5" s="104"/>
      <c r="M5" s="102" t="s">
        <v>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39.950000000000003" customHeight="1" x14ac:dyDescent="0.2">
      <c r="A6" s="107"/>
      <c r="B6" s="107"/>
      <c r="C6" s="23" t="s">
        <v>20</v>
      </c>
      <c r="D6" s="23" t="s">
        <v>21</v>
      </c>
      <c r="E6" s="23" t="s">
        <v>20</v>
      </c>
      <c r="F6" s="23" t="s">
        <v>21</v>
      </c>
      <c r="G6" s="23" t="s">
        <v>20</v>
      </c>
      <c r="H6" s="23" t="s">
        <v>21</v>
      </c>
      <c r="I6" s="23" t="s">
        <v>20</v>
      </c>
      <c r="J6" s="23" t="s">
        <v>21</v>
      </c>
      <c r="K6" s="23" t="s">
        <v>20</v>
      </c>
      <c r="L6" s="23" t="s">
        <v>21</v>
      </c>
      <c r="M6" s="23" t="s">
        <v>20</v>
      </c>
      <c r="N6" s="23" t="s">
        <v>21</v>
      </c>
      <c r="O6" s="23" t="s">
        <v>20</v>
      </c>
      <c r="P6" s="23" t="s">
        <v>21</v>
      </c>
      <c r="Q6" s="23" t="s">
        <v>20</v>
      </c>
      <c r="R6" s="23" t="s">
        <v>21</v>
      </c>
      <c r="S6" s="23" t="s">
        <v>20</v>
      </c>
      <c r="T6" s="23" t="s">
        <v>21</v>
      </c>
      <c r="U6" s="23" t="s">
        <v>20</v>
      </c>
      <c r="V6" s="23" t="s">
        <v>21</v>
      </c>
      <c r="W6" s="23" t="s">
        <v>20</v>
      </c>
      <c r="X6" s="23" t="s">
        <v>21</v>
      </c>
      <c r="Y6" s="23" t="s">
        <v>20</v>
      </c>
      <c r="Z6" s="23" t="s">
        <v>21</v>
      </c>
      <c r="AA6" s="23" t="s">
        <v>20</v>
      </c>
      <c r="AB6" s="23" t="s">
        <v>21</v>
      </c>
      <c r="AC6" s="23" t="s">
        <v>20</v>
      </c>
      <c r="AD6" s="23" t="s">
        <v>21</v>
      </c>
      <c r="AE6" s="23" t="s">
        <v>20</v>
      </c>
      <c r="AF6" s="23" t="s">
        <v>21</v>
      </c>
      <c r="AG6" s="23" t="s">
        <v>20</v>
      </c>
      <c r="AH6" s="23" t="s">
        <v>21</v>
      </c>
      <c r="AI6" s="23" t="s">
        <v>20</v>
      </c>
      <c r="AJ6" s="23" t="s">
        <v>21</v>
      </c>
      <c r="AK6" s="23" t="s">
        <v>20</v>
      </c>
      <c r="AL6" s="23" t="s">
        <v>21</v>
      </c>
      <c r="AM6" s="23" t="s">
        <v>20</v>
      </c>
      <c r="AN6" s="23" t="s">
        <v>21</v>
      </c>
    </row>
    <row r="7" spans="1:40" customFormat="1" ht="24.95" customHeight="1" x14ac:dyDescent="0.2">
      <c r="A7" s="53">
        <v>1</v>
      </c>
      <c r="B7" s="72" t="s">
        <v>53</v>
      </c>
      <c r="C7" s="78">
        <v>36000</v>
      </c>
      <c r="D7" s="78">
        <v>36000</v>
      </c>
      <c r="E7" s="78">
        <v>0</v>
      </c>
      <c r="F7" s="78">
        <v>0</v>
      </c>
      <c r="G7" s="78">
        <v>0</v>
      </c>
      <c r="H7" s="78">
        <v>0</v>
      </c>
      <c r="I7" s="78">
        <v>932659.64</v>
      </c>
      <c r="J7" s="78">
        <v>193485.47229024197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ref="AM7:AM23" si="0">C7+E7+G7+I7+K7+M7+O7+Q7+S7+U7+W7+Y7+AA7+AC7+AE7+AG7+AI7+AK7</f>
        <v>968659.64</v>
      </c>
      <c r="AN7" s="75">
        <f t="shared" ref="AN7:AN23" si="1">D7+F7+H7+J7+L7+N7+P7+R7+T7+V7+X7+Z7+AB7+AD7+AF7+AH7+AJ7+AL7</f>
        <v>229485.47229024197</v>
      </c>
    </row>
    <row r="8" spans="1:40" customFormat="1" ht="24.95" customHeight="1" x14ac:dyDescent="0.2">
      <c r="A8" s="53">
        <v>2</v>
      </c>
      <c r="B8" s="72" t="s">
        <v>81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44487.015183823518</v>
      </c>
      <c r="N8" s="78">
        <v>44487.015183823518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0</v>
      </c>
      <c r="AB8" s="78">
        <v>0</v>
      </c>
      <c r="AC8" s="78">
        <v>0</v>
      </c>
      <c r="AD8" s="78">
        <v>0</v>
      </c>
      <c r="AE8" s="78">
        <v>0</v>
      </c>
      <c r="AF8" s="78">
        <v>0</v>
      </c>
      <c r="AG8" s="78">
        <v>0</v>
      </c>
      <c r="AH8" s="78">
        <v>0</v>
      </c>
      <c r="AI8" s="78">
        <v>0</v>
      </c>
      <c r="AJ8" s="78">
        <v>0</v>
      </c>
      <c r="AK8" s="78">
        <v>0</v>
      </c>
      <c r="AL8" s="78">
        <v>0</v>
      </c>
      <c r="AM8" s="75">
        <f t="shared" si="0"/>
        <v>44487.015183823518</v>
      </c>
      <c r="AN8" s="75">
        <f t="shared" si="1"/>
        <v>44487.015183823518</v>
      </c>
    </row>
    <row r="9" spans="1:40" customFormat="1" ht="24.95" customHeight="1" x14ac:dyDescent="0.2">
      <c r="A9" s="53">
        <v>3</v>
      </c>
      <c r="B9" s="72" t="s">
        <v>85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11549.469999999998</v>
      </c>
      <c r="L9" s="78">
        <v>11549.469999999998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5">
        <f t="shared" si="0"/>
        <v>11549.469999999998</v>
      </c>
      <c r="AN9" s="75">
        <f t="shared" si="1"/>
        <v>11549.469999999998</v>
      </c>
    </row>
    <row r="10" spans="1:40" customFormat="1" ht="24.95" customHeight="1" x14ac:dyDescent="0.2">
      <c r="A10" s="53">
        <v>4</v>
      </c>
      <c r="B10" s="72" t="s">
        <v>82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customFormat="1" ht="24.95" customHeight="1" x14ac:dyDescent="0.2">
      <c r="A11" s="53">
        <v>5</v>
      </c>
      <c r="B11" s="72" t="s">
        <v>79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customFormat="1" ht="24.95" customHeight="1" x14ac:dyDescent="0.2">
      <c r="A12" s="53">
        <v>6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customFormat="1" ht="24.95" customHeight="1" x14ac:dyDescent="0.2">
      <c r="A13" s="53">
        <v>7</v>
      </c>
      <c r="B13" s="72" t="s">
        <v>90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customFormat="1" ht="24.95" customHeight="1" x14ac:dyDescent="0.2">
      <c r="A14" s="53">
        <v>8</v>
      </c>
      <c r="B14" s="72" t="s">
        <v>84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customFormat="1" ht="24.95" customHeight="1" x14ac:dyDescent="0.2">
      <c r="A15" s="53">
        <v>9</v>
      </c>
      <c r="B15" s="72" t="s">
        <v>91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customFormat="1" ht="24.95" customHeight="1" x14ac:dyDescent="0.2">
      <c r="A16" s="53">
        <v>10</v>
      </c>
      <c r="B16" s="72" t="s">
        <v>87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customFormat="1" ht="24.95" customHeight="1" x14ac:dyDescent="0.2">
      <c r="A17" s="53">
        <v>11</v>
      </c>
      <c r="B17" s="72" t="s">
        <v>86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customFormat="1" ht="24.95" customHeight="1" x14ac:dyDescent="0.2">
      <c r="A18" s="53">
        <v>12</v>
      </c>
      <c r="B18" s="72" t="s">
        <v>56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customFormat="1" ht="24.95" customHeight="1" x14ac:dyDescent="0.2">
      <c r="A19" s="53">
        <v>13</v>
      </c>
      <c r="B19" s="72" t="s">
        <v>59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customFormat="1" ht="24.95" customHeight="1" x14ac:dyDescent="0.2">
      <c r="A20" s="53">
        <v>14</v>
      </c>
      <c r="B20" s="72" t="s">
        <v>55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customFormat="1" ht="24.95" customHeight="1" x14ac:dyDescent="0.2">
      <c r="A21" s="53">
        <v>15</v>
      </c>
      <c r="B21" s="74" t="s">
        <v>83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customFormat="1" ht="24.95" customHeight="1" x14ac:dyDescent="0.2">
      <c r="A22" s="53">
        <v>16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customFormat="1" ht="24.95" customHeight="1" x14ac:dyDescent="0.2">
      <c r="A23" s="53">
        <v>17</v>
      </c>
      <c r="B23" s="74" t="s">
        <v>57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78">
        <v>0</v>
      </c>
      <c r="AL23" s="78">
        <v>0</v>
      </c>
      <c r="AM23" s="75">
        <f t="shared" si="0"/>
        <v>0</v>
      </c>
      <c r="AN23" s="75">
        <f t="shared" si="1"/>
        <v>0</v>
      </c>
    </row>
    <row r="24" spans="1:40" ht="15" x14ac:dyDescent="0.2">
      <c r="A24" s="26"/>
      <c r="B24" s="12" t="s">
        <v>1</v>
      </c>
      <c r="C24" s="80">
        <f t="shared" ref="C24:AL24" si="2">SUM(C7:C23)</f>
        <v>36000</v>
      </c>
      <c r="D24" s="80">
        <f t="shared" si="2"/>
        <v>36000</v>
      </c>
      <c r="E24" s="80">
        <f t="shared" si="2"/>
        <v>0</v>
      </c>
      <c r="F24" s="80">
        <f t="shared" si="2"/>
        <v>0</v>
      </c>
      <c r="G24" s="80">
        <f t="shared" si="2"/>
        <v>0</v>
      </c>
      <c r="H24" s="80">
        <f t="shared" si="2"/>
        <v>0</v>
      </c>
      <c r="I24" s="80">
        <f t="shared" si="2"/>
        <v>932659.64</v>
      </c>
      <c r="J24" s="80">
        <f t="shared" si="2"/>
        <v>193485.47229024197</v>
      </c>
      <c r="K24" s="80">
        <f t="shared" si="2"/>
        <v>11549.469999999998</v>
      </c>
      <c r="L24" s="80">
        <f t="shared" si="2"/>
        <v>11549.469999999998</v>
      </c>
      <c r="M24" s="80">
        <f t="shared" si="2"/>
        <v>44487.015183823518</v>
      </c>
      <c r="N24" s="80">
        <f t="shared" si="2"/>
        <v>44487.015183823518</v>
      </c>
      <c r="O24" s="80">
        <f t="shared" si="2"/>
        <v>0</v>
      </c>
      <c r="P24" s="80">
        <f t="shared" si="2"/>
        <v>0</v>
      </c>
      <c r="Q24" s="80">
        <f t="shared" si="2"/>
        <v>0</v>
      </c>
      <c r="R24" s="80">
        <f t="shared" si="2"/>
        <v>0</v>
      </c>
      <c r="S24" s="80">
        <f t="shared" si="2"/>
        <v>0</v>
      </c>
      <c r="T24" s="80">
        <f t="shared" si="2"/>
        <v>0</v>
      </c>
      <c r="U24" s="80">
        <f t="shared" si="2"/>
        <v>0</v>
      </c>
      <c r="V24" s="80">
        <f t="shared" si="2"/>
        <v>0</v>
      </c>
      <c r="W24" s="80">
        <f t="shared" si="2"/>
        <v>0</v>
      </c>
      <c r="X24" s="80">
        <f t="shared" si="2"/>
        <v>0</v>
      </c>
      <c r="Y24" s="80">
        <f t="shared" si="2"/>
        <v>0</v>
      </c>
      <c r="Z24" s="80">
        <f t="shared" si="2"/>
        <v>0</v>
      </c>
      <c r="AA24" s="80">
        <f t="shared" si="2"/>
        <v>0</v>
      </c>
      <c r="AB24" s="80">
        <f t="shared" si="2"/>
        <v>0</v>
      </c>
      <c r="AC24" s="80">
        <f t="shared" si="2"/>
        <v>0</v>
      </c>
      <c r="AD24" s="80">
        <f t="shared" si="2"/>
        <v>0</v>
      </c>
      <c r="AE24" s="80">
        <f t="shared" si="2"/>
        <v>0</v>
      </c>
      <c r="AF24" s="80">
        <f t="shared" si="2"/>
        <v>0</v>
      </c>
      <c r="AG24" s="80">
        <f t="shared" si="2"/>
        <v>0</v>
      </c>
      <c r="AH24" s="80">
        <f t="shared" si="2"/>
        <v>0</v>
      </c>
      <c r="AI24" s="80">
        <f t="shared" si="2"/>
        <v>0</v>
      </c>
      <c r="AJ24" s="80">
        <f t="shared" si="2"/>
        <v>0</v>
      </c>
      <c r="AK24" s="80">
        <f t="shared" si="2"/>
        <v>0</v>
      </c>
      <c r="AL24" s="80">
        <f t="shared" si="2"/>
        <v>0</v>
      </c>
      <c r="AM24" s="76">
        <f t="shared" ref="AM24" si="3">C24+E24+G24+I24+K24+M24+O24+Q24+S24+U24+W24+Y24+AA24+AC24+AE24+AG24+AI24+AK24</f>
        <v>1024696.1251838235</v>
      </c>
      <c r="AN24" s="76">
        <f t="shared" ref="AN24" si="4">D24+F24+H24+J24+L24+N24+P24+R24+T24+V24+X24+Z24+AB24+AD24+AF24+AH24+AJ24+AL24</f>
        <v>285521.95747406548</v>
      </c>
    </row>
    <row r="25" spans="1:40" ht="15" x14ac:dyDescent="0.2">
      <c r="A25" s="86"/>
      <c r="B25" s="87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</row>
    <row r="27" spans="1:40" ht="17.25" customHeight="1" x14ac:dyDescent="0.2"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AM27" s="51"/>
      <c r="AN27" s="51"/>
    </row>
    <row r="28" spans="1:40" ht="17.25" customHeight="1" x14ac:dyDescent="0.2">
      <c r="B28" s="114" t="s">
        <v>67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40" ht="17.25" customHeight="1" x14ac:dyDescent="0.2"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AM29" s="52"/>
      <c r="AN29" s="52"/>
    </row>
    <row r="30" spans="1:40" ht="17.25" customHeight="1" x14ac:dyDescent="0.2">
      <c r="B30" s="17" t="s">
        <v>22</v>
      </c>
      <c r="C30" s="18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28"/>
    </row>
    <row r="31" spans="1:40" ht="17.25" customHeight="1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</sheetData>
  <sortState ref="B7:AN23">
    <sortCondition descending="1" ref="AM7:AM23"/>
  </sortState>
  <mergeCells count="24">
    <mergeCell ref="Y5:Z5"/>
    <mergeCell ref="AM5:AN5"/>
    <mergeCell ref="B28:N29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3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0" x14ac:dyDescent="0.2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6"/>
      <c r="N1" s="16"/>
      <c r="O1" s="16"/>
      <c r="P1" s="16"/>
      <c r="Q1" s="16"/>
      <c r="R1" s="16"/>
      <c r="S1" s="16"/>
    </row>
    <row r="2" spans="1:40" s="25" customFormat="1" ht="12.75" x14ac:dyDescent="0.2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40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0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0" ht="90" customHeight="1" x14ac:dyDescent="0.2">
      <c r="A5" s="105" t="s">
        <v>0</v>
      </c>
      <c r="B5" s="105" t="s">
        <v>2</v>
      </c>
      <c r="C5" s="102" t="s">
        <v>3</v>
      </c>
      <c r="D5" s="104"/>
      <c r="E5" s="102" t="s">
        <v>27</v>
      </c>
      <c r="F5" s="104"/>
      <c r="G5" s="102" t="s">
        <v>34</v>
      </c>
      <c r="H5" s="104"/>
      <c r="I5" s="102" t="s">
        <v>6</v>
      </c>
      <c r="J5" s="104"/>
      <c r="K5" s="102" t="s">
        <v>36</v>
      </c>
      <c r="L5" s="104"/>
      <c r="M5" s="102" t="s">
        <v>37</v>
      </c>
      <c r="N5" s="104"/>
      <c r="O5" s="102" t="s">
        <v>8</v>
      </c>
      <c r="P5" s="104"/>
      <c r="Q5" s="102" t="s">
        <v>28</v>
      </c>
      <c r="R5" s="104"/>
      <c r="S5" s="102" t="s">
        <v>38</v>
      </c>
      <c r="T5" s="104"/>
      <c r="U5" s="102" t="s">
        <v>29</v>
      </c>
      <c r="V5" s="104"/>
      <c r="W5" s="102" t="s">
        <v>30</v>
      </c>
      <c r="X5" s="104"/>
      <c r="Y5" s="102" t="s">
        <v>9</v>
      </c>
      <c r="Z5" s="104"/>
      <c r="AA5" s="102" t="s">
        <v>31</v>
      </c>
      <c r="AB5" s="104"/>
      <c r="AC5" s="102" t="s">
        <v>10</v>
      </c>
      <c r="AD5" s="104"/>
      <c r="AE5" s="102" t="s">
        <v>11</v>
      </c>
      <c r="AF5" s="104"/>
      <c r="AG5" s="102" t="s">
        <v>12</v>
      </c>
      <c r="AH5" s="104"/>
      <c r="AI5" s="102" t="s">
        <v>32</v>
      </c>
      <c r="AJ5" s="104"/>
      <c r="AK5" s="102" t="s">
        <v>13</v>
      </c>
      <c r="AL5" s="104"/>
      <c r="AM5" s="102" t="s">
        <v>14</v>
      </c>
      <c r="AN5" s="104"/>
    </row>
    <row r="6" spans="1:40" ht="93" customHeight="1" x14ac:dyDescent="0.2">
      <c r="A6" s="107"/>
      <c r="B6" s="107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0" ht="24.95" customHeight="1" x14ac:dyDescent="0.2">
      <c r="A7" s="53">
        <v>1</v>
      </c>
      <c r="B7" s="72" t="s">
        <v>53</v>
      </c>
      <c r="C7" s="73">
        <v>54000</v>
      </c>
      <c r="D7" s="73">
        <v>54000</v>
      </c>
      <c r="E7" s="73">
        <v>0</v>
      </c>
      <c r="F7" s="73">
        <v>0</v>
      </c>
      <c r="G7" s="73">
        <v>0</v>
      </c>
      <c r="H7" s="73">
        <v>0</v>
      </c>
      <c r="I7" s="73">
        <v>629826.48500000034</v>
      </c>
      <c r="J7" s="73">
        <v>118860.57500000019</v>
      </c>
      <c r="K7" s="73">
        <v>0</v>
      </c>
      <c r="L7" s="73">
        <v>0</v>
      </c>
      <c r="M7" s="73">
        <v>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0</v>
      </c>
      <c r="AC7" s="73">
        <v>0</v>
      </c>
      <c r="AD7" s="73">
        <v>0</v>
      </c>
      <c r="AE7" s="73">
        <v>0</v>
      </c>
      <c r="AF7" s="73">
        <v>0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5">
        <f t="shared" ref="AM7:AM23" si="0">C7+E7+G7+I7+K7+M7+O7+Q7+S7+U7+W7+Y7+AA7+AC7+AE7+AG7+AI7+AK7</f>
        <v>683826.48500000034</v>
      </c>
      <c r="AN7" s="75">
        <f t="shared" ref="AN7:AN23" si="1">D7+F7+H7+J7+L7+N7+P7+R7+T7+V7+X7+Z7+AB7+AD7+AF7+AH7+AJ7+AL7</f>
        <v>172860.57500000019</v>
      </c>
    </row>
    <row r="8" spans="1:40" ht="24.95" customHeight="1" x14ac:dyDescent="0.2">
      <c r="A8" s="53">
        <v>2</v>
      </c>
      <c r="B8" s="72" t="s">
        <v>81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29230.162242647042</v>
      </c>
      <c r="N8" s="73">
        <v>29230.162242647042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0</v>
      </c>
      <c r="AF8" s="73">
        <v>0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29230.162242647042</v>
      </c>
      <c r="AN8" s="75">
        <f t="shared" si="1"/>
        <v>29230.162242647042</v>
      </c>
    </row>
    <row r="9" spans="1:40" ht="24.95" customHeight="1" x14ac:dyDescent="0.2">
      <c r="A9" s="53">
        <v>3</v>
      </c>
      <c r="B9" s="72" t="s">
        <v>82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0</v>
      </c>
      <c r="AN9" s="75">
        <f t="shared" si="1"/>
        <v>0</v>
      </c>
    </row>
    <row r="10" spans="1:40" ht="24.95" customHeight="1" x14ac:dyDescent="0.2">
      <c r="A10" s="53">
        <v>4</v>
      </c>
      <c r="B10" s="72" t="s">
        <v>79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5</v>
      </c>
      <c r="B11" s="72" t="s">
        <v>89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3">
        <v>0</v>
      </c>
      <c r="AD11" s="73">
        <v>0</v>
      </c>
      <c r="AE11" s="73">
        <v>0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6</v>
      </c>
      <c r="B12" s="72" t="s">
        <v>90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7</v>
      </c>
      <c r="B13" s="72" t="s">
        <v>84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8</v>
      </c>
      <c r="B14" s="72" t="s">
        <v>91</v>
      </c>
      <c r="C14" s="73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9</v>
      </c>
      <c r="B15" s="72" t="s">
        <v>87</v>
      </c>
      <c r="C15" s="73">
        <v>0</v>
      </c>
      <c r="D15" s="73">
        <v>0</v>
      </c>
      <c r="E15" s="73">
        <v>0</v>
      </c>
      <c r="F15" s="73">
        <v>0</v>
      </c>
      <c r="G15" s="73">
        <v>0</v>
      </c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10</v>
      </c>
      <c r="B16" s="72" t="s">
        <v>86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11</v>
      </c>
      <c r="B17" s="72" t="s">
        <v>56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12</v>
      </c>
      <c r="B18" s="72" t="s">
        <v>59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13</v>
      </c>
      <c r="B19" s="72" t="s">
        <v>55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14</v>
      </c>
      <c r="B20" s="72" t="s">
        <v>83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15</v>
      </c>
      <c r="B21" s="74" t="s">
        <v>57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16</v>
      </c>
      <c r="B22" s="74" t="s">
        <v>54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0</v>
      </c>
      <c r="AN22" s="75">
        <f t="shared" si="1"/>
        <v>0</v>
      </c>
    </row>
    <row r="23" spans="1:40" ht="24.95" customHeight="1" x14ac:dyDescent="0.2">
      <c r="A23" s="53">
        <v>17</v>
      </c>
      <c r="B23" s="74" t="s">
        <v>85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-7660.31</v>
      </c>
      <c r="L23" s="73">
        <v>-7660.31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5">
        <f t="shared" si="0"/>
        <v>-7660.31</v>
      </c>
      <c r="AN23" s="75">
        <f t="shared" si="1"/>
        <v>-7660.31</v>
      </c>
    </row>
    <row r="24" spans="1:40" ht="15" x14ac:dyDescent="0.2">
      <c r="A24" s="26"/>
      <c r="B24" s="12" t="s">
        <v>1</v>
      </c>
      <c r="C24" s="76">
        <f t="shared" ref="C24:AN24" si="2">SUM(C7:C23)</f>
        <v>54000</v>
      </c>
      <c r="D24" s="76">
        <f t="shared" si="2"/>
        <v>54000</v>
      </c>
      <c r="E24" s="76">
        <f t="shared" si="2"/>
        <v>0</v>
      </c>
      <c r="F24" s="76">
        <f t="shared" si="2"/>
        <v>0</v>
      </c>
      <c r="G24" s="76">
        <f t="shared" si="2"/>
        <v>0</v>
      </c>
      <c r="H24" s="76">
        <f t="shared" si="2"/>
        <v>0</v>
      </c>
      <c r="I24" s="76">
        <f t="shared" si="2"/>
        <v>629826.48500000034</v>
      </c>
      <c r="J24" s="76">
        <f t="shared" si="2"/>
        <v>118860.57500000019</v>
      </c>
      <c r="K24" s="76">
        <f t="shared" si="2"/>
        <v>-7660.31</v>
      </c>
      <c r="L24" s="76">
        <f t="shared" si="2"/>
        <v>-7660.31</v>
      </c>
      <c r="M24" s="76">
        <f t="shared" si="2"/>
        <v>29230.162242647042</v>
      </c>
      <c r="N24" s="76">
        <f t="shared" si="2"/>
        <v>29230.162242647042</v>
      </c>
      <c r="O24" s="76">
        <f t="shared" si="2"/>
        <v>0</v>
      </c>
      <c r="P24" s="76">
        <f t="shared" si="2"/>
        <v>0</v>
      </c>
      <c r="Q24" s="76">
        <f t="shared" si="2"/>
        <v>0</v>
      </c>
      <c r="R24" s="76">
        <f t="shared" si="2"/>
        <v>0</v>
      </c>
      <c r="S24" s="76">
        <f t="shared" si="2"/>
        <v>0</v>
      </c>
      <c r="T24" s="76">
        <f t="shared" si="2"/>
        <v>0</v>
      </c>
      <c r="U24" s="76">
        <f t="shared" si="2"/>
        <v>0</v>
      </c>
      <c r="V24" s="76">
        <f t="shared" si="2"/>
        <v>0</v>
      </c>
      <c r="W24" s="76">
        <f t="shared" si="2"/>
        <v>0</v>
      </c>
      <c r="X24" s="76">
        <f t="shared" si="2"/>
        <v>0</v>
      </c>
      <c r="Y24" s="76">
        <f t="shared" si="2"/>
        <v>0</v>
      </c>
      <c r="Z24" s="76">
        <f t="shared" si="2"/>
        <v>0</v>
      </c>
      <c r="AA24" s="76">
        <f t="shared" si="2"/>
        <v>0</v>
      </c>
      <c r="AB24" s="76">
        <f t="shared" si="2"/>
        <v>0</v>
      </c>
      <c r="AC24" s="76">
        <f t="shared" si="2"/>
        <v>0</v>
      </c>
      <c r="AD24" s="76">
        <f t="shared" si="2"/>
        <v>0</v>
      </c>
      <c r="AE24" s="76">
        <f t="shared" si="2"/>
        <v>0</v>
      </c>
      <c r="AF24" s="76">
        <f t="shared" si="2"/>
        <v>0</v>
      </c>
      <c r="AG24" s="76">
        <f t="shared" si="2"/>
        <v>0</v>
      </c>
      <c r="AH24" s="76">
        <f t="shared" si="2"/>
        <v>0</v>
      </c>
      <c r="AI24" s="76">
        <f t="shared" si="2"/>
        <v>0</v>
      </c>
      <c r="AJ24" s="76">
        <f t="shared" si="2"/>
        <v>0</v>
      </c>
      <c r="AK24" s="76">
        <f t="shared" si="2"/>
        <v>0</v>
      </c>
      <c r="AL24" s="76">
        <f t="shared" si="2"/>
        <v>0</v>
      </c>
      <c r="AM24" s="76">
        <f t="shared" si="2"/>
        <v>705396.33724264731</v>
      </c>
      <c r="AN24" s="76">
        <f t="shared" si="2"/>
        <v>194430.42724264722</v>
      </c>
    </row>
    <row r="26" spans="1:40" ht="15" x14ac:dyDescent="0.2">
      <c r="A26" s="35"/>
      <c r="B26" s="17" t="s">
        <v>15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1"/>
      <c r="P26" s="1"/>
      <c r="Q26" s="1"/>
      <c r="R26" s="1"/>
      <c r="S26" s="1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30"/>
      <c r="AN26" s="30"/>
    </row>
    <row r="27" spans="1:40" ht="13.5" customHeight="1" x14ac:dyDescent="0.2">
      <c r="A27" s="35"/>
      <c r="B27" s="114" t="s">
        <v>66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36"/>
      <c r="P27" s="36"/>
      <c r="Q27" s="36"/>
      <c r="R27" s="36"/>
      <c r="S27" s="36"/>
      <c r="T27" s="36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4"/>
      <c r="AN27" s="34"/>
    </row>
    <row r="28" spans="1:40" ht="15" x14ac:dyDescent="0.2">
      <c r="A28" s="35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N28" s="30"/>
    </row>
    <row r="29" spans="1:40" x14ac:dyDescent="0.2">
      <c r="B29" s="17" t="s">
        <v>51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AM29" s="34"/>
      <c r="AN29" s="34"/>
    </row>
    <row r="30" spans="1:40" x14ac:dyDescent="0.2">
      <c r="B30" s="17" t="s">
        <v>52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40" x14ac:dyDescent="0.2">
      <c r="AM31" s="34"/>
      <c r="AN31" s="34"/>
    </row>
    <row r="32" spans="1:40" x14ac:dyDescent="0.2">
      <c r="AM32" s="34"/>
      <c r="AN32" s="34"/>
    </row>
  </sheetData>
  <sortState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7:N28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B6" sqref="B6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7109375" customWidth="1"/>
  </cols>
  <sheetData>
    <row r="2" spans="1:5" ht="12.75" customHeight="1" x14ac:dyDescent="0.2">
      <c r="A2" s="116" t="s">
        <v>78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9">
        <f>HLOOKUP(B7,'სტატისტი პრემიები(მიღ. გადაზღ.)'!$4:$24,20,FALSE)</f>
        <v>8597.5228915000007</v>
      </c>
      <c r="D7" s="61">
        <f>C7/$C$25</f>
        <v>6.3542176026350691E-3</v>
      </c>
    </row>
    <row r="8" spans="1:5" ht="27" customHeight="1" x14ac:dyDescent="0.2">
      <c r="A8" s="13">
        <v>2</v>
      </c>
      <c r="B8" s="7" t="s">
        <v>27</v>
      </c>
      <c r="C8" s="79">
        <f>HLOOKUP(B8,'სტატისტი პრემიები(მიღ. გადაზღ.)'!$4:$24,20,FALSE)</f>
        <v>0</v>
      </c>
      <c r="D8" s="61">
        <f t="shared" ref="D8:D21" si="0">C8/$C$25</f>
        <v>0</v>
      </c>
    </row>
    <row r="9" spans="1:5" ht="27" customHeight="1" x14ac:dyDescent="0.2">
      <c r="A9" s="13">
        <v>3</v>
      </c>
      <c r="B9" s="7" t="s">
        <v>34</v>
      </c>
      <c r="C9" s="79">
        <f>HLOOKUP(B9,'სტატისტი პრემიები(მიღ. გადაზღ.)'!$4:$24,20,FALSE)</f>
        <v>161192.2986024807</v>
      </c>
      <c r="D9" s="61">
        <f t="shared" si="0"/>
        <v>0.11913326130270892</v>
      </c>
    </row>
    <row r="10" spans="1:5" ht="27" customHeight="1" x14ac:dyDescent="0.2">
      <c r="A10" s="13">
        <v>4</v>
      </c>
      <c r="B10" s="7" t="s">
        <v>6</v>
      </c>
      <c r="C10" s="79">
        <f>HLOOKUP(B10,'სტატისტი პრემიები(მიღ. გადაზღ.)'!$4:$24,20,FALSE)</f>
        <v>9056.1291999999994</v>
      </c>
      <c r="D10" s="61">
        <f t="shared" si="0"/>
        <v>6.693162239936495E-3</v>
      </c>
    </row>
    <row r="11" spans="1:5" ht="27" customHeight="1" x14ac:dyDescent="0.2">
      <c r="A11" s="13">
        <v>5</v>
      </c>
      <c r="B11" s="7" t="s">
        <v>35</v>
      </c>
      <c r="C11" s="79">
        <f>HLOOKUP(B11,'სტატისტი პრემიები(მიღ. გადაზღ.)'!$4:$24,20,FALSE)</f>
        <v>14176.98</v>
      </c>
      <c r="D11" s="61">
        <f t="shared" si="0"/>
        <v>1.0477857053136443E-2</v>
      </c>
    </row>
    <row r="12" spans="1:5" ht="27" customHeight="1" x14ac:dyDescent="0.2">
      <c r="A12" s="13">
        <v>6</v>
      </c>
      <c r="B12" s="7" t="s">
        <v>7</v>
      </c>
      <c r="C12" s="79">
        <f>HLOOKUP(B12,'სტატისტი პრემიები(მიღ. გადაზღ.)'!$4:$24,20,FALSE)</f>
        <v>974960.0330882353</v>
      </c>
      <c r="D12" s="61">
        <f t="shared" si="0"/>
        <v>0.72056896879446164</v>
      </c>
    </row>
    <row r="13" spans="1:5" ht="27" customHeight="1" x14ac:dyDescent="0.2">
      <c r="A13" s="13">
        <v>7</v>
      </c>
      <c r="B13" s="7" t="s">
        <v>8</v>
      </c>
      <c r="C13" s="79">
        <f>HLOOKUP(B13,'სტატისტი პრემიები(მიღ. გადაზღ.)'!$4:$24,20,FALSE)</f>
        <v>0</v>
      </c>
      <c r="D13" s="61">
        <f t="shared" si="0"/>
        <v>0</v>
      </c>
    </row>
    <row r="14" spans="1:5" ht="27" customHeight="1" x14ac:dyDescent="0.2">
      <c r="A14" s="13">
        <v>8</v>
      </c>
      <c r="B14" s="7" t="s">
        <v>28</v>
      </c>
      <c r="C14" s="79">
        <f>HLOOKUP(B14,'სტატისტი პრემიები(მიღ. გადაზღ.)'!$4:$24,20,FALSE)</f>
        <v>0</v>
      </c>
      <c r="D14" s="61">
        <f t="shared" si="0"/>
        <v>0</v>
      </c>
    </row>
    <row r="15" spans="1:5" ht="27" customHeight="1" x14ac:dyDescent="0.2">
      <c r="A15" s="13">
        <v>9</v>
      </c>
      <c r="B15" s="7" t="s">
        <v>38</v>
      </c>
      <c r="C15" s="79">
        <f>HLOOKUP(B15,'სტატისტი პრემიები(მიღ. გადაზღ.)'!$4:$24,20,FALSE)</f>
        <v>0</v>
      </c>
      <c r="D15" s="61">
        <f t="shared" si="0"/>
        <v>0</v>
      </c>
    </row>
    <row r="16" spans="1:5" ht="27" customHeight="1" x14ac:dyDescent="0.2">
      <c r="A16" s="13">
        <v>10</v>
      </c>
      <c r="B16" s="7" t="s">
        <v>29</v>
      </c>
      <c r="C16" s="79">
        <f>HLOOKUP(B16,'სტატისტი პრემიები(მიღ. გადაზღ.)'!$4:$24,20,FALSE)</f>
        <v>25493</v>
      </c>
      <c r="D16" s="61">
        <f t="shared" si="0"/>
        <v>1.8841248972320434E-2</v>
      </c>
    </row>
    <row r="17" spans="1:4" ht="27" customHeight="1" x14ac:dyDescent="0.2">
      <c r="A17" s="13">
        <v>11</v>
      </c>
      <c r="B17" s="7" t="s">
        <v>30</v>
      </c>
      <c r="C17" s="79">
        <f>HLOOKUP(B17,'სტატისტი პრემიები(მიღ. გადაზღ.)'!$4:$24,20,FALSE)</f>
        <v>0</v>
      </c>
      <c r="D17" s="61">
        <f t="shared" si="0"/>
        <v>0</v>
      </c>
    </row>
    <row r="18" spans="1:4" ht="27" customHeight="1" x14ac:dyDescent="0.2">
      <c r="A18" s="13">
        <v>12</v>
      </c>
      <c r="B18" s="7" t="s">
        <v>9</v>
      </c>
      <c r="C18" s="79">
        <f>HLOOKUP(B18,'სტატისტი პრემიები(მიღ. გადაზღ.)'!$4:$24,20,FALSE)</f>
        <v>0</v>
      </c>
      <c r="D18" s="61">
        <f t="shared" si="0"/>
        <v>0</v>
      </c>
    </row>
    <row r="19" spans="1:4" ht="27" customHeight="1" x14ac:dyDescent="0.2">
      <c r="A19" s="13">
        <v>13</v>
      </c>
      <c r="B19" s="7" t="s">
        <v>33</v>
      </c>
      <c r="C19" s="79">
        <f>HLOOKUP(B19,'სტატისტი პრემიები(მიღ. გადაზღ.)'!$4:$24,20,FALSE)</f>
        <v>132397.35755299998</v>
      </c>
      <c r="D19" s="61">
        <f t="shared" si="0"/>
        <v>9.7851628954356187E-2</v>
      </c>
    </row>
    <row r="20" spans="1:4" ht="27" customHeight="1" x14ac:dyDescent="0.2">
      <c r="A20" s="13">
        <v>14</v>
      </c>
      <c r="B20" s="7" t="s">
        <v>10</v>
      </c>
      <c r="C20" s="79">
        <f>HLOOKUP(B20,'სტატისტი პრემიები(მიღ. გადაზღ.)'!$4:$24,20,FALSE)</f>
        <v>2361.6153989999998</v>
      </c>
      <c r="D20" s="61">
        <f t="shared" si="0"/>
        <v>1.7454118271456817E-3</v>
      </c>
    </row>
    <row r="21" spans="1:4" ht="27" customHeight="1" x14ac:dyDescent="0.2">
      <c r="A21" s="13">
        <v>15</v>
      </c>
      <c r="B21" s="7" t="s">
        <v>11</v>
      </c>
      <c r="C21" s="79">
        <f>HLOOKUP(B21,'სტატისტი პრემიები(მიღ. გადაზღ.)'!$4:$24,20,FALSE)</f>
        <v>0</v>
      </c>
      <c r="D21" s="61">
        <f t="shared" si="0"/>
        <v>0</v>
      </c>
    </row>
    <row r="22" spans="1:4" ht="27" customHeight="1" x14ac:dyDescent="0.2">
      <c r="A22" s="13">
        <v>16</v>
      </c>
      <c r="B22" s="7" t="s">
        <v>12</v>
      </c>
      <c r="C22" s="79">
        <f>HLOOKUP(B22,'სტატისტი პრემიები(მიღ. გადაზღ.)'!$4:$24,20,FALSE)</f>
        <v>0</v>
      </c>
      <c r="D22" s="61">
        <f>C22/$C$25</f>
        <v>0</v>
      </c>
    </row>
    <row r="23" spans="1:4" ht="27" customHeight="1" x14ac:dyDescent="0.2">
      <c r="A23" s="13">
        <v>17</v>
      </c>
      <c r="B23" s="7" t="s">
        <v>32</v>
      </c>
      <c r="C23" s="79">
        <f>HLOOKUP(B23,'სტატისტი პრემიები(მიღ. გადაზღ.)'!$4:$24,20,FALSE)</f>
        <v>24807</v>
      </c>
      <c r="D23" s="61">
        <f>C23/$C$25</f>
        <v>1.8334243253299066E-2</v>
      </c>
    </row>
    <row r="24" spans="1:4" ht="27" customHeight="1" x14ac:dyDescent="0.2">
      <c r="A24" s="13">
        <v>18</v>
      </c>
      <c r="B24" s="7" t="s">
        <v>13</v>
      </c>
      <c r="C24" s="79">
        <f>HLOOKUP(B24,'სტატისტი პრემიები(მიღ. გადაზღ.)'!$4:$24,20,FALSE)</f>
        <v>0</v>
      </c>
      <c r="D24" s="61">
        <f>C24/$C$25</f>
        <v>0</v>
      </c>
    </row>
    <row r="25" spans="1:4" ht="27" customHeight="1" x14ac:dyDescent="0.2">
      <c r="A25" s="8"/>
      <c r="B25" s="9" t="s">
        <v>14</v>
      </c>
      <c r="C25" s="59">
        <f>SUM(C7:C24)</f>
        <v>1353041.9367342161</v>
      </c>
      <c r="D25" s="60">
        <f>SUM(D7:D24)</f>
        <v>0.99999999999999989</v>
      </c>
    </row>
    <row r="26" spans="1:4" x14ac:dyDescent="0.2">
      <c r="C26" s="3"/>
    </row>
    <row r="27" spans="1:4" x14ac:dyDescent="0.2">
      <c r="C27" s="3"/>
    </row>
    <row r="28" spans="1:4" x14ac:dyDescent="0.2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26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8" width="20" style="25" customWidth="1"/>
    <col min="9" max="16384" width="9.140625" style="25"/>
  </cols>
  <sheetData>
    <row r="1" spans="1:11" s="20" customFormat="1" ht="28.5" customHeight="1" x14ac:dyDescent="0.2">
      <c r="A1" s="15" t="s">
        <v>68</v>
      </c>
      <c r="B1" s="14"/>
    </row>
    <row r="2" spans="1:11" s="20" customFormat="1" ht="18" customHeight="1" x14ac:dyDescent="0.2">
      <c r="A2" s="21" t="s">
        <v>39</v>
      </c>
      <c r="B2" s="14"/>
    </row>
    <row r="3" spans="1:11" s="22" customFormat="1" ht="18" customHeight="1" x14ac:dyDescent="0.2">
      <c r="A3" s="64"/>
      <c r="C3" s="14"/>
      <c r="D3" s="14"/>
      <c r="E3" s="14"/>
      <c r="F3" s="14"/>
      <c r="G3" s="14"/>
    </row>
    <row r="4" spans="1:11" s="22" customFormat="1" ht="89.25" customHeight="1" x14ac:dyDescent="0.2">
      <c r="A4" s="67" t="s">
        <v>0</v>
      </c>
      <c r="B4" s="67" t="s">
        <v>2</v>
      </c>
      <c r="C4" s="66" t="s">
        <v>40</v>
      </c>
      <c r="D4" s="66" t="s">
        <v>41</v>
      </c>
      <c r="E4" s="66" t="s">
        <v>7</v>
      </c>
      <c r="F4" s="66" t="s">
        <v>28</v>
      </c>
      <c r="G4" s="66" t="s">
        <v>42</v>
      </c>
      <c r="H4" s="65" t="s">
        <v>14</v>
      </c>
    </row>
    <row r="5" spans="1:11" s="22" customFormat="1" ht="24.95" customHeight="1" x14ac:dyDescent="0.2">
      <c r="A5" s="53">
        <v>1</v>
      </c>
      <c r="B5" s="54" t="s">
        <v>90</v>
      </c>
      <c r="C5" s="73">
        <v>16059</v>
      </c>
      <c r="D5" s="73">
        <v>0</v>
      </c>
      <c r="E5" s="73">
        <v>393414</v>
      </c>
      <c r="F5" s="73">
        <v>0</v>
      </c>
      <c r="G5" s="73">
        <v>0</v>
      </c>
      <c r="H5" s="75">
        <f t="shared" ref="H5:H21" si="0">SUM(C5:G5)</f>
        <v>409473</v>
      </c>
      <c r="K5" s="96"/>
    </row>
    <row r="6" spans="1:11" s="24" customFormat="1" ht="24.95" customHeight="1" x14ac:dyDescent="0.2">
      <c r="A6" s="53">
        <v>2</v>
      </c>
      <c r="B6" s="54" t="s">
        <v>81</v>
      </c>
      <c r="C6" s="73">
        <v>11362</v>
      </c>
      <c r="D6" s="73">
        <v>0</v>
      </c>
      <c r="E6" s="73">
        <v>397508</v>
      </c>
      <c r="F6" s="73">
        <v>4</v>
      </c>
      <c r="G6" s="73">
        <v>0</v>
      </c>
      <c r="H6" s="75">
        <f t="shared" si="0"/>
        <v>408874</v>
      </c>
      <c r="J6" s="22"/>
      <c r="K6" s="96"/>
    </row>
    <row r="7" spans="1:11" ht="24.95" customHeight="1" x14ac:dyDescent="0.2">
      <c r="A7" s="53">
        <v>3</v>
      </c>
      <c r="B7" s="54" t="s">
        <v>82</v>
      </c>
      <c r="C7" s="73">
        <v>17557</v>
      </c>
      <c r="D7" s="73">
        <v>0</v>
      </c>
      <c r="E7" s="73">
        <v>390637</v>
      </c>
      <c r="F7" s="73">
        <v>1</v>
      </c>
      <c r="G7" s="73">
        <v>2</v>
      </c>
      <c r="H7" s="75">
        <f t="shared" si="0"/>
        <v>408197</v>
      </c>
      <c r="J7" s="22"/>
      <c r="K7" s="96"/>
    </row>
    <row r="8" spans="1:11" ht="24.95" customHeight="1" x14ac:dyDescent="0.2">
      <c r="A8" s="53">
        <v>4</v>
      </c>
      <c r="B8" s="54" t="s">
        <v>83</v>
      </c>
      <c r="C8" s="73">
        <v>13606</v>
      </c>
      <c r="D8" s="73">
        <v>0</v>
      </c>
      <c r="E8" s="73">
        <v>394586</v>
      </c>
      <c r="F8" s="73">
        <v>0</v>
      </c>
      <c r="G8" s="73">
        <v>0</v>
      </c>
      <c r="H8" s="75">
        <f t="shared" si="0"/>
        <v>408192</v>
      </c>
      <c r="J8" s="22"/>
      <c r="K8" s="96"/>
    </row>
    <row r="9" spans="1:11" ht="24.95" customHeight="1" x14ac:dyDescent="0.2">
      <c r="A9" s="53">
        <v>5</v>
      </c>
      <c r="B9" s="54" t="s">
        <v>53</v>
      </c>
      <c r="C9" s="73">
        <v>5737</v>
      </c>
      <c r="D9" s="73">
        <v>0</v>
      </c>
      <c r="E9" s="73">
        <v>383804</v>
      </c>
      <c r="F9" s="73">
        <v>0</v>
      </c>
      <c r="G9" s="73">
        <v>0</v>
      </c>
      <c r="H9" s="75">
        <f t="shared" si="0"/>
        <v>389541</v>
      </c>
      <c r="J9" s="22"/>
      <c r="K9" s="96"/>
    </row>
    <row r="10" spans="1:11" ht="24.95" customHeight="1" x14ac:dyDescent="0.2">
      <c r="A10" s="53">
        <v>6</v>
      </c>
      <c r="B10" s="54" t="s">
        <v>54</v>
      </c>
      <c r="C10" s="73">
        <v>4450</v>
      </c>
      <c r="D10" s="73">
        <v>0</v>
      </c>
      <c r="E10" s="73">
        <v>382310</v>
      </c>
      <c r="F10" s="73">
        <v>0</v>
      </c>
      <c r="G10" s="73">
        <v>0</v>
      </c>
      <c r="H10" s="75">
        <f t="shared" si="0"/>
        <v>386760</v>
      </c>
      <c r="J10" s="22"/>
      <c r="K10" s="96"/>
    </row>
    <row r="11" spans="1:11" ht="24.95" customHeight="1" x14ac:dyDescent="0.2">
      <c r="A11" s="53">
        <v>7</v>
      </c>
      <c r="B11" s="54" t="s">
        <v>79</v>
      </c>
      <c r="C11" s="73">
        <v>4272</v>
      </c>
      <c r="D11" s="73">
        <v>0</v>
      </c>
      <c r="E11" s="73">
        <v>382100</v>
      </c>
      <c r="F11" s="73">
        <v>0</v>
      </c>
      <c r="G11" s="73">
        <v>0</v>
      </c>
      <c r="H11" s="75">
        <f t="shared" si="0"/>
        <v>386372</v>
      </c>
      <c r="J11" s="22"/>
      <c r="K11" s="96"/>
    </row>
    <row r="12" spans="1:11" ht="24.95" customHeight="1" x14ac:dyDescent="0.2">
      <c r="A12" s="53">
        <v>8</v>
      </c>
      <c r="B12" s="54" t="s">
        <v>85</v>
      </c>
      <c r="C12" s="73">
        <v>3504</v>
      </c>
      <c r="D12" s="73">
        <v>0</v>
      </c>
      <c r="E12" s="73">
        <v>381282</v>
      </c>
      <c r="F12" s="73">
        <v>0</v>
      </c>
      <c r="G12" s="73">
        <v>0</v>
      </c>
      <c r="H12" s="75">
        <f t="shared" si="0"/>
        <v>384786</v>
      </c>
      <c r="J12" s="22"/>
      <c r="K12" s="96"/>
    </row>
    <row r="13" spans="1:11" ht="24.95" customHeight="1" x14ac:dyDescent="0.2">
      <c r="A13" s="53">
        <v>9</v>
      </c>
      <c r="B13" s="54" t="s">
        <v>89</v>
      </c>
      <c r="C13" s="73">
        <v>2674</v>
      </c>
      <c r="D13" s="73">
        <v>0</v>
      </c>
      <c r="E13" s="73">
        <v>380323</v>
      </c>
      <c r="F13" s="73">
        <v>0</v>
      </c>
      <c r="G13" s="73">
        <v>0</v>
      </c>
      <c r="H13" s="75">
        <f t="shared" si="0"/>
        <v>382997</v>
      </c>
      <c r="J13" s="22"/>
      <c r="K13" s="96"/>
    </row>
    <row r="14" spans="1:11" ht="24.95" customHeight="1" x14ac:dyDescent="0.2">
      <c r="A14" s="53">
        <v>10</v>
      </c>
      <c r="B14" s="54" t="s">
        <v>86</v>
      </c>
      <c r="C14" s="73">
        <v>3533</v>
      </c>
      <c r="D14" s="73">
        <v>0</v>
      </c>
      <c r="E14" s="73">
        <v>379297</v>
      </c>
      <c r="F14" s="73">
        <v>0</v>
      </c>
      <c r="G14" s="73">
        <v>0</v>
      </c>
      <c r="H14" s="75">
        <f t="shared" si="0"/>
        <v>382830</v>
      </c>
      <c r="J14" s="22"/>
      <c r="K14" s="96"/>
    </row>
    <row r="15" spans="1:11" ht="24.95" customHeight="1" x14ac:dyDescent="0.2">
      <c r="A15" s="53">
        <v>11</v>
      </c>
      <c r="B15" s="54" t="s">
        <v>84</v>
      </c>
      <c r="C15" s="73">
        <v>2420</v>
      </c>
      <c r="D15" s="73">
        <v>0</v>
      </c>
      <c r="E15" s="73">
        <v>380237</v>
      </c>
      <c r="F15" s="73">
        <v>9</v>
      </c>
      <c r="G15" s="73">
        <v>2</v>
      </c>
      <c r="H15" s="75">
        <f t="shared" si="0"/>
        <v>382668</v>
      </c>
      <c r="J15" s="22"/>
      <c r="K15" s="96"/>
    </row>
    <row r="16" spans="1:11" ht="24.95" customHeight="1" x14ac:dyDescent="0.2">
      <c r="A16" s="53">
        <v>12</v>
      </c>
      <c r="B16" s="54" t="s">
        <v>91</v>
      </c>
      <c r="C16" s="73">
        <v>1730</v>
      </c>
      <c r="D16" s="73">
        <v>0</v>
      </c>
      <c r="E16" s="73">
        <v>379476</v>
      </c>
      <c r="F16" s="73">
        <v>0</v>
      </c>
      <c r="G16" s="73">
        <v>0</v>
      </c>
      <c r="H16" s="75">
        <f t="shared" si="0"/>
        <v>381206</v>
      </c>
      <c r="J16" s="22"/>
      <c r="K16" s="96"/>
    </row>
    <row r="17" spans="1:11" ht="24.95" customHeight="1" x14ac:dyDescent="0.2">
      <c r="A17" s="53">
        <v>13</v>
      </c>
      <c r="B17" s="54" t="s">
        <v>56</v>
      </c>
      <c r="C17" s="73">
        <v>963</v>
      </c>
      <c r="D17" s="73">
        <v>0</v>
      </c>
      <c r="E17" s="73">
        <v>378817</v>
      </c>
      <c r="F17" s="73">
        <v>5</v>
      </c>
      <c r="G17" s="73">
        <v>0</v>
      </c>
      <c r="H17" s="75">
        <f t="shared" si="0"/>
        <v>379785</v>
      </c>
      <c r="J17" s="22"/>
      <c r="K17" s="96"/>
    </row>
    <row r="18" spans="1:11" ht="24.95" customHeight="1" x14ac:dyDescent="0.2">
      <c r="A18" s="53">
        <v>14</v>
      </c>
      <c r="B18" s="54" t="s">
        <v>57</v>
      </c>
      <c r="C18" s="73">
        <v>787</v>
      </c>
      <c r="D18" s="73">
        <v>0</v>
      </c>
      <c r="E18" s="73">
        <v>378194</v>
      </c>
      <c r="F18" s="73">
        <v>10</v>
      </c>
      <c r="G18" s="73">
        <v>0</v>
      </c>
      <c r="H18" s="75">
        <f t="shared" si="0"/>
        <v>378991</v>
      </c>
      <c r="J18" s="22"/>
      <c r="K18" s="96"/>
    </row>
    <row r="19" spans="1:11" ht="24.95" customHeight="1" x14ac:dyDescent="0.2">
      <c r="A19" s="53">
        <v>15</v>
      </c>
      <c r="B19" s="63" t="s">
        <v>59</v>
      </c>
      <c r="C19" s="73">
        <v>111</v>
      </c>
      <c r="D19" s="73">
        <v>28</v>
      </c>
      <c r="E19" s="73">
        <v>377889</v>
      </c>
      <c r="F19" s="73">
        <v>0</v>
      </c>
      <c r="G19" s="73">
        <v>0</v>
      </c>
      <c r="H19" s="75">
        <f t="shared" si="0"/>
        <v>378028</v>
      </c>
      <c r="J19" s="22"/>
      <c r="K19" s="96"/>
    </row>
    <row r="20" spans="1:11" ht="24.95" customHeight="1" x14ac:dyDescent="0.2">
      <c r="A20" s="53">
        <v>16</v>
      </c>
      <c r="B20" s="63" t="s">
        <v>55</v>
      </c>
      <c r="C20" s="73">
        <v>0</v>
      </c>
      <c r="D20" s="73">
        <v>0</v>
      </c>
      <c r="E20" s="73">
        <v>377849</v>
      </c>
      <c r="F20" s="73">
        <v>0</v>
      </c>
      <c r="G20" s="73">
        <v>0</v>
      </c>
      <c r="H20" s="75">
        <f t="shared" si="0"/>
        <v>377849</v>
      </c>
      <c r="J20" s="22"/>
      <c r="K20" s="96"/>
    </row>
    <row r="21" spans="1:11" ht="24.95" customHeight="1" x14ac:dyDescent="0.2">
      <c r="A21" s="53">
        <v>17</v>
      </c>
      <c r="B21" s="63" t="s">
        <v>87</v>
      </c>
      <c r="C21" s="73">
        <v>221</v>
      </c>
      <c r="D21" s="73">
        <v>0</v>
      </c>
      <c r="E21" s="73">
        <v>287658</v>
      </c>
      <c r="F21" s="73">
        <v>7</v>
      </c>
      <c r="G21" s="73">
        <v>0</v>
      </c>
      <c r="H21" s="75">
        <f t="shared" si="0"/>
        <v>287886</v>
      </c>
      <c r="J21" s="22"/>
      <c r="K21" s="96"/>
    </row>
    <row r="22" spans="1:11" x14ac:dyDescent="0.2">
      <c r="A22" s="55"/>
      <c r="B22" s="56" t="s">
        <v>1</v>
      </c>
      <c r="C22" s="76">
        <f>SUM(C5:C21)</f>
        <v>88986</v>
      </c>
      <c r="D22" s="76">
        <f>SUM(D5:D21)</f>
        <v>28</v>
      </c>
      <c r="E22" s="76">
        <f>SUM(E5:E21)-377849*15-287471</f>
        <v>470175</v>
      </c>
      <c r="F22" s="76">
        <f>SUM(F5:F21)</f>
        <v>36</v>
      </c>
      <c r="G22" s="76">
        <f>SUM(G5:G21)</f>
        <v>4</v>
      </c>
      <c r="H22" s="76">
        <f>SUM(H5:H21)-377849*15-287471</f>
        <v>559229</v>
      </c>
    </row>
    <row r="23" spans="1:11" s="27" customFormat="1" ht="12.75" customHeight="1" x14ac:dyDescent="0.2"/>
    <row r="24" spans="1:11" ht="12.75" customHeight="1" x14ac:dyDescent="0.2">
      <c r="C24" s="98"/>
      <c r="D24" s="98"/>
      <c r="E24" s="98"/>
      <c r="F24" s="98"/>
      <c r="G24" s="98"/>
      <c r="H24" s="98"/>
      <c r="J24" s="98"/>
    </row>
    <row r="26" spans="1:11" x14ac:dyDescent="0.2">
      <c r="C26" s="32"/>
      <c r="D26" s="32"/>
      <c r="E26" s="32"/>
      <c r="F26" s="32"/>
      <c r="G26" s="32"/>
      <c r="H26" s="32"/>
    </row>
  </sheetData>
  <sortState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-0.499984740745262"/>
  </sheetPr>
  <dimension ref="A1:AN3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2.75" x14ac:dyDescent="0.2"/>
  <cols>
    <col min="1" max="1" width="5.85546875" style="25" customWidth="1"/>
    <col min="2" max="2" width="49.5703125" style="25" customWidth="1"/>
    <col min="3" max="40" width="12.7109375" style="25" customWidth="1"/>
    <col min="41" max="16384" width="9.140625" style="25"/>
  </cols>
  <sheetData>
    <row r="1" spans="1:40" s="20" customFormat="1" ht="28.5" customHeight="1" x14ac:dyDescent="0.2">
      <c r="A1" s="15" t="s">
        <v>69</v>
      </c>
      <c r="B1" s="14"/>
      <c r="C1" s="14"/>
      <c r="D1" s="14"/>
      <c r="E1" s="14"/>
      <c r="F1" s="14"/>
      <c r="G1" s="14"/>
      <c r="H1" s="14"/>
      <c r="I1" s="19"/>
      <c r="J1" s="19"/>
    </row>
    <row r="2" spans="1:40" s="20" customFormat="1" ht="18" customHeight="1" x14ac:dyDescent="0.2">
      <c r="A2" s="21" t="s">
        <v>39</v>
      </c>
      <c r="B2" s="14"/>
      <c r="C2" s="14"/>
      <c r="D2" s="14"/>
      <c r="E2" s="14"/>
      <c r="F2" s="14"/>
      <c r="G2" s="14"/>
      <c r="H2" s="14"/>
      <c r="I2" s="19"/>
      <c r="J2" s="19"/>
    </row>
    <row r="3" spans="1:40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s="22" customFormat="1" ht="89.2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1" t="s">
        <v>14</v>
      </c>
      <c r="AN4" s="112"/>
    </row>
    <row r="5" spans="1:40" s="22" customFormat="1" ht="25.5" x14ac:dyDescent="0.2">
      <c r="A5" s="107"/>
      <c r="B5" s="107"/>
      <c r="C5" s="23" t="s">
        <v>4</v>
      </c>
      <c r="D5" s="23" t="s">
        <v>5</v>
      </c>
      <c r="E5" s="23" t="s">
        <v>4</v>
      </c>
      <c r="F5" s="23" t="s">
        <v>5</v>
      </c>
      <c r="G5" s="23" t="s">
        <v>4</v>
      </c>
      <c r="H5" s="23" t="s">
        <v>5</v>
      </c>
      <c r="I5" s="23" t="s">
        <v>4</v>
      </c>
      <c r="J5" s="23" t="s">
        <v>5</v>
      </c>
      <c r="K5" s="23" t="s">
        <v>4</v>
      </c>
      <c r="L5" s="23" t="s">
        <v>5</v>
      </c>
      <c r="M5" s="23" t="s">
        <v>4</v>
      </c>
      <c r="N5" s="23" t="s">
        <v>5</v>
      </c>
      <c r="O5" s="23" t="s">
        <v>4</v>
      </c>
      <c r="P5" s="23" t="s">
        <v>5</v>
      </c>
      <c r="Q5" s="23" t="s">
        <v>4</v>
      </c>
      <c r="R5" s="23" t="s">
        <v>5</v>
      </c>
      <c r="S5" s="23" t="s">
        <v>4</v>
      </c>
      <c r="T5" s="23" t="s">
        <v>5</v>
      </c>
      <c r="U5" s="23" t="s">
        <v>4</v>
      </c>
      <c r="V5" s="23" t="s">
        <v>5</v>
      </c>
      <c r="W5" s="23" t="s">
        <v>4</v>
      </c>
      <c r="X5" s="23" t="s">
        <v>5</v>
      </c>
      <c r="Y5" s="23" t="s">
        <v>4</v>
      </c>
      <c r="Z5" s="23" t="s">
        <v>5</v>
      </c>
      <c r="AA5" s="23" t="s">
        <v>4</v>
      </c>
      <c r="AB5" s="23" t="s">
        <v>5</v>
      </c>
      <c r="AC5" s="23" t="s">
        <v>4</v>
      </c>
      <c r="AD5" s="23" t="s">
        <v>5</v>
      </c>
      <c r="AE5" s="23" t="s">
        <v>4</v>
      </c>
      <c r="AF5" s="23" t="s">
        <v>5</v>
      </c>
      <c r="AG5" s="23" t="s">
        <v>4</v>
      </c>
      <c r="AH5" s="23" t="s">
        <v>5</v>
      </c>
      <c r="AI5" s="23" t="s">
        <v>4</v>
      </c>
      <c r="AJ5" s="23" t="s">
        <v>5</v>
      </c>
      <c r="AK5" s="23" t="s">
        <v>4</v>
      </c>
      <c r="AL5" s="23" t="s">
        <v>5</v>
      </c>
      <c r="AM5" s="23" t="s">
        <v>4</v>
      </c>
      <c r="AN5" s="23" t="s">
        <v>5</v>
      </c>
    </row>
    <row r="6" spans="1:40" s="22" customFormat="1" ht="24.95" customHeight="1" x14ac:dyDescent="0.2">
      <c r="A6" s="53">
        <v>1</v>
      </c>
      <c r="B6" s="72" t="s">
        <v>55</v>
      </c>
      <c r="C6" s="73">
        <v>3822912.2925750474</v>
      </c>
      <c r="D6" s="73">
        <v>0</v>
      </c>
      <c r="E6" s="73">
        <v>1309349.1516991102</v>
      </c>
      <c r="F6" s="73">
        <v>0</v>
      </c>
      <c r="G6" s="73">
        <v>455917.51529103541</v>
      </c>
      <c r="H6" s="73">
        <v>0</v>
      </c>
      <c r="I6" s="73">
        <v>52176650.086782008</v>
      </c>
      <c r="J6" s="73">
        <v>216114.68031758312</v>
      </c>
      <c r="K6" s="73">
        <v>0</v>
      </c>
      <c r="L6" s="73">
        <v>0</v>
      </c>
      <c r="M6" s="73">
        <v>974960.0330882353</v>
      </c>
      <c r="N6" s="73">
        <v>974960.0330882353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  <c r="U6" s="73">
        <v>0</v>
      </c>
      <c r="V6" s="73">
        <v>0</v>
      </c>
      <c r="W6" s="73">
        <v>0</v>
      </c>
      <c r="X6" s="73">
        <v>0</v>
      </c>
      <c r="Y6" s="73">
        <v>0</v>
      </c>
      <c r="Z6" s="73">
        <v>0</v>
      </c>
      <c r="AA6" s="73">
        <v>0</v>
      </c>
      <c r="AB6" s="73">
        <v>0</v>
      </c>
      <c r="AC6" s="73">
        <v>0</v>
      </c>
      <c r="AD6" s="73">
        <v>0</v>
      </c>
      <c r="AE6" s="73">
        <v>104.9405</v>
      </c>
      <c r="AF6" s="73">
        <v>0</v>
      </c>
      <c r="AG6" s="73">
        <v>0</v>
      </c>
      <c r="AH6" s="73">
        <v>0</v>
      </c>
      <c r="AI6" s="73">
        <v>0</v>
      </c>
      <c r="AJ6" s="73">
        <v>0</v>
      </c>
      <c r="AK6" s="73">
        <v>0</v>
      </c>
      <c r="AL6" s="73">
        <v>0</v>
      </c>
      <c r="AM6" s="75">
        <f t="shared" ref="AM6:AM22" si="0">C6+E6+G6+I6+K6+M6+O6+Q6+S6+U6+W6+Y6+AA6+AC6+AE6+AG6+AI6+AK6</f>
        <v>58739894.019935437</v>
      </c>
      <c r="AN6" s="75">
        <f t="shared" ref="AN6:AN22" si="1">D6+F6+H6+J6+L6+N6+P6+R6+T6+V6+X6+Z6+AB6+AD6+AF6+AH6+AJ6+AL6</f>
        <v>1191074.7134058184</v>
      </c>
    </row>
    <row r="7" spans="1:40" s="24" customFormat="1" ht="24.95" customHeight="1" x14ac:dyDescent="0.2">
      <c r="A7" s="53">
        <v>2</v>
      </c>
      <c r="B7" s="72" t="s">
        <v>82</v>
      </c>
      <c r="C7" s="73">
        <v>1368430.8523749998</v>
      </c>
      <c r="D7" s="73">
        <v>103012.51132159999</v>
      </c>
      <c r="E7" s="73">
        <v>765329.27019499999</v>
      </c>
      <c r="F7" s="73">
        <v>0</v>
      </c>
      <c r="G7" s="73">
        <v>853384.24896349991</v>
      </c>
      <c r="H7" s="73">
        <v>0</v>
      </c>
      <c r="I7" s="73">
        <v>31372732.385280002</v>
      </c>
      <c r="J7" s="73">
        <v>18549.35975</v>
      </c>
      <c r="K7" s="73">
        <v>9306035.5837465804</v>
      </c>
      <c r="L7" s="73">
        <v>392659.95747872011</v>
      </c>
      <c r="M7" s="73">
        <v>2491191.6932712356</v>
      </c>
      <c r="N7" s="73">
        <v>50804.502367186506</v>
      </c>
      <c r="O7" s="73">
        <v>35170.272900000004</v>
      </c>
      <c r="P7" s="73">
        <v>177847.86087819611</v>
      </c>
      <c r="Q7" s="73">
        <v>49999.00071</v>
      </c>
      <c r="R7" s="73">
        <v>48108.6</v>
      </c>
      <c r="S7" s="73">
        <v>0</v>
      </c>
      <c r="T7" s="73">
        <v>0</v>
      </c>
      <c r="U7" s="73">
        <v>125557.37</v>
      </c>
      <c r="V7" s="73">
        <v>57015.080211697801</v>
      </c>
      <c r="W7" s="73">
        <v>0</v>
      </c>
      <c r="X7" s="73">
        <v>0</v>
      </c>
      <c r="Y7" s="73">
        <v>462459.57692800002</v>
      </c>
      <c r="Z7" s="73">
        <v>450098.91186487972</v>
      </c>
      <c r="AA7" s="73">
        <v>7149540.9153669998</v>
      </c>
      <c r="AB7" s="73">
        <v>6170903.9993092651</v>
      </c>
      <c r="AC7" s="73">
        <v>140250.125</v>
      </c>
      <c r="AD7" s="73">
        <v>87288.86</v>
      </c>
      <c r="AE7" s="73">
        <v>753439.99650000001</v>
      </c>
      <c r="AF7" s="73">
        <v>602751.99520000012</v>
      </c>
      <c r="AG7" s="73">
        <v>0</v>
      </c>
      <c r="AH7" s="73">
        <v>0</v>
      </c>
      <c r="AI7" s="73">
        <v>1749668.8980350001</v>
      </c>
      <c r="AJ7" s="73">
        <v>1281452.4213457915</v>
      </c>
      <c r="AK7" s="73">
        <v>0</v>
      </c>
      <c r="AL7" s="73">
        <v>0</v>
      </c>
      <c r="AM7" s="75">
        <f t="shared" si="0"/>
        <v>56623190.189271316</v>
      </c>
      <c r="AN7" s="75">
        <f t="shared" si="1"/>
        <v>9440494.0597273372</v>
      </c>
    </row>
    <row r="8" spans="1:40" ht="24.95" customHeight="1" x14ac:dyDescent="0.2">
      <c r="A8" s="53">
        <v>3</v>
      </c>
      <c r="B8" s="72" t="s">
        <v>81</v>
      </c>
      <c r="C8" s="73">
        <v>6293691.7289979998</v>
      </c>
      <c r="D8" s="73">
        <v>21022.712610999981</v>
      </c>
      <c r="E8" s="73">
        <v>83079.349999999904</v>
      </c>
      <c r="F8" s="73">
        <v>0</v>
      </c>
      <c r="G8" s="73">
        <v>1066673.3492062476</v>
      </c>
      <c r="H8" s="73">
        <v>104205.65354300005</v>
      </c>
      <c r="I8" s="73">
        <v>5708.2221399999908</v>
      </c>
      <c r="J8" s="73">
        <v>5531.3117560000155</v>
      </c>
      <c r="K8" s="73">
        <v>11284116.474504987</v>
      </c>
      <c r="L8" s="73">
        <v>118802.80949399999</v>
      </c>
      <c r="M8" s="73">
        <v>3603532.6265532556</v>
      </c>
      <c r="N8" s="73">
        <v>68554.242499999993</v>
      </c>
      <c r="O8" s="73">
        <v>0</v>
      </c>
      <c r="P8" s="73">
        <v>0</v>
      </c>
      <c r="Q8" s="73">
        <v>211661.52</v>
      </c>
      <c r="R8" s="73">
        <v>192910.64459999997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2139985.1532749971</v>
      </c>
      <c r="Z8" s="73">
        <v>169703.77435098222</v>
      </c>
      <c r="AA8" s="73">
        <v>17316067.205603868</v>
      </c>
      <c r="AB8" s="73">
        <v>7706482.1317660827</v>
      </c>
      <c r="AC8" s="73">
        <v>0</v>
      </c>
      <c r="AD8" s="73">
        <v>0</v>
      </c>
      <c r="AE8" s="73">
        <v>942958.02373200003</v>
      </c>
      <c r="AF8" s="73">
        <v>444860.43683499994</v>
      </c>
      <c r="AG8" s="73">
        <v>0</v>
      </c>
      <c r="AH8" s="73">
        <v>0</v>
      </c>
      <c r="AI8" s="73">
        <v>8310806.2603329998</v>
      </c>
      <c r="AJ8" s="73">
        <v>4750506.1523987772</v>
      </c>
      <c r="AK8" s="73">
        <v>0</v>
      </c>
      <c r="AL8" s="73">
        <v>0</v>
      </c>
      <c r="AM8" s="75">
        <f t="shared" si="0"/>
        <v>51258279.91434636</v>
      </c>
      <c r="AN8" s="75">
        <f t="shared" si="1"/>
        <v>13582579.869854841</v>
      </c>
    </row>
    <row r="9" spans="1:40" ht="24.95" customHeight="1" x14ac:dyDescent="0.2">
      <c r="A9" s="53">
        <v>4</v>
      </c>
      <c r="B9" s="72" t="s">
        <v>83</v>
      </c>
      <c r="C9" s="73">
        <v>10784286.871038571</v>
      </c>
      <c r="D9" s="73">
        <v>2506004.7455214197</v>
      </c>
      <c r="E9" s="73">
        <v>345174.01925094996</v>
      </c>
      <c r="F9" s="73">
        <v>0</v>
      </c>
      <c r="G9" s="73">
        <v>959850.47901187348</v>
      </c>
      <c r="H9" s="73">
        <v>75684.69657949009</v>
      </c>
      <c r="I9" s="73">
        <v>434665.95655737689</v>
      </c>
      <c r="J9" s="73">
        <v>0</v>
      </c>
      <c r="K9" s="73">
        <v>14316537.249141367</v>
      </c>
      <c r="L9" s="73">
        <v>10008918.608097956</v>
      </c>
      <c r="M9" s="73">
        <v>2588653.7134721819</v>
      </c>
      <c r="N9" s="73">
        <v>1129517.0302389679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610204.69916903193</v>
      </c>
      <c r="Z9" s="73">
        <v>65142.469255030017</v>
      </c>
      <c r="AA9" s="73">
        <v>7656179.4368207809</v>
      </c>
      <c r="AB9" s="73">
        <v>3060798.9489398049</v>
      </c>
      <c r="AC9" s="73">
        <v>0</v>
      </c>
      <c r="AD9" s="73">
        <v>0</v>
      </c>
      <c r="AE9" s="73">
        <v>0</v>
      </c>
      <c r="AF9" s="73">
        <v>0</v>
      </c>
      <c r="AG9" s="73">
        <v>411236.97305500886</v>
      </c>
      <c r="AH9" s="73">
        <v>0</v>
      </c>
      <c r="AI9" s="73">
        <v>1182844.5054123194</v>
      </c>
      <c r="AJ9" s="73">
        <v>855399.60098629713</v>
      </c>
      <c r="AK9" s="73">
        <v>0</v>
      </c>
      <c r="AL9" s="73">
        <v>0</v>
      </c>
      <c r="AM9" s="75">
        <f t="shared" si="0"/>
        <v>39289633.902929462</v>
      </c>
      <c r="AN9" s="75">
        <f t="shared" si="1"/>
        <v>17701466.099618964</v>
      </c>
    </row>
    <row r="10" spans="1:40" ht="24.95" customHeight="1" x14ac:dyDescent="0.2">
      <c r="A10" s="53">
        <v>5</v>
      </c>
      <c r="B10" s="72" t="s">
        <v>89</v>
      </c>
      <c r="C10" s="73">
        <v>102759.8088510002</v>
      </c>
      <c r="D10" s="73">
        <v>24042.8845062</v>
      </c>
      <c r="E10" s="73">
        <v>127531.77154999776</v>
      </c>
      <c r="F10" s="73">
        <v>0</v>
      </c>
      <c r="G10" s="73">
        <v>496516.16738499649</v>
      </c>
      <c r="H10" s="73">
        <v>0</v>
      </c>
      <c r="I10" s="73">
        <v>19373788.460840385</v>
      </c>
      <c r="J10" s="73">
        <v>0</v>
      </c>
      <c r="K10" s="73">
        <v>2619257.3838349944</v>
      </c>
      <c r="L10" s="73">
        <v>0</v>
      </c>
      <c r="M10" s="73">
        <v>1276120.0411882347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118594.67133799996</v>
      </c>
      <c r="Z10" s="73">
        <v>43378.990079999996</v>
      </c>
      <c r="AA10" s="73">
        <v>2421896.9241830017</v>
      </c>
      <c r="AB10" s="73">
        <v>1101541.21169318</v>
      </c>
      <c r="AC10" s="73">
        <v>37956.877900000145</v>
      </c>
      <c r="AD10" s="73">
        <v>0</v>
      </c>
      <c r="AE10" s="73">
        <v>2012617.7176119999</v>
      </c>
      <c r="AF10" s="73">
        <v>1137679.3500000001</v>
      </c>
      <c r="AG10" s="73">
        <v>0</v>
      </c>
      <c r="AH10" s="73">
        <v>0</v>
      </c>
      <c r="AI10" s="73">
        <v>931605.27724499977</v>
      </c>
      <c r="AJ10" s="73">
        <v>18583.651000000002</v>
      </c>
      <c r="AK10" s="73">
        <v>0</v>
      </c>
      <c r="AL10" s="73">
        <v>0</v>
      </c>
      <c r="AM10" s="75">
        <f t="shared" si="0"/>
        <v>29518645.101927612</v>
      </c>
      <c r="AN10" s="75">
        <f t="shared" si="1"/>
        <v>2325226.0872793803</v>
      </c>
    </row>
    <row r="11" spans="1:40" ht="24.95" customHeight="1" x14ac:dyDescent="0.2">
      <c r="A11" s="53">
        <v>6</v>
      </c>
      <c r="B11" s="72" t="s">
        <v>85</v>
      </c>
      <c r="C11" s="73">
        <v>83238.117327999993</v>
      </c>
      <c r="D11" s="73">
        <v>0</v>
      </c>
      <c r="E11" s="73">
        <v>102139.64</v>
      </c>
      <c r="F11" s="73">
        <v>2830.1087400586998</v>
      </c>
      <c r="G11" s="73">
        <v>526982.01830500003</v>
      </c>
      <c r="H11" s="73">
        <v>31561.921468021999</v>
      </c>
      <c r="I11" s="73">
        <v>8991258.1656159982</v>
      </c>
      <c r="J11" s="73">
        <v>0</v>
      </c>
      <c r="K11" s="73">
        <v>2773451.1900070002</v>
      </c>
      <c r="L11" s="73">
        <v>73141.405590000009</v>
      </c>
      <c r="M11" s="73">
        <v>1439967.4614000001</v>
      </c>
      <c r="N11" s="73">
        <v>64185.246521679597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86.345428556800002</v>
      </c>
      <c r="W11" s="73">
        <v>0</v>
      </c>
      <c r="X11" s="73">
        <v>0</v>
      </c>
      <c r="Y11" s="73">
        <v>584810.81844099995</v>
      </c>
      <c r="Z11" s="73">
        <v>256171.22288583103</v>
      </c>
      <c r="AA11" s="73">
        <v>3556620.4310359997</v>
      </c>
      <c r="AB11" s="73">
        <v>3298605.2993784305</v>
      </c>
      <c r="AC11" s="73">
        <v>488542.49912300002</v>
      </c>
      <c r="AD11" s="73">
        <v>466485.43596162467</v>
      </c>
      <c r="AE11" s="73">
        <v>0</v>
      </c>
      <c r="AF11" s="73">
        <v>0</v>
      </c>
      <c r="AG11" s="73">
        <v>0</v>
      </c>
      <c r="AH11" s="73">
        <v>0</v>
      </c>
      <c r="AI11" s="73">
        <v>924076.52626399999</v>
      </c>
      <c r="AJ11" s="73">
        <v>852818.33944933978</v>
      </c>
      <c r="AK11" s="73">
        <v>0</v>
      </c>
      <c r="AL11" s="73">
        <v>0</v>
      </c>
      <c r="AM11" s="75">
        <f t="shared" si="0"/>
        <v>19471086.867520001</v>
      </c>
      <c r="AN11" s="75">
        <f t="shared" si="1"/>
        <v>5045885.3254235433</v>
      </c>
    </row>
    <row r="12" spans="1:40" ht="24.95" customHeight="1" x14ac:dyDescent="0.2">
      <c r="A12" s="53">
        <v>7</v>
      </c>
      <c r="B12" s="72" t="s">
        <v>84</v>
      </c>
      <c r="C12" s="73">
        <v>428520</v>
      </c>
      <c r="D12" s="73">
        <v>0</v>
      </c>
      <c r="E12" s="73">
        <v>369852</v>
      </c>
      <c r="F12" s="73">
        <v>3987.2155117248021</v>
      </c>
      <c r="G12" s="73">
        <v>237690</v>
      </c>
      <c r="H12" s="73">
        <v>0</v>
      </c>
      <c r="I12" s="73">
        <v>3591723</v>
      </c>
      <c r="J12" s="73">
        <v>0</v>
      </c>
      <c r="K12" s="73">
        <v>1485555</v>
      </c>
      <c r="L12" s="73">
        <v>61945.980400800006</v>
      </c>
      <c r="M12" s="73">
        <v>1221082.0330882352</v>
      </c>
      <c r="N12" s="73">
        <v>18271.976190000001</v>
      </c>
      <c r="O12" s="73">
        <v>0</v>
      </c>
      <c r="P12" s="73">
        <v>0</v>
      </c>
      <c r="Q12" s="73">
        <v>1514418</v>
      </c>
      <c r="R12" s="73">
        <v>1310644.5828904342</v>
      </c>
      <c r="S12" s="73">
        <v>3460439</v>
      </c>
      <c r="T12" s="73">
        <v>1869226.59015232</v>
      </c>
      <c r="U12" s="73">
        <v>12249</v>
      </c>
      <c r="V12" s="73">
        <v>6124.51</v>
      </c>
      <c r="W12" s="73">
        <v>3020</v>
      </c>
      <c r="X12" s="73">
        <v>1510.15</v>
      </c>
      <c r="Y12" s="73">
        <v>332502</v>
      </c>
      <c r="Z12" s="73">
        <v>244109.21189700006</v>
      </c>
      <c r="AA12" s="73">
        <v>3468591</v>
      </c>
      <c r="AB12" s="73">
        <v>2411274.2490335405</v>
      </c>
      <c r="AC12" s="73">
        <v>665655</v>
      </c>
      <c r="AD12" s="73">
        <v>148559.56961527996</v>
      </c>
      <c r="AE12" s="73">
        <v>443675</v>
      </c>
      <c r="AF12" s="73">
        <v>313631.86889140011</v>
      </c>
      <c r="AG12" s="73">
        <v>0</v>
      </c>
      <c r="AH12" s="73">
        <v>0</v>
      </c>
      <c r="AI12" s="73">
        <v>1679324</v>
      </c>
      <c r="AJ12" s="73">
        <v>1245716.9134074685</v>
      </c>
      <c r="AK12" s="73">
        <v>0</v>
      </c>
      <c r="AL12" s="73">
        <v>0</v>
      </c>
      <c r="AM12" s="75">
        <f t="shared" si="0"/>
        <v>18914295.033088237</v>
      </c>
      <c r="AN12" s="75">
        <f t="shared" si="1"/>
        <v>7635002.8179899678</v>
      </c>
    </row>
    <row r="13" spans="1:40" ht="24.95" customHeight="1" x14ac:dyDescent="0.2">
      <c r="A13" s="53">
        <v>8</v>
      </c>
      <c r="B13" s="72" t="s">
        <v>90</v>
      </c>
      <c r="C13" s="73">
        <v>491027.54000000004</v>
      </c>
      <c r="D13" s="73">
        <v>0</v>
      </c>
      <c r="E13" s="73">
        <v>120570.94184999999</v>
      </c>
      <c r="F13" s="73">
        <v>0</v>
      </c>
      <c r="G13" s="73">
        <v>478829.53578000021</v>
      </c>
      <c r="H13" s="73">
        <v>95.975324000000001</v>
      </c>
      <c r="I13" s="73">
        <v>5786573.3700000001</v>
      </c>
      <c r="J13" s="73">
        <v>0</v>
      </c>
      <c r="K13" s="73">
        <v>3227807.5387239987</v>
      </c>
      <c r="L13" s="73">
        <v>1561934.6801762013</v>
      </c>
      <c r="M13" s="73">
        <v>1413208.7876082351</v>
      </c>
      <c r="N13" s="73">
        <v>204573.46772019987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127415.15607799997</v>
      </c>
      <c r="Z13" s="73">
        <v>111487.63426199999</v>
      </c>
      <c r="AA13" s="73">
        <v>1922248.8354500006</v>
      </c>
      <c r="AB13" s="73">
        <v>954785.36105520662</v>
      </c>
      <c r="AC13" s="73">
        <v>0</v>
      </c>
      <c r="AD13" s="73">
        <v>0</v>
      </c>
      <c r="AE13" s="73">
        <v>1016610.61</v>
      </c>
      <c r="AF13" s="73">
        <v>364373.74513800052</v>
      </c>
      <c r="AG13" s="73">
        <v>0</v>
      </c>
      <c r="AH13" s="73">
        <v>0</v>
      </c>
      <c r="AI13" s="73">
        <v>199610.46400000001</v>
      </c>
      <c r="AJ13" s="73">
        <v>1182.5545719999998</v>
      </c>
      <c r="AK13" s="73">
        <v>0</v>
      </c>
      <c r="AL13" s="73">
        <v>0</v>
      </c>
      <c r="AM13" s="75">
        <f t="shared" si="0"/>
        <v>14783902.779490234</v>
      </c>
      <c r="AN13" s="75">
        <f t="shared" si="1"/>
        <v>3198433.4182476085</v>
      </c>
    </row>
    <row r="14" spans="1:40" ht="24.95" customHeight="1" x14ac:dyDescent="0.2">
      <c r="A14" s="53">
        <v>9</v>
      </c>
      <c r="B14" s="72" t="s">
        <v>53</v>
      </c>
      <c r="C14" s="73">
        <v>132903.08129335201</v>
      </c>
      <c r="D14" s="73">
        <v>40450.159985887403</v>
      </c>
      <c r="E14" s="73">
        <v>1730.425</v>
      </c>
      <c r="F14" s="73">
        <v>4135.1000000000013</v>
      </c>
      <c r="G14" s="73">
        <v>219402.40789684109</v>
      </c>
      <c r="H14" s="73">
        <v>148209.03133471654</v>
      </c>
      <c r="I14" s="73">
        <v>8308534.0192471212</v>
      </c>
      <c r="J14" s="73">
        <v>224985.15583171241</v>
      </c>
      <c r="K14" s="73">
        <v>2234813.3035809998</v>
      </c>
      <c r="L14" s="73">
        <v>175477.415063461</v>
      </c>
      <c r="M14" s="73">
        <v>1172590.1073785911</v>
      </c>
      <c r="N14" s="73">
        <v>4595.9120400737602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69694.915924999994</v>
      </c>
      <c r="Z14" s="73">
        <v>25993.76629</v>
      </c>
      <c r="AA14" s="73">
        <v>1304336.7507134383</v>
      </c>
      <c r="AB14" s="73">
        <v>350042.7787577071</v>
      </c>
      <c r="AC14" s="73">
        <v>123279.93533722</v>
      </c>
      <c r="AD14" s="73">
        <v>37694.556786038185</v>
      </c>
      <c r="AE14" s="73">
        <v>2494.5700000000002</v>
      </c>
      <c r="AF14" s="73">
        <v>0</v>
      </c>
      <c r="AG14" s="73">
        <v>0</v>
      </c>
      <c r="AH14" s="73">
        <v>0</v>
      </c>
      <c r="AI14" s="73">
        <v>132679.15700000001</v>
      </c>
      <c r="AJ14" s="73">
        <v>109958.2245</v>
      </c>
      <c r="AK14" s="73">
        <v>0</v>
      </c>
      <c r="AL14" s="73">
        <v>0</v>
      </c>
      <c r="AM14" s="75">
        <f t="shared" si="0"/>
        <v>13702458.673372561</v>
      </c>
      <c r="AN14" s="75">
        <f t="shared" si="1"/>
        <v>1121542.1005895964</v>
      </c>
    </row>
    <row r="15" spans="1:40" ht="24.95" customHeight="1" x14ac:dyDescent="0.2">
      <c r="A15" s="53">
        <v>10</v>
      </c>
      <c r="B15" s="72" t="s">
        <v>91</v>
      </c>
      <c r="C15" s="73">
        <v>309797.02779999957</v>
      </c>
      <c r="D15" s="73">
        <v>0</v>
      </c>
      <c r="E15" s="73">
        <v>307216.81939999887</v>
      </c>
      <c r="F15" s="73">
        <v>0</v>
      </c>
      <c r="G15" s="73">
        <v>376770.53510471369</v>
      </c>
      <c r="H15" s="73">
        <v>43222.640722645301</v>
      </c>
      <c r="I15" s="73">
        <v>8820343.090399947</v>
      </c>
      <c r="J15" s="73">
        <v>330400.32000000007</v>
      </c>
      <c r="K15" s="73">
        <v>1183794.2114384447</v>
      </c>
      <c r="L15" s="73">
        <v>877820.97084664181</v>
      </c>
      <c r="M15" s="73">
        <v>1132923.8912073208</v>
      </c>
      <c r="N15" s="73">
        <v>117452.90174479366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90550.094001000019</v>
      </c>
      <c r="Z15" s="73">
        <v>72440.075200799998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12221395.669351427</v>
      </c>
      <c r="AN15" s="75">
        <f t="shared" si="1"/>
        <v>1441336.9085148808</v>
      </c>
    </row>
    <row r="16" spans="1:40" ht="24.95" customHeight="1" x14ac:dyDescent="0.2">
      <c r="A16" s="53">
        <v>11</v>
      </c>
      <c r="B16" s="72" t="s">
        <v>79</v>
      </c>
      <c r="C16" s="73">
        <v>119522.9283839744</v>
      </c>
      <c r="D16" s="73">
        <v>1666.13880788402</v>
      </c>
      <c r="E16" s="73">
        <v>329720.94863943686</v>
      </c>
      <c r="F16" s="73">
        <v>151.95019047619101</v>
      </c>
      <c r="G16" s="73">
        <v>107485.4749189922</v>
      </c>
      <c r="H16" s="73">
        <v>1122.8567629612151</v>
      </c>
      <c r="I16" s="73">
        <v>1596781.2684494813</v>
      </c>
      <c r="J16" s="73">
        <v>57351.574379154335</v>
      </c>
      <c r="K16" s="73">
        <v>2514645.8410907621</v>
      </c>
      <c r="L16" s="73">
        <v>22093.673327907978</v>
      </c>
      <c r="M16" s="73">
        <v>1389485.8496900725</v>
      </c>
      <c r="N16" s="73">
        <v>38576.489300000001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272524.69184247998</v>
      </c>
      <c r="Z16" s="73">
        <v>157076.55907526001</v>
      </c>
      <c r="AA16" s="73">
        <v>810291.76395822573</v>
      </c>
      <c r="AB16" s="73">
        <v>501283.09710499155</v>
      </c>
      <c r="AC16" s="73">
        <v>630454.18992840254</v>
      </c>
      <c r="AD16" s="73">
        <v>343967.75815384614</v>
      </c>
      <c r="AE16" s="73">
        <v>101160</v>
      </c>
      <c r="AF16" s="73">
        <v>68396.387999999992</v>
      </c>
      <c r="AG16" s="73">
        <v>0</v>
      </c>
      <c r="AH16" s="73">
        <v>0</v>
      </c>
      <c r="AI16" s="73">
        <v>78240.014657534251</v>
      </c>
      <c r="AJ16" s="73">
        <v>43539.483783398275</v>
      </c>
      <c r="AK16" s="73">
        <v>0</v>
      </c>
      <c r="AL16" s="73">
        <v>0</v>
      </c>
      <c r="AM16" s="75">
        <f t="shared" si="0"/>
        <v>7950312.9715593616</v>
      </c>
      <c r="AN16" s="75">
        <f t="shared" si="1"/>
        <v>1235225.9688858797</v>
      </c>
    </row>
    <row r="17" spans="1:40" ht="24.95" customHeight="1" x14ac:dyDescent="0.2">
      <c r="A17" s="53">
        <v>12</v>
      </c>
      <c r="B17" s="72" t="s">
        <v>54</v>
      </c>
      <c r="C17" s="73">
        <v>0</v>
      </c>
      <c r="D17" s="73">
        <v>0</v>
      </c>
      <c r="E17" s="73">
        <v>5706.5</v>
      </c>
      <c r="F17" s="73">
        <v>0</v>
      </c>
      <c r="G17" s="73">
        <v>54963.46</v>
      </c>
      <c r="H17" s="73">
        <v>18950.96</v>
      </c>
      <c r="I17" s="73">
        <v>2490995.48</v>
      </c>
      <c r="J17" s="73">
        <v>0</v>
      </c>
      <c r="K17" s="73">
        <v>1654746.4</v>
      </c>
      <c r="L17" s="73">
        <v>1158322.4799999997</v>
      </c>
      <c r="M17" s="73">
        <v>1099169.8400000001</v>
      </c>
      <c r="N17" s="73">
        <v>78913.649999999994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15550.47</v>
      </c>
      <c r="Z17" s="73">
        <v>12440.37</v>
      </c>
      <c r="AA17" s="73">
        <v>41411.72</v>
      </c>
      <c r="AB17" s="73">
        <v>33129.379999999997</v>
      </c>
      <c r="AC17" s="73">
        <v>0</v>
      </c>
      <c r="AD17" s="73">
        <v>0</v>
      </c>
      <c r="AE17" s="73">
        <v>21776.12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5">
        <f t="shared" si="0"/>
        <v>5384319.9899999993</v>
      </c>
      <c r="AN17" s="75">
        <f t="shared" si="1"/>
        <v>1301756.8399999996</v>
      </c>
    </row>
    <row r="18" spans="1:40" ht="24.95" customHeight="1" x14ac:dyDescent="0.2">
      <c r="A18" s="53">
        <v>13</v>
      </c>
      <c r="B18" s="72" t="s">
        <v>87</v>
      </c>
      <c r="C18" s="73">
        <v>394.46707892053746</v>
      </c>
      <c r="D18" s="73">
        <v>0</v>
      </c>
      <c r="E18" s="73">
        <v>1703.5</v>
      </c>
      <c r="F18" s="73">
        <v>0</v>
      </c>
      <c r="G18" s="73">
        <v>73998.548188570174</v>
      </c>
      <c r="H18" s="73">
        <v>48571.191381379205</v>
      </c>
      <c r="I18" s="73">
        <v>1041087.3933529991</v>
      </c>
      <c r="J18" s="73">
        <v>0</v>
      </c>
      <c r="K18" s="73">
        <v>1127182.0417700002</v>
      </c>
      <c r="L18" s="73">
        <v>171909.24472000008</v>
      </c>
      <c r="M18" s="73">
        <v>791401.38858823525</v>
      </c>
      <c r="N18" s="73">
        <v>6863.951849999994</v>
      </c>
      <c r="O18" s="73">
        <v>0</v>
      </c>
      <c r="P18" s="73">
        <v>0</v>
      </c>
      <c r="Q18" s="73">
        <v>720758.755</v>
      </c>
      <c r="R18" s="73">
        <v>713900.89</v>
      </c>
      <c r="S18" s="73">
        <v>592968.94681279338</v>
      </c>
      <c r="T18" s="73">
        <v>544572.27127428446</v>
      </c>
      <c r="U18" s="73">
        <v>0</v>
      </c>
      <c r="V18" s="73">
        <v>0</v>
      </c>
      <c r="W18" s="73">
        <v>0</v>
      </c>
      <c r="X18" s="73">
        <v>0</v>
      </c>
      <c r="Y18" s="73">
        <v>92206.383837319998</v>
      </c>
      <c r="Z18" s="73">
        <v>73765.107069856007</v>
      </c>
      <c r="AA18" s="73">
        <v>339195.61944377306</v>
      </c>
      <c r="AB18" s="73">
        <v>280607.33247217903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360</v>
      </c>
      <c r="AJ18" s="73">
        <v>288</v>
      </c>
      <c r="AK18" s="73">
        <v>0</v>
      </c>
      <c r="AL18" s="73">
        <v>0</v>
      </c>
      <c r="AM18" s="75">
        <f t="shared" si="0"/>
        <v>4781257.0440726113</v>
      </c>
      <c r="AN18" s="75">
        <f t="shared" si="1"/>
        <v>1840477.9887676989</v>
      </c>
    </row>
    <row r="19" spans="1:40" ht="24.95" customHeight="1" x14ac:dyDescent="0.2">
      <c r="A19" s="53">
        <v>14</v>
      </c>
      <c r="B19" s="72" t="s">
        <v>56</v>
      </c>
      <c r="C19" s="73">
        <v>23966.862000000001</v>
      </c>
      <c r="D19" s="73">
        <v>0</v>
      </c>
      <c r="E19" s="73">
        <v>9127</v>
      </c>
      <c r="F19" s="73">
        <v>0</v>
      </c>
      <c r="G19" s="73">
        <v>325704.28262422991</v>
      </c>
      <c r="H19" s="73">
        <v>238370.6</v>
      </c>
      <c r="I19" s="73">
        <v>1658259.6499058302</v>
      </c>
      <c r="J19" s="73">
        <v>0</v>
      </c>
      <c r="K19" s="73">
        <v>725407.24148007005</v>
      </c>
      <c r="L19" s="73">
        <v>0</v>
      </c>
      <c r="M19" s="73">
        <v>1120142.9885273555</v>
      </c>
      <c r="N19" s="73">
        <v>0</v>
      </c>
      <c r="O19" s="73">
        <v>0</v>
      </c>
      <c r="P19" s="73">
        <v>0</v>
      </c>
      <c r="Q19" s="73">
        <v>24383.95</v>
      </c>
      <c r="R19" s="73">
        <v>24383.95</v>
      </c>
      <c r="S19" s="73">
        <v>4902.13</v>
      </c>
      <c r="T19" s="73">
        <v>4902.13</v>
      </c>
      <c r="U19" s="73">
        <v>0</v>
      </c>
      <c r="V19" s="73">
        <v>0</v>
      </c>
      <c r="W19" s="73">
        <v>0</v>
      </c>
      <c r="X19" s="73">
        <v>0</v>
      </c>
      <c r="Y19" s="73">
        <v>22580.583249999996</v>
      </c>
      <c r="Z19" s="73">
        <v>0</v>
      </c>
      <c r="AA19" s="73">
        <v>313226.95061801001</v>
      </c>
      <c r="AB19" s="73">
        <v>75639.774192673271</v>
      </c>
      <c r="AC19" s="73">
        <v>0</v>
      </c>
      <c r="AD19" s="73">
        <v>0</v>
      </c>
      <c r="AE19" s="73">
        <v>43468.748</v>
      </c>
      <c r="AF19" s="73">
        <v>0</v>
      </c>
      <c r="AG19" s="73">
        <v>0</v>
      </c>
      <c r="AH19" s="73">
        <v>0</v>
      </c>
      <c r="AI19" s="73">
        <v>165017.16901849001</v>
      </c>
      <c r="AJ19" s="73">
        <v>1954.2092073267327</v>
      </c>
      <c r="AK19" s="73">
        <v>0</v>
      </c>
      <c r="AL19" s="73">
        <v>0</v>
      </c>
      <c r="AM19" s="75">
        <f t="shared" si="0"/>
        <v>4436187.5554239862</v>
      </c>
      <c r="AN19" s="75">
        <f t="shared" si="1"/>
        <v>345250.66340000002</v>
      </c>
    </row>
    <row r="20" spans="1:40" ht="24.95" customHeight="1" x14ac:dyDescent="0.2">
      <c r="A20" s="53">
        <v>15</v>
      </c>
      <c r="B20" s="74" t="s">
        <v>57</v>
      </c>
      <c r="C20" s="73">
        <v>64949.832115000005</v>
      </c>
      <c r="D20" s="73">
        <v>25560.360637999998</v>
      </c>
      <c r="E20" s="73">
        <v>0</v>
      </c>
      <c r="F20" s="73">
        <v>0</v>
      </c>
      <c r="G20" s="73">
        <v>48129.728854000023</v>
      </c>
      <c r="H20" s="73">
        <v>31060.21761439999</v>
      </c>
      <c r="I20" s="73">
        <v>0</v>
      </c>
      <c r="J20" s="73">
        <v>0</v>
      </c>
      <c r="K20" s="73">
        <v>781764.15598200308</v>
      </c>
      <c r="L20" s="73">
        <v>437216.73912460002</v>
      </c>
      <c r="M20" s="73">
        <v>1013889.3036032352</v>
      </c>
      <c r="N20" s="73">
        <v>21493.558948000002</v>
      </c>
      <c r="O20" s="73">
        <v>0</v>
      </c>
      <c r="P20" s="73">
        <v>0</v>
      </c>
      <c r="Q20" s="73">
        <v>900944.77962000016</v>
      </c>
      <c r="R20" s="73">
        <v>900944.77962000016</v>
      </c>
      <c r="S20" s="73">
        <v>402580.54952500004</v>
      </c>
      <c r="T20" s="73">
        <v>402580.54952500004</v>
      </c>
      <c r="U20" s="73">
        <v>0</v>
      </c>
      <c r="V20" s="73">
        <v>0</v>
      </c>
      <c r="W20" s="73">
        <v>0</v>
      </c>
      <c r="X20" s="73">
        <v>0</v>
      </c>
      <c r="Y20" s="73">
        <v>9075.8461799999986</v>
      </c>
      <c r="Z20" s="73">
        <v>4727.0689439999996</v>
      </c>
      <c r="AA20" s="73">
        <v>79190.723039000004</v>
      </c>
      <c r="AB20" s="73">
        <v>59216.97782119998</v>
      </c>
      <c r="AC20" s="73">
        <v>119289.29999999999</v>
      </c>
      <c r="AD20" s="73">
        <v>108186.00000000001</v>
      </c>
      <c r="AE20" s="73">
        <v>0</v>
      </c>
      <c r="AF20" s="73">
        <v>0</v>
      </c>
      <c r="AG20" s="73">
        <v>0</v>
      </c>
      <c r="AH20" s="73">
        <v>0</v>
      </c>
      <c r="AI20" s="73">
        <v>63661.956500000015</v>
      </c>
      <c r="AJ20" s="73">
        <v>34286.445200000031</v>
      </c>
      <c r="AK20" s="73">
        <v>0</v>
      </c>
      <c r="AL20" s="73">
        <v>0</v>
      </c>
      <c r="AM20" s="75">
        <f t="shared" si="0"/>
        <v>3483476.1754182377</v>
      </c>
      <c r="AN20" s="75">
        <f t="shared" si="1"/>
        <v>2025272.6974352002</v>
      </c>
    </row>
    <row r="21" spans="1:40" ht="24.95" customHeight="1" x14ac:dyDescent="0.2">
      <c r="A21" s="53">
        <v>16</v>
      </c>
      <c r="B21" s="74" t="s">
        <v>86</v>
      </c>
      <c r="C21" s="73">
        <v>1794</v>
      </c>
      <c r="D21" s="73">
        <v>0</v>
      </c>
      <c r="E21" s="73">
        <v>0</v>
      </c>
      <c r="F21" s="73">
        <v>0</v>
      </c>
      <c r="G21" s="73">
        <v>9994.1666649999734</v>
      </c>
      <c r="H21" s="73">
        <v>0</v>
      </c>
      <c r="I21" s="73">
        <v>0</v>
      </c>
      <c r="J21" s="73">
        <v>0</v>
      </c>
      <c r="K21" s="73">
        <v>2058460.6820129987</v>
      </c>
      <c r="L21" s="73">
        <v>0</v>
      </c>
      <c r="M21" s="73">
        <v>1081404.6766072353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147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259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3152059.5252852337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59</v>
      </c>
      <c r="C22" s="73">
        <v>0</v>
      </c>
      <c r="D22" s="73">
        <v>0</v>
      </c>
      <c r="E22" s="73">
        <v>629</v>
      </c>
      <c r="F22" s="73">
        <v>0</v>
      </c>
      <c r="G22" s="73">
        <v>179.72800000000001</v>
      </c>
      <c r="H22" s="73">
        <v>0</v>
      </c>
      <c r="I22" s="73">
        <v>0</v>
      </c>
      <c r="J22" s="73">
        <v>0</v>
      </c>
      <c r="K22" s="73">
        <v>534247.9898306008</v>
      </c>
      <c r="L22" s="73">
        <v>0</v>
      </c>
      <c r="M22" s="73">
        <v>982448.15762921888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423.89</v>
      </c>
      <c r="AB22" s="73">
        <v>0</v>
      </c>
      <c r="AC22" s="73">
        <v>0</v>
      </c>
      <c r="AD22" s="73">
        <v>0</v>
      </c>
      <c r="AE22" s="73">
        <v>94206.008413093237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1612134.7738729126</v>
      </c>
      <c r="AN22" s="75">
        <f t="shared" si="1"/>
        <v>0</v>
      </c>
    </row>
    <row r="23" spans="1:40" x14ac:dyDescent="0.2">
      <c r="A23" s="55"/>
      <c r="B23" s="56" t="s">
        <v>1</v>
      </c>
      <c r="C23" s="76">
        <f t="shared" ref="C23:AN23" si="2">SUM(C6:C22)</f>
        <v>24028195.409836862</v>
      </c>
      <c r="D23" s="76">
        <f t="shared" si="2"/>
        <v>2721759.5133919911</v>
      </c>
      <c r="E23" s="76">
        <f t="shared" si="2"/>
        <v>3878860.3375844937</v>
      </c>
      <c r="F23" s="76">
        <f t="shared" si="2"/>
        <v>11104.374442259696</v>
      </c>
      <c r="G23" s="76">
        <f t="shared" si="2"/>
        <v>6292471.646195</v>
      </c>
      <c r="H23" s="76">
        <f t="shared" si="2"/>
        <v>741055.74473061436</v>
      </c>
      <c r="I23" s="76">
        <f t="shared" si="2"/>
        <v>145649100.54857114</v>
      </c>
      <c r="J23" s="76">
        <f t="shared" si="2"/>
        <v>852932.40203444997</v>
      </c>
      <c r="K23" s="76">
        <f t="shared" si="2"/>
        <v>57827822.287144803</v>
      </c>
      <c r="L23" s="76">
        <f t="shared" si="2"/>
        <v>15060243.964320289</v>
      </c>
      <c r="M23" s="76">
        <f t="shared" si="2"/>
        <v>24792172.592900876</v>
      </c>
      <c r="N23" s="76">
        <f t="shared" si="2"/>
        <v>2778762.9625091362</v>
      </c>
      <c r="O23" s="76">
        <f t="shared" si="2"/>
        <v>35170.272900000004</v>
      </c>
      <c r="P23" s="76">
        <f t="shared" si="2"/>
        <v>177847.86087819611</v>
      </c>
      <c r="Q23" s="76">
        <f t="shared" si="2"/>
        <v>3422166.0053300005</v>
      </c>
      <c r="R23" s="76">
        <f t="shared" si="2"/>
        <v>3190893.4471104345</v>
      </c>
      <c r="S23" s="76">
        <f t="shared" si="2"/>
        <v>4460890.6263377937</v>
      </c>
      <c r="T23" s="76">
        <f t="shared" si="2"/>
        <v>2821281.5409516045</v>
      </c>
      <c r="U23" s="76">
        <f t="shared" si="2"/>
        <v>137806.37</v>
      </c>
      <c r="V23" s="76">
        <f t="shared" si="2"/>
        <v>63225.935640254604</v>
      </c>
      <c r="W23" s="76">
        <f t="shared" si="2"/>
        <v>3020</v>
      </c>
      <c r="X23" s="76">
        <f t="shared" si="2"/>
        <v>1510.15</v>
      </c>
      <c r="Y23" s="76">
        <f t="shared" si="2"/>
        <v>4948155.0602648277</v>
      </c>
      <c r="Z23" s="76">
        <f t="shared" si="2"/>
        <v>1686535.1611756391</v>
      </c>
      <c r="AA23" s="76">
        <f t="shared" si="2"/>
        <v>46379369.166233107</v>
      </c>
      <c r="AB23" s="76">
        <f t="shared" si="2"/>
        <v>26004310.541524258</v>
      </c>
      <c r="AC23" s="76">
        <f t="shared" si="2"/>
        <v>2205427.9272886226</v>
      </c>
      <c r="AD23" s="76">
        <f t="shared" si="2"/>
        <v>1192182.1805167892</v>
      </c>
      <c r="AE23" s="76">
        <f t="shared" si="2"/>
        <v>5432511.7347570937</v>
      </c>
      <c r="AF23" s="76">
        <f t="shared" si="2"/>
        <v>2931693.7840644009</v>
      </c>
      <c r="AG23" s="76">
        <f t="shared" si="2"/>
        <v>411495.97305500886</v>
      </c>
      <c r="AH23" s="76">
        <f t="shared" si="2"/>
        <v>0</v>
      </c>
      <c r="AI23" s="76">
        <f t="shared" si="2"/>
        <v>15417894.228465343</v>
      </c>
      <c r="AJ23" s="76">
        <f t="shared" si="2"/>
        <v>9195685.9958503973</v>
      </c>
      <c r="AK23" s="76">
        <f t="shared" si="2"/>
        <v>0</v>
      </c>
      <c r="AL23" s="76">
        <f t="shared" si="2"/>
        <v>0</v>
      </c>
      <c r="AM23" s="76">
        <f t="shared" si="2"/>
        <v>345322530.18686497</v>
      </c>
      <c r="AN23" s="76">
        <f t="shared" si="2"/>
        <v>69431025.559140712</v>
      </c>
    </row>
    <row r="24" spans="1:40" x14ac:dyDescent="0.2">
      <c r="A24" s="82"/>
      <c r="B24" s="83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s="27" customFormat="1" ht="12.7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</row>
    <row r="27" spans="1:40" ht="12.75" customHeight="1" x14ac:dyDescent="0.2">
      <c r="B27" s="113" t="s">
        <v>62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AM27" s="28"/>
      <c r="AN27" s="28"/>
    </row>
    <row r="28" spans="1:40" ht="17.25" customHeight="1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"/>
      <c r="P28" s="11"/>
      <c r="Q28" s="28"/>
      <c r="R28" s="28"/>
      <c r="AN28" s="28"/>
    </row>
    <row r="29" spans="1:40" ht="12.75" customHeight="1" x14ac:dyDescent="0.2">
      <c r="O29" s="11"/>
      <c r="P29" s="11"/>
    </row>
    <row r="31" spans="1:40" x14ac:dyDescent="0.2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sortState ref="B6:AN22">
    <sortCondition descending="1" ref="AM6:AM22"/>
  </sortState>
  <mergeCells count="22">
    <mergeCell ref="B27:N28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S33"/>
  <sheetViews>
    <sheetView zoomScale="85" zoomScaleNormal="8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7" width="16" style="25" customWidth="1"/>
    <col min="8" max="10" width="12.7109375" style="25" customWidth="1" outlineLevel="1"/>
    <col min="11" max="11" width="15.140625" style="25" customWidth="1"/>
    <col min="12" max="12" width="12.7109375" style="25" customWidth="1"/>
    <col min="13" max="15" width="12.7109375" style="25" customWidth="1" outlineLevel="1"/>
    <col min="16" max="16" width="15.140625" style="25" customWidth="1"/>
    <col min="17" max="17" width="12.7109375" style="25" customWidth="1"/>
    <col min="18" max="20" width="12.7109375" style="25" customWidth="1" outlineLevel="1"/>
    <col min="21" max="21" width="15.140625" style="25" customWidth="1"/>
    <col min="22" max="22" width="12.7109375" style="25" customWidth="1"/>
    <col min="23" max="25" width="12.7109375" style="25" customWidth="1" outlineLevel="1"/>
    <col min="26" max="26" width="15.140625" style="25" customWidth="1"/>
    <col min="27" max="27" width="12.7109375" style="25" customWidth="1"/>
    <col min="28" max="30" width="12.7109375" style="25" customWidth="1" outlineLevel="1"/>
    <col min="31" max="31" width="15.140625" style="25" customWidth="1"/>
    <col min="32" max="32" width="12.7109375" style="25" customWidth="1"/>
    <col min="33" max="35" width="12.7109375" style="25" customWidth="1" outlineLevel="1"/>
    <col min="36" max="36" width="15.140625" style="25" customWidth="1"/>
    <col min="37" max="37" width="12.7109375" style="25" customWidth="1"/>
    <col min="38" max="40" width="12.7109375" style="25" customWidth="1" outlineLevel="1"/>
    <col min="41" max="41" width="15.140625" style="25" customWidth="1"/>
    <col min="42" max="42" width="12.7109375" style="25" customWidth="1"/>
    <col min="43" max="45" width="12.7109375" style="25" customWidth="1" outlineLevel="1"/>
    <col min="46" max="46" width="15.140625" style="25" customWidth="1"/>
    <col min="47" max="47" width="12.7109375" style="25" customWidth="1"/>
    <col min="48" max="50" width="12.7109375" style="25" customWidth="1" outlineLevel="1"/>
    <col min="51" max="51" width="15.140625" style="25" customWidth="1"/>
    <col min="52" max="52" width="12.7109375" style="25" customWidth="1"/>
    <col min="53" max="55" width="12.7109375" style="25" customWidth="1" outlineLevel="1"/>
    <col min="56" max="56" width="15.140625" style="25" customWidth="1"/>
    <col min="57" max="57" width="12.7109375" style="25" customWidth="1"/>
    <col min="58" max="60" width="12.7109375" style="25" customWidth="1" outlineLevel="1"/>
    <col min="61" max="61" width="15.140625" style="25" customWidth="1"/>
    <col min="62" max="62" width="12.7109375" style="25" customWidth="1"/>
    <col min="63" max="65" width="12.7109375" style="25" customWidth="1" outlineLevel="1"/>
    <col min="66" max="66" width="15.140625" style="25" customWidth="1"/>
    <col min="67" max="67" width="12.7109375" style="25" customWidth="1"/>
    <col min="68" max="70" width="12.7109375" style="25" customWidth="1" outlineLevel="1"/>
    <col min="71" max="71" width="15.140625" style="25" customWidth="1"/>
    <col min="72" max="72" width="12.7109375" style="25" customWidth="1"/>
    <col min="73" max="75" width="12.7109375" style="25" customWidth="1" outlineLevel="1"/>
    <col min="76" max="76" width="15.140625" style="25" customWidth="1"/>
    <col min="77" max="77" width="12.7109375" style="25" customWidth="1"/>
    <col min="78" max="80" width="12.7109375" style="25" customWidth="1" outlineLevel="1"/>
    <col min="81" max="81" width="15.140625" style="25" customWidth="1"/>
    <col min="82" max="82" width="12.7109375" style="25" customWidth="1"/>
    <col min="83" max="85" width="12.7109375" style="25" customWidth="1" outlineLevel="1"/>
    <col min="86" max="86" width="15.140625" style="25" customWidth="1"/>
    <col min="87" max="87" width="12.7109375" style="25" customWidth="1"/>
    <col min="88" max="90" width="12.7109375" style="25" customWidth="1" outlineLevel="1"/>
    <col min="91" max="91" width="15.140625" style="25" customWidth="1"/>
    <col min="92" max="92" width="12.7109375" style="25" customWidth="1"/>
    <col min="93" max="95" width="12.7109375" style="25" customWidth="1" outlineLevel="1"/>
    <col min="96" max="96" width="15.140625" style="25" customWidth="1"/>
    <col min="97" max="97" width="12.7109375" style="25" customWidth="1"/>
    <col min="98" max="16384" width="9.140625" style="25"/>
  </cols>
  <sheetData>
    <row r="1" spans="1:97" s="20" customFormat="1" ht="28.5" customHeight="1" x14ac:dyDescent="0.2">
      <c r="A1" s="15" t="s">
        <v>70</v>
      </c>
      <c r="B1" s="14"/>
      <c r="C1" s="14"/>
      <c r="D1" s="14"/>
      <c r="E1" s="14"/>
      <c r="F1" s="14"/>
      <c r="G1" s="19"/>
    </row>
    <row r="2" spans="1:97" s="20" customFormat="1" ht="18" customHeight="1" x14ac:dyDescent="0.2">
      <c r="A2" s="21" t="s">
        <v>39</v>
      </c>
      <c r="B2" s="14"/>
      <c r="C2" s="14"/>
      <c r="D2" s="14"/>
      <c r="E2" s="14"/>
      <c r="F2" s="14"/>
      <c r="G2" s="19"/>
    </row>
    <row r="3" spans="1:97" s="22" customFormat="1" ht="18" customHeight="1" x14ac:dyDescent="0.2">
      <c r="A3" s="6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s="22" customFormat="1" ht="89.25" customHeight="1" x14ac:dyDescent="0.2">
      <c r="A4" s="105" t="s">
        <v>0</v>
      </c>
      <c r="B4" s="105" t="s">
        <v>2</v>
      </c>
      <c r="C4" s="102" t="s">
        <v>3</v>
      </c>
      <c r="D4" s="103"/>
      <c r="E4" s="103"/>
      <c r="F4" s="103"/>
      <c r="G4" s="104"/>
      <c r="H4" s="102" t="s">
        <v>27</v>
      </c>
      <c r="I4" s="103"/>
      <c r="J4" s="103"/>
      <c r="K4" s="103"/>
      <c r="L4" s="104"/>
      <c r="M4" s="102" t="s">
        <v>34</v>
      </c>
      <c r="N4" s="103"/>
      <c r="O4" s="103"/>
      <c r="P4" s="103"/>
      <c r="Q4" s="104"/>
      <c r="R4" s="102" t="s">
        <v>6</v>
      </c>
      <c r="S4" s="103"/>
      <c r="T4" s="103"/>
      <c r="U4" s="103"/>
      <c r="V4" s="104"/>
      <c r="W4" s="102" t="s">
        <v>35</v>
      </c>
      <c r="X4" s="103"/>
      <c r="Y4" s="103"/>
      <c r="Z4" s="103"/>
      <c r="AA4" s="104"/>
      <c r="AB4" s="102" t="s">
        <v>7</v>
      </c>
      <c r="AC4" s="103"/>
      <c r="AD4" s="103"/>
      <c r="AE4" s="103"/>
      <c r="AF4" s="104"/>
      <c r="AG4" s="102" t="s">
        <v>8</v>
      </c>
      <c r="AH4" s="103"/>
      <c r="AI4" s="103"/>
      <c r="AJ4" s="103"/>
      <c r="AK4" s="104"/>
      <c r="AL4" s="102" t="s">
        <v>28</v>
      </c>
      <c r="AM4" s="103"/>
      <c r="AN4" s="103"/>
      <c r="AO4" s="103"/>
      <c r="AP4" s="104"/>
      <c r="AQ4" s="102" t="s">
        <v>38</v>
      </c>
      <c r="AR4" s="103"/>
      <c r="AS4" s="103"/>
      <c r="AT4" s="103"/>
      <c r="AU4" s="104"/>
      <c r="AV4" s="102" t="s">
        <v>29</v>
      </c>
      <c r="AW4" s="103"/>
      <c r="AX4" s="103"/>
      <c r="AY4" s="103"/>
      <c r="AZ4" s="104"/>
      <c r="BA4" s="102" t="s">
        <v>30</v>
      </c>
      <c r="BB4" s="103"/>
      <c r="BC4" s="103"/>
      <c r="BD4" s="103"/>
      <c r="BE4" s="104"/>
      <c r="BF4" s="102" t="s">
        <v>9</v>
      </c>
      <c r="BG4" s="103"/>
      <c r="BH4" s="103"/>
      <c r="BI4" s="103"/>
      <c r="BJ4" s="104"/>
      <c r="BK4" s="102" t="s">
        <v>33</v>
      </c>
      <c r="BL4" s="103"/>
      <c r="BM4" s="103"/>
      <c r="BN4" s="103"/>
      <c r="BO4" s="104"/>
      <c r="BP4" s="102" t="s">
        <v>10</v>
      </c>
      <c r="BQ4" s="103"/>
      <c r="BR4" s="103"/>
      <c r="BS4" s="103"/>
      <c r="BT4" s="104"/>
      <c r="BU4" s="102" t="s">
        <v>11</v>
      </c>
      <c r="BV4" s="103"/>
      <c r="BW4" s="103"/>
      <c r="BX4" s="103"/>
      <c r="BY4" s="104"/>
      <c r="BZ4" s="102" t="s">
        <v>12</v>
      </c>
      <c r="CA4" s="103"/>
      <c r="CB4" s="103"/>
      <c r="CC4" s="103"/>
      <c r="CD4" s="104"/>
      <c r="CE4" s="102" t="s">
        <v>32</v>
      </c>
      <c r="CF4" s="103"/>
      <c r="CG4" s="103"/>
      <c r="CH4" s="103"/>
      <c r="CI4" s="104"/>
      <c r="CJ4" s="102" t="s">
        <v>13</v>
      </c>
      <c r="CK4" s="103"/>
      <c r="CL4" s="103"/>
      <c r="CM4" s="103"/>
      <c r="CN4" s="104"/>
      <c r="CO4" s="102" t="s">
        <v>14</v>
      </c>
      <c r="CP4" s="103"/>
      <c r="CQ4" s="103"/>
      <c r="CR4" s="103"/>
      <c r="CS4" s="104"/>
    </row>
    <row r="5" spans="1:97" s="22" customFormat="1" ht="42" customHeight="1" x14ac:dyDescent="0.2">
      <c r="A5" s="106"/>
      <c r="B5" s="106"/>
      <c r="C5" s="108" t="s">
        <v>4</v>
      </c>
      <c r="D5" s="109"/>
      <c r="E5" s="109"/>
      <c r="F5" s="110"/>
      <c r="G5" s="68" t="s">
        <v>5</v>
      </c>
      <c r="H5" s="108" t="s">
        <v>4</v>
      </c>
      <c r="I5" s="109"/>
      <c r="J5" s="109"/>
      <c r="K5" s="110"/>
      <c r="L5" s="68" t="s">
        <v>5</v>
      </c>
      <c r="M5" s="108" t="s">
        <v>4</v>
      </c>
      <c r="N5" s="109"/>
      <c r="O5" s="109"/>
      <c r="P5" s="110"/>
      <c r="Q5" s="68" t="s">
        <v>5</v>
      </c>
      <c r="R5" s="108" t="s">
        <v>4</v>
      </c>
      <c r="S5" s="109"/>
      <c r="T5" s="109"/>
      <c r="U5" s="110"/>
      <c r="V5" s="68" t="s">
        <v>5</v>
      </c>
      <c r="W5" s="108" t="s">
        <v>4</v>
      </c>
      <c r="X5" s="109"/>
      <c r="Y5" s="109"/>
      <c r="Z5" s="110"/>
      <c r="AA5" s="68" t="s">
        <v>5</v>
      </c>
      <c r="AB5" s="108" t="s">
        <v>4</v>
      </c>
      <c r="AC5" s="109"/>
      <c r="AD5" s="109"/>
      <c r="AE5" s="110"/>
      <c r="AF5" s="68" t="s">
        <v>5</v>
      </c>
      <c r="AG5" s="108" t="s">
        <v>4</v>
      </c>
      <c r="AH5" s="109"/>
      <c r="AI5" s="109"/>
      <c r="AJ5" s="110"/>
      <c r="AK5" s="68" t="s">
        <v>5</v>
      </c>
      <c r="AL5" s="108" t="s">
        <v>4</v>
      </c>
      <c r="AM5" s="109"/>
      <c r="AN5" s="109"/>
      <c r="AO5" s="110"/>
      <c r="AP5" s="68" t="s">
        <v>5</v>
      </c>
      <c r="AQ5" s="108" t="s">
        <v>4</v>
      </c>
      <c r="AR5" s="109"/>
      <c r="AS5" s="109"/>
      <c r="AT5" s="110"/>
      <c r="AU5" s="68" t="s">
        <v>5</v>
      </c>
      <c r="AV5" s="108" t="s">
        <v>4</v>
      </c>
      <c r="AW5" s="109"/>
      <c r="AX5" s="109"/>
      <c r="AY5" s="110"/>
      <c r="AZ5" s="68" t="s">
        <v>5</v>
      </c>
      <c r="BA5" s="108" t="s">
        <v>4</v>
      </c>
      <c r="BB5" s="109"/>
      <c r="BC5" s="109"/>
      <c r="BD5" s="110"/>
      <c r="BE5" s="68" t="s">
        <v>5</v>
      </c>
      <c r="BF5" s="108" t="s">
        <v>4</v>
      </c>
      <c r="BG5" s="109"/>
      <c r="BH5" s="109"/>
      <c r="BI5" s="110"/>
      <c r="BJ5" s="68" t="s">
        <v>5</v>
      </c>
      <c r="BK5" s="108" t="s">
        <v>4</v>
      </c>
      <c r="BL5" s="109"/>
      <c r="BM5" s="109"/>
      <c r="BN5" s="110"/>
      <c r="BO5" s="68" t="s">
        <v>5</v>
      </c>
      <c r="BP5" s="108" t="s">
        <v>4</v>
      </c>
      <c r="BQ5" s="109"/>
      <c r="BR5" s="109"/>
      <c r="BS5" s="110"/>
      <c r="BT5" s="68" t="s">
        <v>5</v>
      </c>
      <c r="BU5" s="108" t="s">
        <v>4</v>
      </c>
      <c r="BV5" s="109"/>
      <c r="BW5" s="109"/>
      <c r="BX5" s="110"/>
      <c r="BY5" s="68" t="s">
        <v>5</v>
      </c>
      <c r="BZ5" s="108" t="s">
        <v>4</v>
      </c>
      <c r="CA5" s="109"/>
      <c r="CB5" s="109"/>
      <c r="CC5" s="110"/>
      <c r="CD5" s="68" t="s">
        <v>5</v>
      </c>
      <c r="CE5" s="108" t="s">
        <v>4</v>
      </c>
      <c r="CF5" s="109"/>
      <c r="CG5" s="109"/>
      <c r="CH5" s="110"/>
      <c r="CI5" s="68" t="s">
        <v>5</v>
      </c>
      <c r="CJ5" s="108" t="s">
        <v>4</v>
      </c>
      <c r="CK5" s="109"/>
      <c r="CL5" s="109"/>
      <c r="CM5" s="110"/>
      <c r="CN5" s="68" t="s">
        <v>5</v>
      </c>
      <c r="CO5" s="108" t="s">
        <v>4</v>
      </c>
      <c r="CP5" s="109"/>
      <c r="CQ5" s="109"/>
      <c r="CR5" s="110"/>
      <c r="CS5" s="68" t="s">
        <v>5</v>
      </c>
    </row>
    <row r="6" spans="1:97" s="70" customFormat="1" ht="51.75" customHeight="1" x14ac:dyDescent="0.2">
      <c r="A6" s="107"/>
      <c r="B6" s="107"/>
      <c r="C6" s="71" t="s">
        <v>48</v>
      </c>
      <c r="D6" s="71" t="s">
        <v>49</v>
      </c>
      <c r="E6" s="71" t="s">
        <v>50</v>
      </c>
      <c r="F6" s="71" t="s">
        <v>14</v>
      </c>
      <c r="G6" s="71" t="s">
        <v>14</v>
      </c>
      <c r="H6" s="71" t="s">
        <v>48</v>
      </c>
      <c r="I6" s="71" t="s">
        <v>49</v>
      </c>
      <c r="J6" s="71" t="s">
        <v>50</v>
      </c>
      <c r="K6" s="71" t="s">
        <v>14</v>
      </c>
      <c r="L6" s="71" t="s">
        <v>14</v>
      </c>
      <c r="M6" s="71" t="s">
        <v>48</v>
      </c>
      <c r="N6" s="71" t="s">
        <v>49</v>
      </c>
      <c r="O6" s="71" t="s">
        <v>50</v>
      </c>
      <c r="P6" s="71" t="s">
        <v>14</v>
      </c>
      <c r="Q6" s="71" t="s">
        <v>14</v>
      </c>
      <c r="R6" s="71" t="s">
        <v>48</v>
      </c>
      <c r="S6" s="71" t="s">
        <v>49</v>
      </c>
      <c r="T6" s="71" t="s">
        <v>50</v>
      </c>
      <c r="U6" s="71" t="s">
        <v>14</v>
      </c>
      <c r="V6" s="71" t="s">
        <v>14</v>
      </c>
      <c r="W6" s="71" t="s">
        <v>48</v>
      </c>
      <c r="X6" s="71" t="s">
        <v>49</v>
      </c>
      <c r="Y6" s="71" t="s">
        <v>50</v>
      </c>
      <c r="Z6" s="71" t="s">
        <v>14</v>
      </c>
      <c r="AA6" s="71" t="s">
        <v>14</v>
      </c>
      <c r="AB6" s="71" t="s">
        <v>48</v>
      </c>
      <c r="AC6" s="71" t="s">
        <v>49</v>
      </c>
      <c r="AD6" s="71" t="s">
        <v>50</v>
      </c>
      <c r="AE6" s="71" t="s">
        <v>14</v>
      </c>
      <c r="AF6" s="71" t="s">
        <v>14</v>
      </c>
      <c r="AG6" s="71" t="s">
        <v>48</v>
      </c>
      <c r="AH6" s="71" t="s">
        <v>49</v>
      </c>
      <c r="AI6" s="71" t="s">
        <v>50</v>
      </c>
      <c r="AJ6" s="71" t="s">
        <v>14</v>
      </c>
      <c r="AK6" s="71" t="s">
        <v>14</v>
      </c>
      <c r="AL6" s="71" t="s">
        <v>48</v>
      </c>
      <c r="AM6" s="71" t="s">
        <v>49</v>
      </c>
      <c r="AN6" s="71" t="s">
        <v>50</v>
      </c>
      <c r="AO6" s="71" t="s">
        <v>14</v>
      </c>
      <c r="AP6" s="71" t="s">
        <v>14</v>
      </c>
      <c r="AQ6" s="71" t="s">
        <v>48</v>
      </c>
      <c r="AR6" s="71" t="s">
        <v>49</v>
      </c>
      <c r="AS6" s="71" t="s">
        <v>50</v>
      </c>
      <c r="AT6" s="71" t="s">
        <v>14</v>
      </c>
      <c r="AU6" s="71" t="s">
        <v>14</v>
      </c>
      <c r="AV6" s="71" t="s">
        <v>48</v>
      </c>
      <c r="AW6" s="71" t="s">
        <v>49</v>
      </c>
      <c r="AX6" s="71" t="s">
        <v>50</v>
      </c>
      <c r="AY6" s="71" t="s">
        <v>14</v>
      </c>
      <c r="AZ6" s="71" t="s">
        <v>14</v>
      </c>
      <c r="BA6" s="71" t="s">
        <v>48</v>
      </c>
      <c r="BB6" s="71" t="s">
        <v>49</v>
      </c>
      <c r="BC6" s="71" t="s">
        <v>50</v>
      </c>
      <c r="BD6" s="71" t="s">
        <v>14</v>
      </c>
      <c r="BE6" s="71" t="s">
        <v>14</v>
      </c>
      <c r="BF6" s="71" t="s">
        <v>48</v>
      </c>
      <c r="BG6" s="71" t="s">
        <v>49</v>
      </c>
      <c r="BH6" s="71" t="s">
        <v>50</v>
      </c>
      <c r="BI6" s="71" t="s">
        <v>14</v>
      </c>
      <c r="BJ6" s="71" t="s">
        <v>14</v>
      </c>
      <c r="BK6" s="71" t="s">
        <v>48</v>
      </c>
      <c r="BL6" s="71" t="s">
        <v>49</v>
      </c>
      <c r="BM6" s="71" t="s">
        <v>50</v>
      </c>
      <c r="BN6" s="71" t="s">
        <v>14</v>
      </c>
      <c r="BO6" s="71" t="s">
        <v>14</v>
      </c>
      <c r="BP6" s="71" t="s">
        <v>48</v>
      </c>
      <c r="BQ6" s="71" t="s">
        <v>49</v>
      </c>
      <c r="BR6" s="71" t="s">
        <v>50</v>
      </c>
      <c r="BS6" s="71" t="s">
        <v>14</v>
      </c>
      <c r="BT6" s="71" t="s">
        <v>14</v>
      </c>
      <c r="BU6" s="71" t="s">
        <v>48</v>
      </c>
      <c r="BV6" s="71" t="s">
        <v>49</v>
      </c>
      <c r="BW6" s="71" t="s">
        <v>50</v>
      </c>
      <c r="BX6" s="71" t="s">
        <v>14</v>
      </c>
      <c r="BY6" s="71" t="s">
        <v>14</v>
      </c>
      <c r="BZ6" s="71" t="s">
        <v>48</v>
      </c>
      <c r="CA6" s="71" t="s">
        <v>49</v>
      </c>
      <c r="CB6" s="71" t="s">
        <v>50</v>
      </c>
      <c r="CC6" s="71" t="s">
        <v>14</v>
      </c>
      <c r="CD6" s="71" t="s">
        <v>14</v>
      </c>
      <c r="CE6" s="71" t="s">
        <v>48</v>
      </c>
      <c r="CF6" s="71" t="s">
        <v>49</v>
      </c>
      <c r="CG6" s="71" t="s">
        <v>50</v>
      </c>
      <c r="CH6" s="71" t="s">
        <v>14</v>
      </c>
      <c r="CI6" s="71" t="s">
        <v>14</v>
      </c>
      <c r="CJ6" s="71" t="s">
        <v>48</v>
      </c>
      <c r="CK6" s="71" t="s">
        <v>49</v>
      </c>
      <c r="CL6" s="71" t="s">
        <v>50</v>
      </c>
      <c r="CM6" s="71" t="s">
        <v>14</v>
      </c>
      <c r="CN6" s="71" t="s">
        <v>14</v>
      </c>
      <c r="CO6" s="71" t="s">
        <v>48</v>
      </c>
      <c r="CP6" s="71" t="s">
        <v>49</v>
      </c>
      <c r="CQ6" s="71" t="s">
        <v>50</v>
      </c>
      <c r="CR6" s="71" t="s">
        <v>14</v>
      </c>
      <c r="CS6" s="71" t="s">
        <v>14</v>
      </c>
    </row>
    <row r="7" spans="1:97" s="22" customFormat="1" ht="24.95" customHeight="1" x14ac:dyDescent="0.2">
      <c r="A7" s="53">
        <v>1</v>
      </c>
      <c r="B7" s="72" t="s">
        <v>55</v>
      </c>
      <c r="C7" s="73">
        <v>180599.2994270018</v>
      </c>
      <c r="D7" s="73">
        <v>499638.85619999998</v>
      </c>
      <c r="E7" s="73">
        <v>3129582.071266002</v>
      </c>
      <c r="F7" s="73">
        <v>3809820.226893004</v>
      </c>
      <c r="G7" s="73">
        <v>0</v>
      </c>
      <c r="H7" s="73">
        <v>0</v>
      </c>
      <c r="I7" s="73">
        <v>1267511.4717981094</v>
      </c>
      <c r="J7" s="73">
        <v>1.1700000000000008</v>
      </c>
      <c r="K7" s="73">
        <v>1267512.6417981093</v>
      </c>
      <c r="L7" s="73">
        <v>0</v>
      </c>
      <c r="M7" s="73">
        <v>357281.78416802792</v>
      </c>
      <c r="N7" s="73">
        <v>11102.755840999998</v>
      </c>
      <c r="O7" s="73">
        <v>28257.731773999818</v>
      </c>
      <c r="P7" s="73">
        <v>396642.27178302774</v>
      </c>
      <c r="Q7" s="73">
        <v>0</v>
      </c>
      <c r="R7" s="73">
        <v>19895900.111418933</v>
      </c>
      <c r="S7" s="73">
        <v>373906.19689599855</v>
      </c>
      <c r="T7" s="73">
        <v>30019187.303877585</v>
      </c>
      <c r="U7" s="73">
        <v>50288993.612192512</v>
      </c>
      <c r="V7" s="73">
        <v>216114.68031758312</v>
      </c>
      <c r="W7" s="73">
        <v>0</v>
      </c>
      <c r="X7" s="73">
        <v>0</v>
      </c>
      <c r="Y7" s="73">
        <v>0</v>
      </c>
      <c r="Z7" s="73">
        <v>0</v>
      </c>
      <c r="AA7" s="73">
        <v>0</v>
      </c>
      <c r="AB7" s="73">
        <v>38623.176470588231</v>
      </c>
      <c r="AC7" s="73">
        <v>936336.85661764711</v>
      </c>
      <c r="AD7" s="73">
        <v>0</v>
      </c>
      <c r="AE7" s="73">
        <v>974960.0330882353</v>
      </c>
      <c r="AF7" s="73">
        <v>974960.0330882353</v>
      </c>
      <c r="AG7" s="73">
        <v>0</v>
      </c>
      <c r="AH7" s="73">
        <v>0</v>
      </c>
      <c r="AI7" s="73">
        <v>0</v>
      </c>
      <c r="AJ7" s="73">
        <v>0</v>
      </c>
      <c r="AK7" s="73">
        <v>0</v>
      </c>
      <c r="AL7" s="73">
        <v>0</v>
      </c>
      <c r="AM7" s="73">
        <v>0</v>
      </c>
      <c r="AN7" s="73">
        <v>0</v>
      </c>
      <c r="AO7" s="73">
        <v>0</v>
      </c>
      <c r="AP7" s="73">
        <v>0</v>
      </c>
      <c r="AQ7" s="73">
        <v>0</v>
      </c>
      <c r="AR7" s="73">
        <v>0</v>
      </c>
      <c r="AS7" s="73">
        <v>0</v>
      </c>
      <c r="AT7" s="73">
        <v>0</v>
      </c>
      <c r="AU7" s="73">
        <v>0</v>
      </c>
      <c r="AV7" s="73">
        <v>0</v>
      </c>
      <c r="AW7" s="73">
        <v>0</v>
      </c>
      <c r="AX7" s="73">
        <v>0</v>
      </c>
      <c r="AY7" s="73">
        <v>0</v>
      </c>
      <c r="AZ7" s="73">
        <v>0</v>
      </c>
      <c r="BA7" s="73">
        <v>0</v>
      </c>
      <c r="BB7" s="73">
        <v>0</v>
      </c>
      <c r="BC7" s="73">
        <v>0</v>
      </c>
      <c r="BD7" s="73">
        <v>0</v>
      </c>
      <c r="BE7" s="73">
        <v>0</v>
      </c>
      <c r="BF7" s="73">
        <v>0</v>
      </c>
      <c r="BG7" s="73">
        <v>0</v>
      </c>
      <c r="BH7" s="73">
        <v>0</v>
      </c>
      <c r="BI7" s="73">
        <v>0</v>
      </c>
      <c r="BJ7" s="73">
        <v>0</v>
      </c>
      <c r="BK7" s="73">
        <v>0</v>
      </c>
      <c r="BL7" s="73">
        <v>0</v>
      </c>
      <c r="BM7" s="73">
        <v>0</v>
      </c>
      <c r="BN7" s="73">
        <v>0</v>
      </c>
      <c r="BO7" s="73">
        <v>0</v>
      </c>
      <c r="BP7" s="73">
        <v>0</v>
      </c>
      <c r="BQ7" s="73">
        <v>0</v>
      </c>
      <c r="BR7" s="73">
        <v>0</v>
      </c>
      <c r="BS7" s="73">
        <v>0</v>
      </c>
      <c r="BT7" s="73">
        <v>0</v>
      </c>
      <c r="BU7" s="73">
        <v>104.9405</v>
      </c>
      <c r="BV7" s="73">
        <v>0</v>
      </c>
      <c r="BW7" s="73">
        <v>0</v>
      </c>
      <c r="BX7" s="73">
        <v>104.9405</v>
      </c>
      <c r="BY7" s="73">
        <v>0</v>
      </c>
      <c r="BZ7" s="73">
        <v>0</v>
      </c>
      <c r="CA7" s="73">
        <v>0</v>
      </c>
      <c r="CB7" s="73">
        <v>0</v>
      </c>
      <c r="CC7" s="73">
        <v>0</v>
      </c>
      <c r="CD7" s="73">
        <v>0</v>
      </c>
      <c r="CE7" s="73">
        <v>0</v>
      </c>
      <c r="CF7" s="73">
        <v>0</v>
      </c>
      <c r="CG7" s="73">
        <v>0</v>
      </c>
      <c r="CH7" s="73">
        <v>0</v>
      </c>
      <c r="CI7" s="73">
        <v>0</v>
      </c>
      <c r="CJ7" s="73">
        <v>0</v>
      </c>
      <c r="CK7" s="73">
        <v>0</v>
      </c>
      <c r="CL7" s="73">
        <v>0</v>
      </c>
      <c r="CM7" s="73">
        <v>0</v>
      </c>
      <c r="CN7" s="73">
        <v>0</v>
      </c>
      <c r="CO7" s="73">
        <f t="shared" ref="CO7:CO23" si="0">C7+H7+M7+R7+W7+AB7+AG7+AL7+AQ7+AV7+BA7+BF7+BK7+BP7+BU7+BZ7+CE7+CJ7</f>
        <v>20472509.31198455</v>
      </c>
      <c r="CP7" s="73">
        <f t="shared" ref="CP7:CP23" si="1">D7+I7+N7+S7+X7+AC7+AH7+AM7+AR7+AW7+BB7+BG7+BL7+BQ7+BV7+CA7+CF7+CK7</f>
        <v>3088496.1373527553</v>
      </c>
      <c r="CQ7" s="73">
        <f t="shared" ref="CQ7:CQ23" si="2">E7+J7+O7+T7+Y7+AD7+AI7+AN7+AS7+AX7+BC7+BH7+BM7+BR7+BW7+CB7+CG7+CL7</f>
        <v>33177028.276917588</v>
      </c>
      <c r="CR7" s="73">
        <f t="shared" ref="CR7:CR23" si="3">F7+K7+P7+U7+Z7+AE7+AJ7+AO7+AT7+AY7+BD7+BI7+BN7+BS7+BX7+CC7+CH7+CM7</f>
        <v>56738033.726254888</v>
      </c>
      <c r="CS7" s="73">
        <f t="shared" ref="CS7:CS23" si="4">G7+L7+Q7+V7+AA7+AF7+AK7+AP7+AU7+AZ7+BE7+BJ7+BO7+BT7+BY7+CD7+CI7+CN7</f>
        <v>1191074.7134058184</v>
      </c>
    </row>
    <row r="8" spans="1:97" s="24" customFormat="1" ht="24.95" customHeight="1" x14ac:dyDescent="0.2">
      <c r="A8" s="53">
        <v>2</v>
      </c>
      <c r="B8" s="72" t="s">
        <v>82</v>
      </c>
      <c r="C8" s="73">
        <v>1126747.0249999999</v>
      </c>
      <c r="D8" s="73">
        <v>160887.47351100002</v>
      </c>
      <c r="E8" s="73">
        <v>-64.7</v>
      </c>
      <c r="F8" s="73">
        <v>1287569.7985109999</v>
      </c>
      <c r="G8" s="73">
        <v>85060.681114899999</v>
      </c>
      <c r="H8" s="73">
        <v>615483.75219500007</v>
      </c>
      <c r="I8" s="73">
        <v>149049.01800000001</v>
      </c>
      <c r="J8" s="73">
        <v>0</v>
      </c>
      <c r="K8" s="73">
        <v>764532.77019500011</v>
      </c>
      <c r="L8" s="73">
        <v>0</v>
      </c>
      <c r="M8" s="73">
        <v>680644.43841599999</v>
      </c>
      <c r="N8" s="73">
        <v>152918.5507275</v>
      </c>
      <c r="O8" s="73">
        <v>218.05</v>
      </c>
      <c r="P8" s="73">
        <v>833781.03914350003</v>
      </c>
      <c r="Q8" s="73">
        <v>-2794.8596170000001</v>
      </c>
      <c r="R8" s="73">
        <v>21958912.163800001</v>
      </c>
      <c r="S8" s="73">
        <v>6835532.7494799998</v>
      </c>
      <c r="T8" s="73">
        <v>1521992.45</v>
      </c>
      <c r="U8" s="73">
        <v>30316437.363280002</v>
      </c>
      <c r="V8" s="73">
        <v>18126.85975</v>
      </c>
      <c r="W8" s="73">
        <v>3804696.4080450004</v>
      </c>
      <c r="X8" s="73">
        <v>4854002.3832898997</v>
      </c>
      <c r="Y8" s="73">
        <v>25301.48</v>
      </c>
      <c r="Z8" s="73">
        <v>8684000.2713349015</v>
      </c>
      <c r="AA8" s="73">
        <v>392659.95747872011</v>
      </c>
      <c r="AB8" s="73">
        <v>685575.6865753528</v>
      </c>
      <c r="AC8" s="73">
        <v>1705701.825182647</v>
      </c>
      <c r="AD8" s="73">
        <v>892.43</v>
      </c>
      <c r="AE8" s="73">
        <v>2392169.9417579998</v>
      </c>
      <c r="AF8" s="73">
        <v>50487.602579186496</v>
      </c>
      <c r="AG8" s="73">
        <v>35170.272900000004</v>
      </c>
      <c r="AH8" s="73">
        <v>0</v>
      </c>
      <c r="AI8" s="73">
        <v>0</v>
      </c>
      <c r="AJ8" s="73">
        <v>35170.272900000004</v>
      </c>
      <c r="AK8" s="73">
        <v>177847.86087819611</v>
      </c>
      <c r="AL8" s="73">
        <v>49999.00071</v>
      </c>
      <c r="AM8" s="73">
        <v>0</v>
      </c>
      <c r="AN8" s="73">
        <v>0</v>
      </c>
      <c r="AO8" s="73">
        <v>49999.00071</v>
      </c>
      <c r="AP8" s="73">
        <v>48108.6</v>
      </c>
      <c r="AQ8" s="73">
        <v>0</v>
      </c>
      <c r="AR8" s="73">
        <v>0</v>
      </c>
      <c r="AS8" s="73">
        <v>0</v>
      </c>
      <c r="AT8" s="73">
        <v>0</v>
      </c>
      <c r="AU8" s="73">
        <v>0</v>
      </c>
      <c r="AV8" s="73">
        <v>125557.37</v>
      </c>
      <c r="AW8" s="73">
        <v>0</v>
      </c>
      <c r="AX8" s="73">
        <v>0</v>
      </c>
      <c r="AY8" s="73">
        <v>125557.37</v>
      </c>
      <c r="AZ8" s="73">
        <v>51426.335918977704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451274.97020400001</v>
      </c>
      <c r="BG8" s="73">
        <v>11118.144224</v>
      </c>
      <c r="BH8" s="73">
        <v>0</v>
      </c>
      <c r="BI8" s="73">
        <v>462393.114428</v>
      </c>
      <c r="BJ8" s="73">
        <v>450098.91186487972</v>
      </c>
      <c r="BK8" s="73">
        <v>5470744.4412660003</v>
      </c>
      <c r="BL8" s="73">
        <v>1544006.4528880003</v>
      </c>
      <c r="BM8" s="73">
        <v>0</v>
      </c>
      <c r="BN8" s="73">
        <v>7014750.894154001</v>
      </c>
      <c r="BO8" s="73">
        <v>6120536.0150550539</v>
      </c>
      <c r="BP8" s="73">
        <v>140250.125</v>
      </c>
      <c r="BQ8" s="73">
        <v>0</v>
      </c>
      <c r="BR8" s="73">
        <v>0</v>
      </c>
      <c r="BS8" s="73">
        <v>140250.125</v>
      </c>
      <c r="BT8" s="73">
        <v>87288.86</v>
      </c>
      <c r="BU8" s="73">
        <v>753283.35649999999</v>
      </c>
      <c r="BV8" s="73">
        <v>0</v>
      </c>
      <c r="BW8" s="73">
        <v>0</v>
      </c>
      <c r="BX8" s="73">
        <v>753283.35649999999</v>
      </c>
      <c r="BY8" s="73">
        <v>602626.68320000009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1593149.5810690001</v>
      </c>
      <c r="CF8" s="73">
        <v>102711.938009</v>
      </c>
      <c r="CG8" s="73">
        <v>0</v>
      </c>
      <c r="CH8" s="73">
        <v>1695861.519078</v>
      </c>
      <c r="CI8" s="73">
        <v>1277484.8364112722</v>
      </c>
      <c r="CJ8" s="73">
        <v>0</v>
      </c>
      <c r="CK8" s="73">
        <v>0</v>
      </c>
      <c r="CL8" s="73">
        <v>0</v>
      </c>
      <c r="CM8" s="73">
        <v>0</v>
      </c>
      <c r="CN8" s="73">
        <v>0</v>
      </c>
      <c r="CO8" s="73">
        <f t="shared" si="0"/>
        <v>37491488.591680355</v>
      </c>
      <c r="CP8" s="73">
        <f t="shared" si="1"/>
        <v>15515928.535312045</v>
      </c>
      <c r="CQ8" s="73">
        <f t="shared" si="2"/>
        <v>1548339.71</v>
      </c>
      <c r="CR8" s="73">
        <f t="shared" si="3"/>
        <v>54555756.836992413</v>
      </c>
      <c r="CS8" s="73">
        <f t="shared" si="4"/>
        <v>9358958.3446341865</v>
      </c>
    </row>
    <row r="9" spans="1:97" ht="24.95" customHeight="1" x14ac:dyDescent="0.2">
      <c r="A9" s="53">
        <v>3</v>
      </c>
      <c r="B9" s="72" t="s">
        <v>81</v>
      </c>
      <c r="C9" s="73">
        <v>42222.371220000045</v>
      </c>
      <c r="D9" s="73">
        <v>6244999.8210620005</v>
      </c>
      <c r="E9" s="73">
        <v>0</v>
      </c>
      <c r="F9" s="73">
        <v>6287222.1922820006</v>
      </c>
      <c r="G9" s="73">
        <v>14436.296569999995</v>
      </c>
      <c r="H9" s="73">
        <v>0</v>
      </c>
      <c r="I9" s="73">
        <v>83079.349999999904</v>
      </c>
      <c r="J9" s="73">
        <v>0</v>
      </c>
      <c r="K9" s="73">
        <v>83079.349999999904</v>
      </c>
      <c r="L9" s="73">
        <v>0</v>
      </c>
      <c r="M9" s="73">
        <v>768830.16595123475</v>
      </c>
      <c r="N9" s="73">
        <v>236172.5555399984</v>
      </c>
      <c r="O9" s="73">
        <v>12482.702985999935</v>
      </c>
      <c r="P9" s="73">
        <v>1017485.4244772332</v>
      </c>
      <c r="Q9" s="73">
        <v>101398.96893000006</v>
      </c>
      <c r="R9" s="73">
        <v>5708.2221399999908</v>
      </c>
      <c r="S9" s="73">
        <v>0</v>
      </c>
      <c r="T9" s="73">
        <v>0</v>
      </c>
      <c r="U9" s="73">
        <v>5708.2221399999908</v>
      </c>
      <c r="V9" s="73">
        <v>5531.3117560000201</v>
      </c>
      <c r="W9" s="73">
        <v>4217323.9218900111</v>
      </c>
      <c r="X9" s="73">
        <v>5901482.017946003</v>
      </c>
      <c r="Y9" s="73">
        <v>314977.58480200055</v>
      </c>
      <c r="Z9" s="73">
        <v>10433783.524638014</v>
      </c>
      <c r="AA9" s="73">
        <v>117653.51499899999</v>
      </c>
      <c r="AB9" s="73">
        <v>1167712.1187475855</v>
      </c>
      <c r="AC9" s="73">
        <v>2207979.9737136466</v>
      </c>
      <c r="AD9" s="73">
        <v>115099.8804620002</v>
      </c>
      <c r="AE9" s="73">
        <v>3490791.9729232322</v>
      </c>
      <c r="AF9" s="73">
        <v>68554.242499999978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80209.679999999993</v>
      </c>
      <c r="AM9" s="73">
        <v>0</v>
      </c>
      <c r="AN9" s="73">
        <v>131451.84</v>
      </c>
      <c r="AO9" s="73">
        <v>211661.52</v>
      </c>
      <c r="AP9" s="73">
        <v>192910.64459999997</v>
      </c>
      <c r="AQ9" s="73">
        <v>0</v>
      </c>
      <c r="AR9" s="73">
        <v>0</v>
      </c>
      <c r="AS9" s="73">
        <v>0</v>
      </c>
      <c r="AT9" s="73">
        <v>0</v>
      </c>
      <c r="AU9" s="73">
        <v>0</v>
      </c>
      <c r="AV9" s="73">
        <v>0</v>
      </c>
      <c r="AW9" s="73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2130878.4153049979</v>
      </c>
      <c r="BG9" s="73">
        <v>6370.9624079999994</v>
      </c>
      <c r="BH9" s="73">
        <v>521.35199999999998</v>
      </c>
      <c r="BI9" s="73">
        <v>2137770.729712998</v>
      </c>
      <c r="BJ9" s="73">
        <v>169703.77435098222</v>
      </c>
      <c r="BK9" s="73">
        <v>8756832.807995759</v>
      </c>
      <c r="BL9" s="73">
        <v>7183495.7769940635</v>
      </c>
      <c r="BM9" s="73">
        <v>14296.530000000002</v>
      </c>
      <c r="BN9" s="73">
        <v>15954625.114989823</v>
      </c>
      <c r="BO9" s="73">
        <v>7617418.4421660844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941398.17594099999</v>
      </c>
      <c r="BV9" s="73">
        <v>0</v>
      </c>
      <c r="BW9" s="73">
        <v>70</v>
      </c>
      <c r="BX9" s="73">
        <v>941468.17594099999</v>
      </c>
      <c r="BY9" s="73">
        <v>421460.43893500022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6843154.9151279991</v>
      </c>
      <c r="CF9" s="73">
        <v>1437661.729305</v>
      </c>
      <c r="CG9" s="73">
        <v>0</v>
      </c>
      <c r="CH9" s="73">
        <v>8280816.6444329992</v>
      </c>
      <c r="CI9" s="73">
        <v>4722604.8119417774</v>
      </c>
      <c r="CJ9" s="73">
        <v>0</v>
      </c>
      <c r="CK9" s="73">
        <v>0</v>
      </c>
      <c r="CL9" s="73">
        <v>0</v>
      </c>
      <c r="CM9" s="73">
        <v>0</v>
      </c>
      <c r="CN9" s="73">
        <v>0</v>
      </c>
      <c r="CO9" s="73">
        <f t="shared" si="0"/>
        <v>24954270.79431859</v>
      </c>
      <c r="CP9" s="73">
        <f t="shared" si="1"/>
        <v>23301242.18696871</v>
      </c>
      <c r="CQ9" s="73">
        <f t="shared" si="2"/>
        <v>588899.89025000064</v>
      </c>
      <c r="CR9" s="73">
        <f t="shared" si="3"/>
        <v>48844412.871537298</v>
      </c>
      <c r="CS9" s="73">
        <f t="shared" si="4"/>
        <v>13431672.446748845</v>
      </c>
    </row>
    <row r="10" spans="1:97" ht="24.95" customHeight="1" x14ac:dyDescent="0.2">
      <c r="A10" s="53">
        <v>4</v>
      </c>
      <c r="B10" s="72" t="s">
        <v>83</v>
      </c>
      <c r="C10" s="73">
        <v>10683905.804139851</v>
      </c>
      <c r="D10" s="73">
        <v>98108.057531639817</v>
      </c>
      <c r="E10" s="73">
        <v>0</v>
      </c>
      <c r="F10" s="73">
        <v>10782013.861671491</v>
      </c>
      <c r="G10" s="73">
        <v>2504867.7076768237</v>
      </c>
      <c r="H10" s="73">
        <v>10792</v>
      </c>
      <c r="I10" s="73">
        <v>334382.0192509499</v>
      </c>
      <c r="J10" s="73">
        <v>0</v>
      </c>
      <c r="K10" s="73">
        <v>345174.0192509499</v>
      </c>
      <c r="L10" s="73">
        <v>0</v>
      </c>
      <c r="M10" s="73">
        <v>495199.39068800688</v>
      </c>
      <c r="N10" s="73">
        <v>392811.18265381915</v>
      </c>
      <c r="O10" s="73">
        <v>8878.5859866799892</v>
      </c>
      <c r="P10" s="73">
        <v>896889.15932850598</v>
      </c>
      <c r="Q10" s="73">
        <v>75684.696579490119</v>
      </c>
      <c r="R10" s="73">
        <v>434665.95655737689</v>
      </c>
      <c r="S10" s="73">
        <v>0</v>
      </c>
      <c r="T10" s="73">
        <v>0</v>
      </c>
      <c r="U10" s="73">
        <v>434665.95655737689</v>
      </c>
      <c r="V10" s="73">
        <v>0</v>
      </c>
      <c r="W10" s="73">
        <v>3890290.755913876</v>
      </c>
      <c r="X10" s="73">
        <v>7770007.2826682245</v>
      </c>
      <c r="Y10" s="73">
        <v>1276113.295465864</v>
      </c>
      <c r="Z10" s="73">
        <v>12936411.334047966</v>
      </c>
      <c r="AA10" s="73">
        <v>9043826.4629795849</v>
      </c>
      <c r="AB10" s="73">
        <v>413013.80371412</v>
      </c>
      <c r="AC10" s="73">
        <v>1943441.0271622106</v>
      </c>
      <c r="AD10" s="73">
        <v>78188.762185090032</v>
      </c>
      <c r="AE10" s="73">
        <v>2434643.5930614206</v>
      </c>
      <c r="AF10" s="73">
        <v>1021858.2442169529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607049.0286210787</v>
      </c>
      <c r="BG10" s="73">
        <v>1129.7899999999991</v>
      </c>
      <c r="BH10" s="73">
        <v>0</v>
      </c>
      <c r="BI10" s="73">
        <v>608178.81862107874</v>
      </c>
      <c r="BJ10" s="73">
        <v>64948.942912070816</v>
      </c>
      <c r="BK10" s="73">
        <v>5870621.2152750753</v>
      </c>
      <c r="BL10" s="73">
        <v>1605639.4787479506</v>
      </c>
      <c r="BM10" s="73">
        <v>0</v>
      </c>
      <c r="BN10" s="73">
        <v>7476260.6940230262</v>
      </c>
      <c r="BO10" s="73">
        <v>2211917.6900070007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340435.64164463029</v>
      </c>
      <c r="CB10" s="73">
        <v>0</v>
      </c>
      <c r="CC10" s="73">
        <v>340435.64164463029</v>
      </c>
      <c r="CD10" s="73">
        <v>0</v>
      </c>
      <c r="CE10" s="73">
        <v>1178517.3607458007</v>
      </c>
      <c r="CF10" s="73">
        <v>0</v>
      </c>
      <c r="CG10" s="73">
        <v>0</v>
      </c>
      <c r="CH10" s="73">
        <v>1178517.3607458007</v>
      </c>
      <c r="CI10" s="73">
        <v>855399.60098629713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f t="shared" si="0"/>
        <v>23584055.315655187</v>
      </c>
      <c r="CP10" s="73">
        <f t="shared" si="1"/>
        <v>12485954.479659425</v>
      </c>
      <c r="CQ10" s="73">
        <f t="shared" si="2"/>
        <v>1363180.6436376339</v>
      </c>
      <c r="CR10" s="73">
        <f t="shared" si="3"/>
        <v>37433190.438952245</v>
      </c>
      <c r="CS10" s="73">
        <f t="shared" si="4"/>
        <v>15778503.345358219</v>
      </c>
    </row>
    <row r="11" spans="1:97" ht="24.95" customHeight="1" x14ac:dyDescent="0.2">
      <c r="A11" s="53">
        <v>5</v>
      </c>
      <c r="B11" s="72" t="s">
        <v>89</v>
      </c>
      <c r="C11" s="73">
        <v>94399.05</v>
      </c>
      <c r="D11" s="73">
        <v>4004.11</v>
      </c>
      <c r="E11" s="73">
        <v>103.19</v>
      </c>
      <c r="F11" s="73">
        <v>98506.35</v>
      </c>
      <c r="G11" s="73">
        <v>24042.8845062</v>
      </c>
      <c r="H11" s="73">
        <v>53322.63</v>
      </c>
      <c r="I11" s="73">
        <v>67383.740000000005</v>
      </c>
      <c r="J11" s="73">
        <v>3759.5</v>
      </c>
      <c r="K11" s="73">
        <v>124465.87</v>
      </c>
      <c r="L11" s="73">
        <v>0</v>
      </c>
      <c r="M11" s="73">
        <v>364828.22</v>
      </c>
      <c r="N11" s="73">
        <v>61604.800000000003</v>
      </c>
      <c r="O11" s="73">
        <v>4558.68</v>
      </c>
      <c r="P11" s="73">
        <v>430991.69999999995</v>
      </c>
      <c r="Q11" s="73">
        <v>0</v>
      </c>
      <c r="R11" s="73">
        <v>14490025.289999999</v>
      </c>
      <c r="S11" s="73">
        <v>1053294.57</v>
      </c>
      <c r="T11" s="73">
        <v>1637122.49</v>
      </c>
      <c r="U11" s="73">
        <v>17180442.349999998</v>
      </c>
      <c r="V11" s="73">
        <v>0</v>
      </c>
      <c r="W11" s="73">
        <v>689870.94</v>
      </c>
      <c r="X11" s="73">
        <v>1508934.39</v>
      </c>
      <c r="Y11" s="73">
        <v>21564.45</v>
      </c>
      <c r="Z11" s="73">
        <v>2220369.7800000003</v>
      </c>
      <c r="AA11" s="73">
        <v>0</v>
      </c>
      <c r="AB11" s="73">
        <v>133473.92647058822</v>
      </c>
      <c r="AC11" s="73">
        <v>1098379.7666176471</v>
      </c>
      <c r="AD11" s="73">
        <v>2494.0500000000002</v>
      </c>
      <c r="AE11" s="73">
        <v>1234347.7430882354</v>
      </c>
      <c r="AF11" s="73">
        <v>0</v>
      </c>
      <c r="AG11" s="73">
        <v>0</v>
      </c>
      <c r="AH11" s="73">
        <v>0</v>
      </c>
      <c r="AI11" s="73">
        <v>0</v>
      </c>
      <c r="AJ11" s="73">
        <v>0</v>
      </c>
      <c r="AK11" s="73">
        <v>0</v>
      </c>
      <c r="AL11" s="73">
        <v>0</v>
      </c>
      <c r="AM11" s="73">
        <v>0</v>
      </c>
      <c r="AN11" s="73">
        <v>0</v>
      </c>
      <c r="AO11" s="73">
        <v>0</v>
      </c>
      <c r="AP11" s="73">
        <v>0</v>
      </c>
      <c r="AQ11" s="73">
        <v>0</v>
      </c>
      <c r="AR11" s="73">
        <v>0</v>
      </c>
      <c r="AS11" s="73">
        <v>0</v>
      </c>
      <c r="AT11" s="73">
        <v>0</v>
      </c>
      <c r="AU11" s="73">
        <v>0</v>
      </c>
      <c r="AV11" s="73">
        <v>0</v>
      </c>
      <c r="AW11" s="73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-37740.92</v>
      </c>
      <c r="BG11" s="73">
        <v>174.06</v>
      </c>
      <c r="BH11" s="73">
        <v>0</v>
      </c>
      <c r="BI11" s="73">
        <v>-37566.86</v>
      </c>
      <c r="BJ11" s="73">
        <v>43378.990079999996</v>
      </c>
      <c r="BK11" s="73">
        <v>1107409.5</v>
      </c>
      <c r="BL11" s="73">
        <v>1268711.6200000001</v>
      </c>
      <c r="BM11" s="73">
        <v>2850</v>
      </c>
      <c r="BN11" s="73">
        <v>2378971.12</v>
      </c>
      <c r="BO11" s="73">
        <v>1101541.21169318</v>
      </c>
      <c r="BP11" s="73">
        <v>14300.93</v>
      </c>
      <c r="BQ11" s="73">
        <v>19828.55</v>
      </c>
      <c r="BR11" s="73">
        <v>246.92</v>
      </c>
      <c r="BS11" s="73">
        <v>34376.399999999994</v>
      </c>
      <c r="BT11" s="73">
        <v>0</v>
      </c>
      <c r="BU11" s="73">
        <v>1919862.76</v>
      </c>
      <c r="BV11" s="73">
        <v>1775.8600000000001</v>
      </c>
      <c r="BW11" s="73">
        <v>0</v>
      </c>
      <c r="BX11" s="73">
        <v>1921638.62</v>
      </c>
      <c r="BY11" s="73">
        <v>1137679.3500000001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835539.60000000009</v>
      </c>
      <c r="CF11" s="73">
        <v>61126.54</v>
      </c>
      <c r="CG11" s="73">
        <v>9736</v>
      </c>
      <c r="CH11" s="73">
        <v>906402.14000000013</v>
      </c>
      <c r="CI11" s="73">
        <v>18583.651000000002</v>
      </c>
      <c r="CJ11" s="73">
        <v>0</v>
      </c>
      <c r="CK11" s="73">
        <v>0</v>
      </c>
      <c r="CL11" s="73">
        <v>0</v>
      </c>
      <c r="CM11" s="73">
        <v>0</v>
      </c>
      <c r="CN11" s="73">
        <v>0</v>
      </c>
      <c r="CO11" s="73">
        <f t="shared" si="0"/>
        <v>19665291.926470589</v>
      </c>
      <c r="CP11" s="73">
        <f t="shared" si="1"/>
        <v>5145218.0066176476</v>
      </c>
      <c r="CQ11" s="73">
        <f t="shared" si="2"/>
        <v>1682435.28</v>
      </c>
      <c r="CR11" s="73">
        <f t="shared" si="3"/>
        <v>26492945.213088233</v>
      </c>
      <c r="CS11" s="73">
        <f t="shared" si="4"/>
        <v>2325226.0872793803</v>
      </c>
    </row>
    <row r="12" spans="1:97" ht="24.95" customHeight="1" x14ac:dyDescent="0.2">
      <c r="A12" s="53">
        <v>6</v>
      </c>
      <c r="B12" s="72" t="s">
        <v>85</v>
      </c>
      <c r="C12" s="73">
        <v>47488.877327999988</v>
      </c>
      <c r="D12" s="73">
        <v>3994.63</v>
      </c>
      <c r="E12" s="73">
        <v>30144.3</v>
      </c>
      <c r="F12" s="73">
        <v>81627.807327999981</v>
      </c>
      <c r="G12" s="73">
        <v>0</v>
      </c>
      <c r="H12" s="73">
        <v>54109</v>
      </c>
      <c r="I12" s="73">
        <v>43525.991412999996</v>
      </c>
      <c r="J12" s="73">
        <v>4443</v>
      </c>
      <c r="K12" s="73">
        <v>102077.991413</v>
      </c>
      <c r="L12" s="73">
        <v>2830.1087400586998</v>
      </c>
      <c r="M12" s="73">
        <v>456491.08355999994</v>
      </c>
      <c r="N12" s="73">
        <v>31628.728072999998</v>
      </c>
      <c r="O12" s="73">
        <v>28572.639999999999</v>
      </c>
      <c r="P12" s="73">
        <v>516692.45163299993</v>
      </c>
      <c r="Q12" s="73">
        <v>30904.766563022</v>
      </c>
      <c r="R12" s="73">
        <v>6274211.1256159991</v>
      </c>
      <c r="S12" s="73">
        <v>970898.11</v>
      </c>
      <c r="T12" s="73">
        <v>1459958.38</v>
      </c>
      <c r="U12" s="73">
        <v>8705067.6156159993</v>
      </c>
      <c r="V12" s="73">
        <v>0</v>
      </c>
      <c r="W12" s="73">
        <v>1124572.2651900002</v>
      </c>
      <c r="X12" s="73">
        <v>1396400.9353429999</v>
      </c>
      <c r="Y12" s="73">
        <v>54959.053904</v>
      </c>
      <c r="Z12" s="73">
        <v>2575932.254437</v>
      </c>
      <c r="AA12" s="73">
        <v>69963.0528473538</v>
      </c>
      <c r="AB12" s="73">
        <v>306712.94769435294</v>
      </c>
      <c r="AC12" s="73">
        <v>1098506.9151116472</v>
      </c>
      <c r="AD12" s="73">
        <v>7057.6579999999994</v>
      </c>
      <c r="AE12" s="73">
        <v>1412277.5208060003</v>
      </c>
      <c r="AF12" s="73">
        <v>64185.246521679597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73">
        <v>-2158.6558</v>
      </c>
      <c r="AX12" s="73">
        <v>0</v>
      </c>
      <c r="AY12" s="73">
        <v>-2158.6558</v>
      </c>
      <c r="AZ12" s="73">
        <v>86.345428556800002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511626.64992099995</v>
      </c>
      <c r="BG12" s="73">
        <v>1171.0835200000001</v>
      </c>
      <c r="BH12" s="73">
        <v>71083.8897</v>
      </c>
      <c r="BI12" s="73">
        <v>583881.62314099993</v>
      </c>
      <c r="BJ12" s="73">
        <v>249251.708701831</v>
      </c>
      <c r="BK12" s="73">
        <v>3416650.9054829995</v>
      </c>
      <c r="BL12" s="73">
        <v>90338.065809000007</v>
      </c>
      <c r="BM12" s="73">
        <v>32813.882140000002</v>
      </c>
      <c r="BN12" s="73">
        <v>3539802.8534319992</v>
      </c>
      <c r="BO12" s="73">
        <v>3280610.3596739471</v>
      </c>
      <c r="BP12" s="73">
        <v>487820.799123</v>
      </c>
      <c r="BQ12" s="73">
        <v>446.43</v>
      </c>
      <c r="BR12" s="73">
        <v>0</v>
      </c>
      <c r="BS12" s="73">
        <v>488267.229123</v>
      </c>
      <c r="BT12" s="73">
        <v>466347.80096162466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892645.00216699997</v>
      </c>
      <c r="CF12" s="73">
        <v>14975.840292000001</v>
      </c>
      <c r="CG12" s="73">
        <v>11550</v>
      </c>
      <c r="CH12" s="73">
        <v>919170.84245899995</v>
      </c>
      <c r="CI12" s="73">
        <v>783479.99418858963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f t="shared" si="0"/>
        <v>13572328.656082351</v>
      </c>
      <c r="CP12" s="73">
        <f t="shared" si="1"/>
        <v>3649728.0737616476</v>
      </c>
      <c r="CQ12" s="73">
        <f t="shared" si="2"/>
        <v>1700582.8037439999</v>
      </c>
      <c r="CR12" s="73">
        <f t="shared" si="3"/>
        <v>18922639.533588</v>
      </c>
      <c r="CS12" s="73">
        <f t="shared" si="4"/>
        <v>4947659.3836266631</v>
      </c>
    </row>
    <row r="13" spans="1:97" ht="24.95" customHeight="1" x14ac:dyDescent="0.2">
      <c r="A13" s="53">
        <v>7</v>
      </c>
      <c r="B13" s="72" t="s">
        <v>84</v>
      </c>
      <c r="C13" s="73">
        <v>1720</v>
      </c>
      <c r="D13" s="73">
        <v>331194</v>
      </c>
      <c r="E13" s="73">
        <v>33456</v>
      </c>
      <c r="F13" s="73">
        <v>366370</v>
      </c>
      <c r="G13" s="73">
        <v>0</v>
      </c>
      <c r="H13" s="73">
        <v>261</v>
      </c>
      <c r="I13" s="73">
        <v>369137</v>
      </c>
      <c r="J13" s="73">
        <v>364</v>
      </c>
      <c r="K13" s="73">
        <v>369762</v>
      </c>
      <c r="L13" s="73">
        <v>3987.2155117248021</v>
      </c>
      <c r="M13" s="73">
        <v>207243</v>
      </c>
      <c r="N13" s="73">
        <v>7920</v>
      </c>
      <c r="O13" s="73">
        <v>13776</v>
      </c>
      <c r="P13" s="73">
        <v>228939</v>
      </c>
      <c r="Q13" s="73">
        <v>0</v>
      </c>
      <c r="R13" s="73">
        <v>829425</v>
      </c>
      <c r="S13" s="73">
        <v>190990</v>
      </c>
      <c r="T13" s="73">
        <v>2306040</v>
      </c>
      <c r="U13" s="73">
        <v>3326455</v>
      </c>
      <c r="V13" s="73">
        <v>0</v>
      </c>
      <c r="W13" s="73">
        <v>573503</v>
      </c>
      <c r="X13" s="73">
        <v>470518</v>
      </c>
      <c r="Y13" s="73">
        <v>409752</v>
      </c>
      <c r="Z13" s="73">
        <v>1453773</v>
      </c>
      <c r="AA13" s="73">
        <v>30718.417678204936</v>
      </c>
      <c r="AB13" s="73">
        <v>212905.17647058822</v>
      </c>
      <c r="AC13" s="73">
        <v>1004976.8566176471</v>
      </c>
      <c r="AD13" s="73">
        <v>188</v>
      </c>
      <c r="AE13" s="73">
        <v>1218070.0330882354</v>
      </c>
      <c r="AF13" s="73">
        <v>17537.409857506849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1279248</v>
      </c>
      <c r="AM13" s="73">
        <v>0</v>
      </c>
      <c r="AN13" s="73">
        <v>235169</v>
      </c>
      <c r="AO13" s="73">
        <v>1514417</v>
      </c>
      <c r="AP13" s="73">
        <v>1310644.5828904342</v>
      </c>
      <c r="AQ13" s="73">
        <v>844362</v>
      </c>
      <c r="AR13" s="73">
        <v>0</v>
      </c>
      <c r="AS13" s="73">
        <v>2616077</v>
      </c>
      <c r="AT13" s="73">
        <v>3460439</v>
      </c>
      <c r="AU13" s="73">
        <v>1869226.59015232</v>
      </c>
      <c r="AV13" s="73">
        <v>5603</v>
      </c>
      <c r="AW13" s="73">
        <v>0</v>
      </c>
      <c r="AX13" s="73">
        <v>6208</v>
      </c>
      <c r="AY13" s="73">
        <v>11811</v>
      </c>
      <c r="AZ13" s="73">
        <v>5905.5726240000004</v>
      </c>
      <c r="BA13" s="73">
        <v>2831</v>
      </c>
      <c r="BB13" s="73">
        <v>0</v>
      </c>
      <c r="BC13" s="73">
        <v>0</v>
      </c>
      <c r="BD13" s="73">
        <v>2831</v>
      </c>
      <c r="BE13" s="73">
        <v>1415.2861600000001</v>
      </c>
      <c r="BF13" s="73">
        <v>326028</v>
      </c>
      <c r="BG13" s="73">
        <v>817</v>
      </c>
      <c r="BH13" s="73">
        <v>0</v>
      </c>
      <c r="BI13" s="73">
        <v>326845</v>
      </c>
      <c r="BJ13" s="73">
        <v>239076.93628602062</v>
      </c>
      <c r="BK13" s="73">
        <v>2761659</v>
      </c>
      <c r="BL13" s="73">
        <v>462581</v>
      </c>
      <c r="BM13" s="73">
        <v>190593</v>
      </c>
      <c r="BN13" s="73">
        <v>3414833</v>
      </c>
      <c r="BO13" s="73">
        <v>2329273.0368169122</v>
      </c>
      <c r="BP13" s="73">
        <v>208703</v>
      </c>
      <c r="BQ13" s="73">
        <v>419305</v>
      </c>
      <c r="BR13" s="73">
        <v>0</v>
      </c>
      <c r="BS13" s="73">
        <v>628008</v>
      </c>
      <c r="BT13" s="73">
        <v>146369.09281178541</v>
      </c>
      <c r="BU13" s="73">
        <v>391494</v>
      </c>
      <c r="BV13" s="73">
        <v>0</v>
      </c>
      <c r="BW13" s="73">
        <v>0</v>
      </c>
      <c r="BX13" s="73">
        <v>391494</v>
      </c>
      <c r="BY13" s="73">
        <v>251981.53429330149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1614828</v>
      </c>
      <c r="CF13" s="73">
        <v>9110</v>
      </c>
      <c r="CG13" s="73">
        <v>53981</v>
      </c>
      <c r="CH13" s="73">
        <v>1677919</v>
      </c>
      <c r="CI13" s="73">
        <v>1241114.3370165094</v>
      </c>
      <c r="CJ13" s="73">
        <v>0</v>
      </c>
      <c r="CK13" s="73">
        <v>0</v>
      </c>
      <c r="CL13" s="73">
        <v>0</v>
      </c>
      <c r="CM13" s="73">
        <v>0</v>
      </c>
      <c r="CN13" s="73">
        <v>0</v>
      </c>
      <c r="CO13" s="73">
        <f t="shared" si="0"/>
        <v>9259813.1764705889</v>
      </c>
      <c r="CP13" s="73">
        <f t="shared" si="1"/>
        <v>3266548.8566176472</v>
      </c>
      <c r="CQ13" s="73">
        <f t="shared" si="2"/>
        <v>5865604</v>
      </c>
      <c r="CR13" s="73">
        <f t="shared" si="3"/>
        <v>18391966.033088237</v>
      </c>
      <c r="CS13" s="73">
        <f t="shared" si="4"/>
        <v>7447250.0120987203</v>
      </c>
    </row>
    <row r="14" spans="1:97" ht="24.95" customHeight="1" x14ac:dyDescent="0.2">
      <c r="A14" s="53">
        <v>8</v>
      </c>
      <c r="B14" s="72" t="s">
        <v>53</v>
      </c>
      <c r="C14" s="73">
        <v>46124.340401333357</v>
      </c>
      <c r="D14" s="73">
        <v>4860.4998169499995</v>
      </c>
      <c r="E14" s="73">
        <v>80824.584408401686</v>
      </c>
      <c r="F14" s="73">
        <v>131809.42462668504</v>
      </c>
      <c r="G14" s="73">
        <v>40039.544786667801</v>
      </c>
      <c r="H14" s="73">
        <v>293.42500000000001</v>
      </c>
      <c r="I14" s="73">
        <v>1437</v>
      </c>
      <c r="J14" s="73">
        <v>0</v>
      </c>
      <c r="K14" s="73">
        <v>1730.425</v>
      </c>
      <c r="L14" s="73">
        <v>4135.1000000000004</v>
      </c>
      <c r="M14" s="73">
        <v>180030.39543096011</v>
      </c>
      <c r="N14" s="73">
        <v>15033.989953401746</v>
      </c>
      <c r="O14" s="73">
        <v>22179.365871313905</v>
      </c>
      <c r="P14" s="73">
        <v>217243.75125567574</v>
      </c>
      <c r="Q14" s="73">
        <v>147632.10222855699</v>
      </c>
      <c r="R14" s="73">
        <v>4191977.6944425395</v>
      </c>
      <c r="S14" s="73">
        <v>288405.38017815002</v>
      </c>
      <c r="T14" s="73">
        <v>3754058.0943776984</v>
      </c>
      <c r="U14" s="73">
        <v>8234441.1689983876</v>
      </c>
      <c r="V14" s="73">
        <v>223149.675395492</v>
      </c>
      <c r="W14" s="73">
        <v>357061.21376141743</v>
      </c>
      <c r="X14" s="73">
        <v>514696.45583956689</v>
      </c>
      <c r="Y14" s="73">
        <v>1331368.6854050257</v>
      </c>
      <c r="Z14" s="73">
        <v>2203126.3550060103</v>
      </c>
      <c r="AA14" s="73">
        <v>172604.17327499</v>
      </c>
      <c r="AB14" s="73">
        <v>114041.83765244084</v>
      </c>
      <c r="AC14" s="73">
        <v>999558.31129184493</v>
      </c>
      <c r="AD14" s="73">
        <v>54122.075049395804</v>
      </c>
      <c r="AE14" s="73">
        <v>1167722.2239936816</v>
      </c>
      <c r="AF14" s="73">
        <v>4593.6172745285603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69560.115924999976</v>
      </c>
      <c r="BG14" s="73">
        <v>134.80000000000001</v>
      </c>
      <c r="BH14" s="73">
        <v>0</v>
      </c>
      <c r="BI14" s="73">
        <v>69694.915924999979</v>
      </c>
      <c r="BJ14" s="73">
        <v>25993.76629</v>
      </c>
      <c r="BK14" s="73">
        <v>1300059.1407134384</v>
      </c>
      <c r="BL14" s="73">
        <v>0</v>
      </c>
      <c r="BM14" s="73">
        <v>4277.6100000000006</v>
      </c>
      <c r="BN14" s="73">
        <v>1304336.7507134385</v>
      </c>
      <c r="BO14" s="73">
        <v>495966.76830423903</v>
      </c>
      <c r="BP14" s="73">
        <v>123279.93533722</v>
      </c>
      <c r="BQ14" s="73">
        <v>0</v>
      </c>
      <c r="BR14" s="73">
        <v>0</v>
      </c>
      <c r="BS14" s="73">
        <v>123279.93533722</v>
      </c>
      <c r="BT14" s="73">
        <v>58067.519238997898</v>
      </c>
      <c r="BU14" s="73">
        <v>2494.5699999999997</v>
      </c>
      <c r="BV14" s="73">
        <v>0</v>
      </c>
      <c r="BW14" s="73">
        <v>0</v>
      </c>
      <c r="BX14" s="73">
        <v>2494.5699999999997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132679.15700000001</v>
      </c>
      <c r="CF14" s="73">
        <v>0</v>
      </c>
      <c r="CG14" s="73">
        <v>0</v>
      </c>
      <c r="CH14" s="73">
        <v>132679.15700000001</v>
      </c>
      <c r="CI14" s="73">
        <v>109958.22450000001</v>
      </c>
      <c r="CJ14" s="73">
        <v>0</v>
      </c>
      <c r="CK14" s="73">
        <v>0</v>
      </c>
      <c r="CL14" s="73">
        <v>0</v>
      </c>
      <c r="CM14" s="73">
        <v>0</v>
      </c>
      <c r="CN14" s="73">
        <v>0</v>
      </c>
      <c r="CO14" s="73">
        <f t="shared" si="0"/>
        <v>6517601.8256643498</v>
      </c>
      <c r="CP14" s="73">
        <f t="shared" si="1"/>
        <v>1824126.4370799137</v>
      </c>
      <c r="CQ14" s="73">
        <f t="shared" si="2"/>
        <v>5246830.415111836</v>
      </c>
      <c r="CR14" s="73">
        <f t="shared" si="3"/>
        <v>13588558.677856097</v>
      </c>
      <c r="CS14" s="73">
        <f t="shared" si="4"/>
        <v>1282140.4912934722</v>
      </c>
    </row>
    <row r="15" spans="1:97" ht="24.95" customHeight="1" x14ac:dyDescent="0.2">
      <c r="A15" s="53">
        <v>9</v>
      </c>
      <c r="B15" s="72" t="s">
        <v>90</v>
      </c>
      <c r="C15" s="73">
        <v>5796.9699999999993</v>
      </c>
      <c r="D15" s="73">
        <v>1614.58</v>
      </c>
      <c r="E15" s="73">
        <v>435781.47000000009</v>
      </c>
      <c r="F15" s="73">
        <v>443193.02000000008</v>
      </c>
      <c r="G15" s="73">
        <v>0</v>
      </c>
      <c r="H15" s="73">
        <v>1840.7300000000002</v>
      </c>
      <c r="I15" s="73">
        <v>108214.11185</v>
      </c>
      <c r="J15" s="73">
        <v>8945.3300000000017</v>
      </c>
      <c r="K15" s="73">
        <v>119000.17185</v>
      </c>
      <c r="L15" s="73">
        <v>0</v>
      </c>
      <c r="M15" s="73">
        <v>256094.0365039999</v>
      </c>
      <c r="N15" s="73">
        <v>33281.490316000003</v>
      </c>
      <c r="O15" s="73">
        <v>77653.900000000023</v>
      </c>
      <c r="P15" s="73">
        <v>367029.42681999994</v>
      </c>
      <c r="Q15" s="73">
        <v>-1005.6915581999999</v>
      </c>
      <c r="R15" s="73">
        <v>545203.07999999996</v>
      </c>
      <c r="S15" s="73">
        <v>62047.27</v>
      </c>
      <c r="T15" s="73">
        <v>4267428.9700000007</v>
      </c>
      <c r="U15" s="73">
        <v>4874679.32</v>
      </c>
      <c r="V15" s="73">
        <v>0</v>
      </c>
      <c r="W15" s="73">
        <v>145998.16777099995</v>
      </c>
      <c r="X15" s="73">
        <v>685054.26503400016</v>
      </c>
      <c r="Y15" s="73">
        <v>2162597.0422</v>
      </c>
      <c r="Z15" s="73">
        <v>2993649.4750049999</v>
      </c>
      <c r="AA15" s="73">
        <v>1478103.1422012006</v>
      </c>
      <c r="AB15" s="73">
        <v>63294.465147588235</v>
      </c>
      <c r="AC15" s="73">
        <v>1063702.0153376472</v>
      </c>
      <c r="AD15" s="73">
        <v>255965.56</v>
      </c>
      <c r="AE15" s="73">
        <v>1382962.0404852354</v>
      </c>
      <c r="AF15" s="73">
        <v>195178.53248879997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73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127018.82609099997</v>
      </c>
      <c r="BG15" s="73">
        <v>396.32998700000002</v>
      </c>
      <c r="BH15" s="73">
        <v>0</v>
      </c>
      <c r="BI15" s="73">
        <v>127415.15607799997</v>
      </c>
      <c r="BJ15" s="73">
        <v>111487.63426199999</v>
      </c>
      <c r="BK15" s="73">
        <v>216781.59044999996</v>
      </c>
      <c r="BL15" s="73">
        <v>1671953.7350000001</v>
      </c>
      <c r="BM15" s="73">
        <v>30236.809999999998</v>
      </c>
      <c r="BN15" s="73">
        <v>1918972.1354500002</v>
      </c>
      <c r="BO15" s="73">
        <v>949731.8364837066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977764.61</v>
      </c>
      <c r="BV15" s="73">
        <v>36756</v>
      </c>
      <c r="BW15" s="73">
        <v>470</v>
      </c>
      <c r="BX15" s="73">
        <v>1014990.61</v>
      </c>
      <c r="BY15" s="73">
        <v>364373.74513800052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105746.10399999999</v>
      </c>
      <c r="CF15" s="73">
        <v>84287.07</v>
      </c>
      <c r="CG15" s="73">
        <v>0</v>
      </c>
      <c r="CH15" s="73">
        <v>190033.174</v>
      </c>
      <c r="CI15" s="73">
        <v>1182.5545719999998</v>
      </c>
      <c r="CJ15" s="73">
        <v>0</v>
      </c>
      <c r="CK15" s="73">
        <v>0</v>
      </c>
      <c r="CL15" s="73">
        <v>0</v>
      </c>
      <c r="CM15" s="73">
        <v>0</v>
      </c>
      <c r="CN15" s="73">
        <v>0</v>
      </c>
      <c r="CO15" s="73">
        <f t="shared" si="0"/>
        <v>2445538.5799635877</v>
      </c>
      <c r="CP15" s="73">
        <f t="shared" si="1"/>
        <v>3747306.8675246472</v>
      </c>
      <c r="CQ15" s="73">
        <f t="shared" si="2"/>
        <v>7239079.0822000001</v>
      </c>
      <c r="CR15" s="73">
        <f t="shared" si="3"/>
        <v>13431924.529688234</v>
      </c>
      <c r="CS15" s="73">
        <f t="shared" si="4"/>
        <v>3099051.7535875081</v>
      </c>
    </row>
    <row r="16" spans="1:97" ht="24.95" customHeight="1" x14ac:dyDescent="0.2">
      <c r="A16" s="53">
        <v>10</v>
      </c>
      <c r="B16" s="72" t="s">
        <v>91</v>
      </c>
      <c r="C16" s="73">
        <v>148103.369899999</v>
      </c>
      <c r="D16" s="73">
        <v>999.21340000000009</v>
      </c>
      <c r="E16" s="73">
        <v>134836.91870000056</v>
      </c>
      <c r="F16" s="73">
        <v>283939.50199999957</v>
      </c>
      <c r="G16" s="73">
        <v>0</v>
      </c>
      <c r="H16" s="73">
        <v>153495.67179999972</v>
      </c>
      <c r="I16" s="73">
        <v>14263.914799999995</v>
      </c>
      <c r="J16" s="73">
        <v>118091.48979999927</v>
      </c>
      <c r="K16" s="73">
        <v>285851.07639999897</v>
      </c>
      <c r="L16" s="73">
        <v>0</v>
      </c>
      <c r="M16" s="73">
        <v>295172.0301366651</v>
      </c>
      <c r="N16" s="73">
        <v>21707.534563956891</v>
      </c>
      <c r="O16" s="73">
        <v>46342.993019671354</v>
      </c>
      <c r="P16" s="73">
        <v>363222.55772029335</v>
      </c>
      <c r="Q16" s="73">
        <v>42308.715034330002</v>
      </c>
      <c r="R16" s="73">
        <v>5032607.9748999607</v>
      </c>
      <c r="S16" s="73">
        <v>401684.98320000008</v>
      </c>
      <c r="T16" s="73">
        <v>3086389.5002999841</v>
      </c>
      <c r="U16" s="73">
        <v>8520682.458399944</v>
      </c>
      <c r="V16" s="73">
        <v>330400.32</v>
      </c>
      <c r="W16" s="73">
        <v>380165.55336423166</v>
      </c>
      <c r="X16" s="73">
        <v>352344.19052498299</v>
      </c>
      <c r="Y16" s="73">
        <v>429418.12516582082</v>
      </c>
      <c r="Z16" s="73">
        <v>1161927.8690550355</v>
      </c>
      <c r="AA16" s="73">
        <v>865758.16461918305</v>
      </c>
      <c r="AB16" s="73">
        <v>104954.84948310899</v>
      </c>
      <c r="AC16" s="73">
        <v>971177.69563235471</v>
      </c>
      <c r="AD16" s="73">
        <v>53716.492701549527</v>
      </c>
      <c r="AE16" s="73">
        <v>1129849.0378170132</v>
      </c>
      <c r="AF16" s="73">
        <v>115490.263492862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89876.819001000025</v>
      </c>
      <c r="BG16" s="73">
        <v>673.27499999999998</v>
      </c>
      <c r="BH16" s="73">
        <v>0</v>
      </c>
      <c r="BI16" s="73">
        <v>90550.094001000019</v>
      </c>
      <c r="BJ16" s="73">
        <v>72440.075200799998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f t="shared" si="0"/>
        <v>6204376.2685849648</v>
      </c>
      <c r="CP16" s="73">
        <f t="shared" si="1"/>
        <v>1762850.8071212946</v>
      </c>
      <c r="CQ16" s="73">
        <f t="shared" si="2"/>
        <v>3868795.5196870253</v>
      </c>
      <c r="CR16" s="73">
        <f t="shared" si="3"/>
        <v>11836022.595393283</v>
      </c>
      <c r="CS16" s="73">
        <f t="shared" si="4"/>
        <v>1426397.5383471751</v>
      </c>
    </row>
    <row r="17" spans="1:97" ht="24.95" customHeight="1" x14ac:dyDescent="0.2">
      <c r="A17" s="53">
        <v>11</v>
      </c>
      <c r="B17" s="72" t="s">
        <v>79</v>
      </c>
      <c r="C17" s="73">
        <v>21681.191990540352</v>
      </c>
      <c r="D17" s="73">
        <v>80838.742550650073</v>
      </c>
      <c r="E17" s="73">
        <v>0</v>
      </c>
      <c r="F17" s="73">
        <v>102519.93454119042</v>
      </c>
      <c r="G17" s="73">
        <v>927.26374625623691</v>
      </c>
      <c r="H17" s="73">
        <v>3106.8471110878427</v>
      </c>
      <c r="I17" s="73">
        <v>326519.5620000005</v>
      </c>
      <c r="J17" s="73">
        <v>0</v>
      </c>
      <c r="K17" s="73">
        <v>329626.40911108832</v>
      </c>
      <c r="L17" s="73">
        <v>93.335682900432843</v>
      </c>
      <c r="M17" s="73">
        <v>74699.339786568307</v>
      </c>
      <c r="N17" s="73">
        <v>22439.334274533394</v>
      </c>
      <c r="O17" s="73">
        <v>6655.6999999999907</v>
      </c>
      <c r="P17" s="73">
        <v>103794.3740611017</v>
      </c>
      <c r="Q17" s="73">
        <v>606.80760527751067</v>
      </c>
      <c r="R17" s="73">
        <v>1522986.0650781924</v>
      </c>
      <c r="S17" s="73">
        <v>14346.5</v>
      </c>
      <c r="T17" s="73">
        <v>0</v>
      </c>
      <c r="U17" s="73">
        <v>1537332.5650781924</v>
      </c>
      <c r="V17" s="73">
        <v>20493.378288955329</v>
      </c>
      <c r="W17" s="73">
        <v>456072.70648041804</v>
      </c>
      <c r="X17" s="73">
        <v>761469.0012256921</v>
      </c>
      <c r="Y17" s="73">
        <v>1204013.4299999962</v>
      </c>
      <c r="Z17" s="73">
        <v>2421555.1377061065</v>
      </c>
      <c r="AA17" s="73">
        <v>16276.2724879691</v>
      </c>
      <c r="AB17" s="73">
        <v>168954.92487816524</v>
      </c>
      <c r="AC17" s="73">
        <v>1043242.8372184651</v>
      </c>
      <c r="AD17" s="73">
        <v>165097.95000000141</v>
      </c>
      <c r="AE17" s="73">
        <v>1377295.7120966318</v>
      </c>
      <c r="AF17" s="73">
        <v>38426.466252054801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269692.53879048012</v>
      </c>
      <c r="BG17" s="73">
        <v>2529.563052</v>
      </c>
      <c r="BH17" s="73">
        <v>302.59000000000009</v>
      </c>
      <c r="BI17" s="73">
        <v>272524.69184248016</v>
      </c>
      <c r="BJ17" s="73">
        <v>157076.55907525984</v>
      </c>
      <c r="BK17" s="73">
        <v>285917.46925150394</v>
      </c>
      <c r="BL17" s="73">
        <v>510861.18625831045</v>
      </c>
      <c r="BM17" s="73">
        <v>5179.59</v>
      </c>
      <c r="BN17" s="73">
        <v>801958.24550981435</v>
      </c>
      <c r="BO17" s="73">
        <v>496797.38279016223</v>
      </c>
      <c r="BP17" s="73">
        <v>430678.26799999998</v>
      </c>
      <c r="BQ17" s="73">
        <v>189243.40557675133</v>
      </c>
      <c r="BR17" s="73">
        <v>0</v>
      </c>
      <c r="BS17" s="73">
        <v>619921.67357675126</v>
      </c>
      <c r="BT17" s="73">
        <v>343967.75815384614</v>
      </c>
      <c r="BU17" s="73">
        <v>100925</v>
      </c>
      <c r="BV17" s="73">
        <v>235</v>
      </c>
      <c r="BW17" s="73">
        <v>0</v>
      </c>
      <c r="BX17" s="73">
        <v>101160</v>
      </c>
      <c r="BY17" s="73">
        <v>68396.387999999992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69973.06465753424</v>
      </c>
      <c r="CF17" s="73">
        <v>8266.9500000000007</v>
      </c>
      <c r="CG17" s="73">
        <v>0</v>
      </c>
      <c r="CH17" s="73">
        <v>78240.014657534237</v>
      </c>
      <c r="CI17" s="73">
        <v>43539.483783398275</v>
      </c>
      <c r="CJ17" s="73">
        <v>0</v>
      </c>
      <c r="CK17" s="73">
        <v>0</v>
      </c>
      <c r="CL17" s="73">
        <v>0</v>
      </c>
      <c r="CM17" s="73">
        <v>0</v>
      </c>
      <c r="CN17" s="73">
        <v>0</v>
      </c>
      <c r="CO17" s="73">
        <f t="shared" si="0"/>
        <v>3404687.4160244912</v>
      </c>
      <c r="CP17" s="73">
        <f t="shared" si="1"/>
        <v>2959992.082156403</v>
      </c>
      <c r="CQ17" s="73">
        <f t="shared" si="2"/>
        <v>1381249.2599999977</v>
      </c>
      <c r="CR17" s="73">
        <f t="shared" si="3"/>
        <v>7745928.7581808921</v>
      </c>
      <c r="CS17" s="73">
        <f t="shared" si="4"/>
        <v>1186601.0958660799</v>
      </c>
    </row>
    <row r="18" spans="1:97" ht="24.95" customHeight="1" x14ac:dyDescent="0.2">
      <c r="A18" s="53">
        <v>12</v>
      </c>
      <c r="B18" s="72" t="s">
        <v>54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178</v>
      </c>
      <c r="I18" s="73">
        <v>4512.5</v>
      </c>
      <c r="J18" s="73">
        <v>1016</v>
      </c>
      <c r="K18" s="73">
        <v>5706.5</v>
      </c>
      <c r="L18" s="73">
        <v>0</v>
      </c>
      <c r="M18" s="73">
        <v>12453.16</v>
      </c>
      <c r="N18" s="73">
        <v>4969.95</v>
      </c>
      <c r="O18" s="73">
        <v>33579.64</v>
      </c>
      <c r="P18" s="73">
        <v>51002.75</v>
      </c>
      <c r="Q18" s="73">
        <v>18740.990000000002</v>
      </c>
      <c r="R18" s="73">
        <v>62403.9</v>
      </c>
      <c r="S18" s="73">
        <v>33323.57</v>
      </c>
      <c r="T18" s="73">
        <v>2323778.65</v>
      </c>
      <c r="U18" s="73">
        <v>2419506.12</v>
      </c>
      <c r="V18" s="73">
        <v>0</v>
      </c>
      <c r="W18" s="73">
        <v>156541.67000000001</v>
      </c>
      <c r="X18" s="73">
        <v>200524.84</v>
      </c>
      <c r="Y18" s="73">
        <v>1270291.8400000001</v>
      </c>
      <c r="Z18" s="73">
        <v>1627358.35</v>
      </c>
      <c r="AA18" s="73">
        <v>1139150.8400000001</v>
      </c>
      <c r="AB18" s="73">
        <v>66527.39</v>
      </c>
      <c r="AC18" s="73">
        <v>972787.53</v>
      </c>
      <c r="AD18" s="73">
        <v>57478.61</v>
      </c>
      <c r="AE18" s="73">
        <v>1096793.53</v>
      </c>
      <c r="AF18" s="73">
        <v>77250.23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14281.03</v>
      </c>
      <c r="BG18" s="73">
        <v>1029.43</v>
      </c>
      <c r="BH18" s="73">
        <v>240</v>
      </c>
      <c r="BI18" s="73">
        <v>15550.460000000001</v>
      </c>
      <c r="BJ18" s="73">
        <v>12440.37</v>
      </c>
      <c r="BK18" s="73">
        <v>3773.84</v>
      </c>
      <c r="BL18" s="73">
        <v>12912.94</v>
      </c>
      <c r="BM18" s="73">
        <v>14355.18</v>
      </c>
      <c r="BN18" s="73">
        <v>31041.96</v>
      </c>
      <c r="BO18" s="73">
        <v>24833.57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21776.12</v>
      </c>
      <c r="BV18" s="73">
        <v>0</v>
      </c>
      <c r="BW18" s="73">
        <v>0</v>
      </c>
      <c r="BX18" s="73">
        <v>21776.12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f t="shared" si="0"/>
        <v>337935.11000000004</v>
      </c>
      <c r="CP18" s="73">
        <f t="shared" si="1"/>
        <v>1230060.76</v>
      </c>
      <c r="CQ18" s="73">
        <f t="shared" si="2"/>
        <v>3700739.92</v>
      </c>
      <c r="CR18" s="73">
        <f t="shared" si="3"/>
        <v>5268735.79</v>
      </c>
      <c r="CS18" s="73">
        <f t="shared" si="4"/>
        <v>1272416.0000000002</v>
      </c>
    </row>
    <row r="19" spans="1:97" ht="24.95" customHeight="1" x14ac:dyDescent="0.2">
      <c r="A19" s="53">
        <v>13</v>
      </c>
      <c r="B19" s="72" t="s">
        <v>56</v>
      </c>
      <c r="C19" s="73">
        <v>3489.25</v>
      </c>
      <c r="D19" s="73">
        <v>0</v>
      </c>
      <c r="E19" s="73">
        <v>20477.612000000001</v>
      </c>
      <c r="F19" s="73">
        <v>23966.862000000001</v>
      </c>
      <c r="G19" s="73">
        <v>0</v>
      </c>
      <c r="H19" s="73">
        <v>1013</v>
      </c>
      <c r="I19" s="73">
        <v>8056</v>
      </c>
      <c r="J19" s="73">
        <v>58</v>
      </c>
      <c r="K19" s="73">
        <v>9127</v>
      </c>
      <c r="L19" s="73">
        <v>0</v>
      </c>
      <c r="M19" s="73">
        <v>311970.51294634992</v>
      </c>
      <c r="N19" s="73">
        <v>9044.8196778800011</v>
      </c>
      <c r="O19" s="73">
        <v>12370.68</v>
      </c>
      <c r="P19" s="73">
        <v>333386.01262422989</v>
      </c>
      <c r="Q19" s="73">
        <v>248425.78</v>
      </c>
      <c r="R19" s="73">
        <v>471385.23282018991</v>
      </c>
      <c r="S19" s="73">
        <v>1128.62637363</v>
      </c>
      <c r="T19" s="73">
        <v>1165726.4707120101</v>
      </c>
      <c r="U19" s="73">
        <v>1638240.3299058299</v>
      </c>
      <c r="V19" s="73">
        <v>0</v>
      </c>
      <c r="W19" s="73">
        <v>274989.17903640005</v>
      </c>
      <c r="X19" s="73">
        <v>412929.01244367001</v>
      </c>
      <c r="Y19" s="73">
        <v>1618.63</v>
      </c>
      <c r="Z19" s="73">
        <v>689536.82148007012</v>
      </c>
      <c r="AA19" s="73">
        <v>0</v>
      </c>
      <c r="AB19" s="73">
        <v>114809.48513999823</v>
      </c>
      <c r="AC19" s="73">
        <v>999622.77338735713</v>
      </c>
      <c r="AD19" s="73">
        <v>268</v>
      </c>
      <c r="AE19" s="73">
        <v>1114700.2585273553</v>
      </c>
      <c r="AF19" s="73">
        <v>10968.422226833331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76775.17</v>
      </c>
      <c r="AM19" s="73">
        <v>0</v>
      </c>
      <c r="AN19" s="73">
        <v>0</v>
      </c>
      <c r="AO19" s="73">
        <v>76775.17</v>
      </c>
      <c r="AP19" s="73">
        <v>76775.17</v>
      </c>
      <c r="AQ19" s="73">
        <v>-62084.24</v>
      </c>
      <c r="AR19" s="73">
        <v>0</v>
      </c>
      <c r="AS19" s="73">
        <v>0</v>
      </c>
      <c r="AT19" s="73">
        <v>-62084.24</v>
      </c>
      <c r="AU19" s="73">
        <v>-62084.24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22580.583249999996</v>
      </c>
      <c r="BG19" s="73">
        <v>0</v>
      </c>
      <c r="BH19" s="73">
        <v>0</v>
      </c>
      <c r="BI19" s="73">
        <v>22580.583249999996</v>
      </c>
      <c r="BJ19" s="73">
        <v>11036.581055166671</v>
      </c>
      <c r="BK19" s="73">
        <v>309009.97719882999</v>
      </c>
      <c r="BL19" s="73">
        <v>1657.54341918</v>
      </c>
      <c r="BM19" s="73">
        <v>987.65</v>
      </c>
      <c r="BN19" s="73">
        <v>311655.17061800999</v>
      </c>
      <c r="BO19" s="73">
        <v>110770.22209633996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43468.748</v>
      </c>
      <c r="BV19" s="73">
        <v>0</v>
      </c>
      <c r="BW19" s="73">
        <v>0</v>
      </c>
      <c r="BX19" s="73">
        <v>43468.748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161472.13381848999</v>
      </c>
      <c r="CF19" s="73">
        <v>2874.3552</v>
      </c>
      <c r="CG19" s="73">
        <v>0</v>
      </c>
      <c r="CH19" s="73">
        <v>164346.48901848999</v>
      </c>
      <c r="CI19" s="73">
        <v>21279.466374826734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f t="shared" si="0"/>
        <v>1728879.0322102576</v>
      </c>
      <c r="CP19" s="73">
        <f t="shared" si="1"/>
        <v>1435313.1305017173</v>
      </c>
      <c r="CQ19" s="73">
        <f t="shared" si="2"/>
        <v>1201507.0427120097</v>
      </c>
      <c r="CR19" s="73">
        <f t="shared" si="3"/>
        <v>4365699.2054239847</v>
      </c>
      <c r="CS19" s="73">
        <f t="shared" si="4"/>
        <v>417171.40175316669</v>
      </c>
    </row>
    <row r="20" spans="1:97" ht="24.95" customHeight="1" x14ac:dyDescent="0.2">
      <c r="A20" s="53">
        <v>14</v>
      </c>
      <c r="B20" s="72" t="s">
        <v>87</v>
      </c>
      <c r="C20" s="73">
        <v>-19.466894494308008</v>
      </c>
      <c r="D20" s="73">
        <v>0</v>
      </c>
      <c r="E20" s="73">
        <v>0</v>
      </c>
      <c r="F20" s="73">
        <v>-19.466894494308008</v>
      </c>
      <c r="G20" s="73">
        <v>0</v>
      </c>
      <c r="H20" s="73">
        <v>1087</v>
      </c>
      <c r="I20" s="73">
        <v>616.5</v>
      </c>
      <c r="J20" s="73">
        <v>0</v>
      </c>
      <c r="K20" s="73">
        <v>1703.5</v>
      </c>
      <c r="L20" s="73">
        <v>0</v>
      </c>
      <c r="M20" s="73">
        <v>72719.492640624929</v>
      </c>
      <c r="N20" s="73">
        <v>374.85499999999996</v>
      </c>
      <c r="O20" s="73">
        <v>904.20054794520547</v>
      </c>
      <c r="P20" s="73">
        <v>73998.54818857013</v>
      </c>
      <c r="Q20" s="73">
        <v>48571.19</v>
      </c>
      <c r="R20" s="73">
        <v>799587.40344507189</v>
      </c>
      <c r="S20" s="73">
        <v>241499.98990792723</v>
      </c>
      <c r="T20" s="73">
        <v>0</v>
      </c>
      <c r="U20" s="73">
        <v>1041087.3933529991</v>
      </c>
      <c r="V20" s="73">
        <v>0</v>
      </c>
      <c r="W20" s="73">
        <v>1088084.7899700003</v>
      </c>
      <c r="X20" s="73">
        <v>17910.666799999999</v>
      </c>
      <c r="Y20" s="73">
        <v>21186.585000000003</v>
      </c>
      <c r="Z20" s="73">
        <v>1127182.0417700002</v>
      </c>
      <c r="AA20" s="73">
        <v>171909.24471999999</v>
      </c>
      <c r="AB20" s="73">
        <v>81661.767470588224</v>
      </c>
      <c r="AC20" s="73">
        <v>709739.62111764716</v>
      </c>
      <c r="AD20" s="73">
        <v>0</v>
      </c>
      <c r="AE20" s="73">
        <v>791401.38858823536</v>
      </c>
      <c r="AF20" s="73">
        <v>6863.95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-37593.802151951939</v>
      </c>
      <c r="AM20" s="73">
        <v>0</v>
      </c>
      <c r="AN20" s="73">
        <v>0</v>
      </c>
      <c r="AO20" s="73">
        <v>-37593.802151951939</v>
      </c>
      <c r="AP20" s="73">
        <v>-38701.476999999999</v>
      </c>
      <c r="AQ20" s="73">
        <v>592968.94681279361</v>
      </c>
      <c r="AR20" s="73">
        <v>0</v>
      </c>
      <c r="AS20" s="73">
        <v>0</v>
      </c>
      <c r="AT20" s="73">
        <v>592968.94681279361</v>
      </c>
      <c r="AU20" s="73">
        <v>544572.27099999995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91885.59383731999</v>
      </c>
      <c r="BG20" s="73">
        <v>0</v>
      </c>
      <c r="BH20" s="73">
        <v>320.79000000000002</v>
      </c>
      <c r="BI20" s="73">
        <v>92206.383837319983</v>
      </c>
      <c r="BJ20" s="73">
        <v>73765.107000000004</v>
      </c>
      <c r="BK20" s="73">
        <v>328453.04162610957</v>
      </c>
      <c r="BL20" s="73">
        <v>0</v>
      </c>
      <c r="BM20" s="73">
        <v>10742.577817663407</v>
      </c>
      <c r="BN20" s="73">
        <v>339195.619443773</v>
      </c>
      <c r="BO20" s="73">
        <v>280607.33199999999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360</v>
      </c>
      <c r="CH20" s="73">
        <v>360</v>
      </c>
      <c r="CI20" s="73">
        <v>288</v>
      </c>
      <c r="CJ20" s="73">
        <v>0</v>
      </c>
      <c r="CK20" s="73">
        <v>0</v>
      </c>
      <c r="CL20" s="73">
        <v>0</v>
      </c>
      <c r="CM20" s="73">
        <v>0</v>
      </c>
      <c r="CN20" s="73">
        <v>0</v>
      </c>
      <c r="CO20" s="73">
        <f t="shared" si="0"/>
        <v>3018834.7667560624</v>
      </c>
      <c r="CP20" s="73">
        <f t="shared" si="1"/>
        <v>970141.63282557437</v>
      </c>
      <c r="CQ20" s="73">
        <f t="shared" si="2"/>
        <v>33514.153365608618</v>
      </c>
      <c r="CR20" s="73">
        <f t="shared" si="3"/>
        <v>4022490.5529472446</v>
      </c>
      <c r="CS20" s="73">
        <f t="shared" si="4"/>
        <v>1087875.61772</v>
      </c>
    </row>
    <row r="21" spans="1:97" ht="24.95" customHeight="1" x14ac:dyDescent="0.2">
      <c r="A21" s="53">
        <v>15</v>
      </c>
      <c r="B21" s="74" t="s">
        <v>57</v>
      </c>
      <c r="C21" s="73">
        <v>64949.828293000006</v>
      </c>
      <c r="D21" s="73">
        <v>0</v>
      </c>
      <c r="E21" s="73">
        <v>0</v>
      </c>
      <c r="F21" s="73">
        <v>64949.828293000006</v>
      </c>
      <c r="G21" s="73">
        <v>25560.36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39290.891277999996</v>
      </c>
      <c r="N21" s="73">
        <v>8838.8375759999926</v>
      </c>
      <c r="O21" s="73">
        <v>0</v>
      </c>
      <c r="P21" s="73">
        <v>48129.728853999986</v>
      </c>
      <c r="Q21" s="73">
        <v>31060.2176144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570027.96226200031</v>
      </c>
      <c r="X21" s="73">
        <v>211736.19371999998</v>
      </c>
      <c r="Y21" s="73">
        <v>0</v>
      </c>
      <c r="Z21" s="73">
        <v>781764.15598200029</v>
      </c>
      <c r="AA21" s="73">
        <v>437216.73912460002</v>
      </c>
      <c r="AB21" s="73">
        <v>52280.060806588241</v>
      </c>
      <c r="AC21" s="73">
        <v>961609.24279664713</v>
      </c>
      <c r="AD21" s="73">
        <v>0</v>
      </c>
      <c r="AE21" s="73">
        <v>1013889.3036032354</v>
      </c>
      <c r="AF21" s="73">
        <v>21493.558948000002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900944.77962000016</v>
      </c>
      <c r="AM21" s="73">
        <v>0</v>
      </c>
      <c r="AN21" s="73">
        <v>0</v>
      </c>
      <c r="AO21" s="73">
        <v>900944.77962000016</v>
      </c>
      <c r="AP21" s="73">
        <v>900944.77962000004</v>
      </c>
      <c r="AQ21" s="73">
        <v>402580.54952500004</v>
      </c>
      <c r="AR21" s="73">
        <v>0</v>
      </c>
      <c r="AS21" s="73">
        <v>0</v>
      </c>
      <c r="AT21" s="73">
        <v>402580.54952500004</v>
      </c>
      <c r="AU21" s="73">
        <v>402580.55</v>
      </c>
      <c r="AV21" s="73">
        <v>0</v>
      </c>
      <c r="AW21" s="73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9008.9661799999994</v>
      </c>
      <c r="BG21" s="73">
        <v>66.88</v>
      </c>
      <c r="BH21" s="73">
        <v>0</v>
      </c>
      <c r="BI21" s="73">
        <v>9075.8461799999986</v>
      </c>
      <c r="BJ21" s="73">
        <v>4727.0689439999996</v>
      </c>
      <c r="BK21" s="73">
        <v>62992.899830000068</v>
      </c>
      <c r="BL21" s="73">
        <v>16197.823209000002</v>
      </c>
      <c r="BM21" s="73">
        <v>0</v>
      </c>
      <c r="BN21" s="73">
        <v>79190.723039000062</v>
      </c>
      <c r="BO21" s="73">
        <v>59216.977821200002</v>
      </c>
      <c r="BP21" s="73">
        <v>119289.30000000002</v>
      </c>
      <c r="BQ21" s="73">
        <v>0</v>
      </c>
      <c r="BR21" s="73">
        <v>0</v>
      </c>
      <c r="BS21" s="73">
        <v>119289.30000000002</v>
      </c>
      <c r="BT21" s="73">
        <v>108186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63282.456500000008</v>
      </c>
      <c r="CF21" s="73">
        <v>379.5</v>
      </c>
      <c r="CG21" s="73">
        <v>0</v>
      </c>
      <c r="CH21" s="73">
        <v>63661.956500000008</v>
      </c>
      <c r="CI21" s="73">
        <v>34286.445200000002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f t="shared" si="0"/>
        <v>2284647.6942945886</v>
      </c>
      <c r="CP21" s="73">
        <f t="shared" si="1"/>
        <v>1198828.477301647</v>
      </c>
      <c r="CQ21" s="73">
        <f t="shared" si="2"/>
        <v>0</v>
      </c>
      <c r="CR21" s="73">
        <f t="shared" si="3"/>
        <v>3483476.1715962351</v>
      </c>
      <c r="CS21" s="73">
        <f t="shared" si="4"/>
        <v>2025272.6972721999</v>
      </c>
    </row>
    <row r="22" spans="1:97" ht="24.95" customHeight="1" x14ac:dyDescent="0.2">
      <c r="A22" s="53">
        <v>16</v>
      </c>
      <c r="B22" s="74" t="s">
        <v>86</v>
      </c>
      <c r="C22" s="73">
        <v>0</v>
      </c>
      <c r="D22" s="73">
        <v>1794</v>
      </c>
      <c r="E22" s="73">
        <v>0</v>
      </c>
      <c r="F22" s="73">
        <v>1794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8186.5941760000087</v>
      </c>
      <c r="N22" s="73">
        <v>0</v>
      </c>
      <c r="O22" s="73">
        <v>1724.5900000000079</v>
      </c>
      <c r="P22" s="73">
        <v>9911.184176000017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1863834.0217070016</v>
      </c>
      <c r="X22" s="73">
        <v>-1294.7767589999999</v>
      </c>
      <c r="Y22" s="73">
        <v>29928.83803300004</v>
      </c>
      <c r="Z22" s="73">
        <v>1892468.0829810016</v>
      </c>
      <c r="AA22" s="73">
        <v>0</v>
      </c>
      <c r="AB22" s="73">
        <v>97056.788587588191</v>
      </c>
      <c r="AC22" s="73">
        <v>974773.43383064715</v>
      </c>
      <c r="AD22" s="73">
        <v>6901.8300000000381</v>
      </c>
      <c r="AE22" s="73">
        <v>1078732.0524182355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147</v>
      </c>
      <c r="BM22" s="73">
        <v>0</v>
      </c>
      <c r="BN22" s="73">
        <v>147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259</v>
      </c>
      <c r="CB22" s="73">
        <v>0</v>
      </c>
      <c r="CC22" s="73">
        <v>259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f t="shared" si="0"/>
        <v>1969077.4044705897</v>
      </c>
      <c r="CP22" s="73">
        <f t="shared" si="1"/>
        <v>975678.65707164712</v>
      </c>
      <c r="CQ22" s="73">
        <f t="shared" si="2"/>
        <v>38555.258033000086</v>
      </c>
      <c r="CR22" s="73">
        <f t="shared" si="3"/>
        <v>2983311.3195752371</v>
      </c>
      <c r="CS22" s="73">
        <f t="shared" si="4"/>
        <v>0</v>
      </c>
    </row>
    <row r="23" spans="1:97" ht="24.95" customHeight="1" x14ac:dyDescent="0.2">
      <c r="A23" s="53">
        <v>17</v>
      </c>
      <c r="B23" s="74" t="s">
        <v>59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629</v>
      </c>
      <c r="J23" s="73">
        <v>0</v>
      </c>
      <c r="K23" s="73">
        <v>629</v>
      </c>
      <c r="L23" s="73">
        <v>0</v>
      </c>
      <c r="M23" s="73">
        <v>126</v>
      </c>
      <c r="N23" s="73">
        <v>53.73</v>
      </c>
      <c r="O23" s="73">
        <v>0</v>
      </c>
      <c r="P23" s="73">
        <v>179.73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515105.32</v>
      </c>
      <c r="X23" s="73">
        <v>18637.68</v>
      </c>
      <c r="Y23" s="73">
        <v>0</v>
      </c>
      <c r="Z23" s="73">
        <v>533743</v>
      </c>
      <c r="AA23" s="73">
        <v>0</v>
      </c>
      <c r="AB23" s="73">
        <v>43510.506470588232</v>
      </c>
      <c r="AC23" s="73">
        <v>938862.20661764708</v>
      </c>
      <c r="AD23" s="73">
        <v>0</v>
      </c>
      <c r="AE23" s="73">
        <v>982372.71308823535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0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273.89</v>
      </c>
      <c r="BM23" s="73">
        <v>150</v>
      </c>
      <c r="BN23" s="73">
        <v>423.89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94106.05</v>
      </c>
      <c r="BV23" s="73">
        <v>0</v>
      </c>
      <c r="BW23" s="73">
        <v>100.01</v>
      </c>
      <c r="BX23" s="73">
        <v>94206.06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0</v>
      </c>
      <c r="CO23" s="73">
        <f t="shared" si="0"/>
        <v>652847.87647058826</v>
      </c>
      <c r="CP23" s="73">
        <f t="shared" si="1"/>
        <v>958456.50661764713</v>
      </c>
      <c r="CQ23" s="73">
        <f t="shared" si="2"/>
        <v>250.01</v>
      </c>
      <c r="CR23" s="73">
        <f t="shared" si="3"/>
        <v>1611554.3930882353</v>
      </c>
      <c r="CS23" s="73">
        <f t="shared" si="4"/>
        <v>0</v>
      </c>
    </row>
    <row r="24" spans="1:97" x14ac:dyDescent="0.2">
      <c r="A24" s="55"/>
      <c r="B24" s="56" t="s">
        <v>1</v>
      </c>
      <c r="C24" s="57">
        <f>SUM(C7:C23)</f>
        <v>12467207.910805229</v>
      </c>
      <c r="D24" s="57">
        <f t="shared" ref="D24:BO24" si="5">SUM(D7:D23)</f>
        <v>7432933.9840722401</v>
      </c>
      <c r="E24" s="57">
        <f t="shared" si="5"/>
        <v>3865141.4463744042</v>
      </c>
      <c r="F24" s="57">
        <f t="shared" si="5"/>
        <v>23765283.341251884</v>
      </c>
      <c r="G24" s="57">
        <f t="shared" si="5"/>
        <v>2694934.7384008477</v>
      </c>
      <c r="H24" s="57">
        <f t="shared" si="5"/>
        <v>894983.05610608764</v>
      </c>
      <c r="I24" s="57">
        <f t="shared" si="5"/>
        <v>2778317.1791120591</v>
      </c>
      <c r="J24" s="57">
        <f t="shared" si="5"/>
        <v>136678.48979999928</v>
      </c>
      <c r="K24" s="57">
        <f t="shared" si="5"/>
        <v>3809978.7250181464</v>
      </c>
      <c r="L24" s="57">
        <f t="shared" si="5"/>
        <v>11045.759934683936</v>
      </c>
      <c r="M24" s="57">
        <f t="shared" si="5"/>
        <v>4581260.5356824379</v>
      </c>
      <c r="N24" s="57">
        <f t="shared" si="5"/>
        <v>1009903.1141970896</v>
      </c>
      <c r="O24" s="57">
        <f t="shared" si="5"/>
        <v>298155.46018561022</v>
      </c>
      <c r="P24" s="57">
        <f t="shared" si="5"/>
        <v>5889319.110065138</v>
      </c>
      <c r="Q24" s="57">
        <f t="shared" si="5"/>
        <v>741533.68337987666</v>
      </c>
      <c r="R24" s="57">
        <f t="shared" si="5"/>
        <v>76514999.220218256</v>
      </c>
      <c r="S24" s="57">
        <f t="shared" si="5"/>
        <v>10467057.946035707</v>
      </c>
      <c r="T24" s="57">
        <f t="shared" si="5"/>
        <v>51541682.309267275</v>
      </c>
      <c r="U24" s="57">
        <f t="shared" si="5"/>
        <v>138523739.47552124</v>
      </c>
      <c r="V24" s="57">
        <f t="shared" si="5"/>
        <v>813816.22550803039</v>
      </c>
      <c r="W24" s="57">
        <f t="shared" si="5"/>
        <v>20108137.875391357</v>
      </c>
      <c r="X24" s="57">
        <f t="shared" si="5"/>
        <v>25075352.538076043</v>
      </c>
      <c r="Y24" s="57">
        <f t="shared" si="5"/>
        <v>8553091.0399757102</v>
      </c>
      <c r="Z24" s="57">
        <f t="shared" si="5"/>
        <v>53736581.45344311</v>
      </c>
      <c r="AA24" s="57">
        <f t="shared" si="5"/>
        <v>13935839.982410805</v>
      </c>
      <c r="AB24" s="57">
        <f t="shared" si="5"/>
        <v>3865108.9117798307</v>
      </c>
      <c r="AC24" s="57">
        <f t="shared" si="5"/>
        <v>19630398.888253354</v>
      </c>
      <c r="AD24" s="57">
        <f t="shared" si="5"/>
        <v>797471.29839803709</v>
      </c>
      <c r="AE24" s="57">
        <f t="shared" si="5"/>
        <v>24292979.098431222</v>
      </c>
      <c r="AF24" s="57">
        <f t="shared" si="5"/>
        <v>2667847.8194466406</v>
      </c>
      <c r="AG24" s="57">
        <f t="shared" si="5"/>
        <v>35170.272900000004</v>
      </c>
      <c r="AH24" s="57">
        <f t="shared" si="5"/>
        <v>0</v>
      </c>
      <c r="AI24" s="57">
        <f t="shared" si="5"/>
        <v>0</v>
      </c>
      <c r="AJ24" s="57">
        <f t="shared" si="5"/>
        <v>35170.272900000004</v>
      </c>
      <c r="AK24" s="57">
        <f t="shared" si="5"/>
        <v>177847.86087819611</v>
      </c>
      <c r="AL24" s="57">
        <f t="shared" si="5"/>
        <v>2349582.8281780481</v>
      </c>
      <c r="AM24" s="57">
        <f t="shared" si="5"/>
        <v>0</v>
      </c>
      <c r="AN24" s="57">
        <f t="shared" si="5"/>
        <v>366620.83999999997</v>
      </c>
      <c r="AO24" s="57">
        <f t="shared" si="5"/>
        <v>2716203.668178048</v>
      </c>
      <c r="AP24" s="57">
        <f t="shared" si="5"/>
        <v>2490682.3001104342</v>
      </c>
      <c r="AQ24" s="57">
        <f t="shared" si="5"/>
        <v>1777827.2563377935</v>
      </c>
      <c r="AR24" s="57">
        <f t="shared" si="5"/>
        <v>0</v>
      </c>
      <c r="AS24" s="57">
        <f t="shared" si="5"/>
        <v>2616077</v>
      </c>
      <c r="AT24" s="57">
        <f t="shared" si="5"/>
        <v>4393904.2563377935</v>
      </c>
      <c r="AU24" s="57">
        <f t="shared" si="5"/>
        <v>2754295.1711523198</v>
      </c>
      <c r="AV24" s="57">
        <f t="shared" si="5"/>
        <v>131160.37</v>
      </c>
      <c r="AW24" s="57">
        <f t="shared" si="5"/>
        <v>-2158.6558</v>
      </c>
      <c r="AX24" s="57">
        <f t="shared" si="5"/>
        <v>6208</v>
      </c>
      <c r="AY24" s="57">
        <f t="shared" si="5"/>
        <v>135209.71419999999</v>
      </c>
      <c r="AZ24" s="57">
        <f t="shared" si="5"/>
        <v>57418.253971534505</v>
      </c>
      <c r="BA24" s="57">
        <f t="shared" si="5"/>
        <v>2831</v>
      </c>
      <c r="BB24" s="57">
        <f t="shared" si="5"/>
        <v>0</v>
      </c>
      <c r="BC24" s="57">
        <f t="shared" si="5"/>
        <v>0</v>
      </c>
      <c r="BD24" s="57">
        <f t="shared" si="5"/>
        <v>2831</v>
      </c>
      <c r="BE24" s="57">
        <f t="shared" si="5"/>
        <v>1415.2861600000001</v>
      </c>
      <c r="BF24" s="57">
        <f t="shared" si="5"/>
        <v>4683020.6171258781</v>
      </c>
      <c r="BG24" s="57">
        <f t="shared" si="5"/>
        <v>25611.318191000002</v>
      </c>
      <c r="BH24" s="57">
        <f t="shared" si="5"/>
        <v>72468.621699999989</v>
      </c>
      <c r="BI24" s="57">
        <f t="shared" si="5"/>
        <v>4781100.5570168775</v>
      </c>
      <c r="BJ24" s="57">
        <f t="shared" si="5"/>
        <v>1685426.4260230109</v>
      </c>
      <c r="BK24" s="57">
        <f t="shared" si="5"/>
        <v>29890905.829089716</v>
      </c>
      <c r="BL24" s="57">
        <f t="shared" si="5"/>
        <v>14368776.512325507</v>
      </c>
      <c r="BM24" s="57">
        <f t="shared" si="5"/>
        <v>306482.82995766349</v>
      </c>
      <c r="BN24" s="57">
        <f t="shared" si="5"/>
        <v>44566165.171372883</v>
      </c>
      <c r="BO24" s="57">
        <f t="shared" si="5"/>
        <v>25079220.844907828</v>
      </c>
      <c r="BP24" s="57">
        <f t="shared" ref="BP24:CS24" si="6">SUM(BP7:BP23)</f>
        <v>1524322.3574602201</v>
      </c>
      <c r="BQ24" s="57">
        <f t="shared" si="6"/>
        <v>628823.38557675132</v>
      </c>
      <c r="BR24" s="57">
        <f t="shared" si="6"/>
        <v>246.92</v>
      </c>
      <c r="BS24" s="57">
        <f t="shared" si="6"/>
        <v>2153392.6630369714</v>
      </c>
      <c r="BT24" s="57">
        <f t="shared" si="6"/>
        <v>1210227.0311662541</v>
      </c>
      <c r="BU24" s="57">
        <f t="shared" si="6"/>
        <v>5246678.3309409991</v>
      </c>
      <c r="BV24" s="57">
        <f t="shared" si="6"/>
        <v>38766.86</v>
      </c>
      <c r="BW24" s="57">
        <f t="shared" si="6"/>
        <v>640.01</v>
      </c>
      <c r="BX24" s="57">
        <f t="shared" si="6"/>
        <v>5286085.2009409992</v>
      </c>
      <c r="BY24" s="57">
        <f t="shared" si="6"/>
        <v>2846518.1395663023</v>
      </c>
      <c r="BZ24" s="57">
        <f t="shared" si="6"/>
        <v>0</v>
      </c>
      <c r="CA24" s="57">
        <f t="shared" si="6"/>
        <v>340694.64164463029</v>
      </c>
      <c r="CB24" s="57">
        <f t="shared" si="6"/>
        <v>0</v>
      </c>
      <c r="CC24" s="57">
        <f t="shared" si="6"/>
        <v>340694.64164463029</v>
      </c>
      <c r="CD24" s="57">
        <f t="shared" si="6"/>
        <v>0</v>
      </c>
      <c r="CE24" s="57">
        <f t="shared" si="6"/>
        <v>13490987.375085823</v>
      </c>
      <c r="CF24" s="57">
        <f t="shared" si="6"/>
        <v>1721393.9228060001</v>
      </c>
      <c r="CG24" s="57">
        <f t="shared" si="6"/>
        <v>75627</v>
      </c>
      <c r="CH24" s="57">
        <f t="shared" si="6"/>
        <v>15288008.297891825</v>
      </c>
      <c r="CI24" s="57">
        <f t="shared" si="6"/>
        <v>9109201.4059746712</v>
      </c>
      <c r="CJ24" s="57">
        <f t="shared" si="6"/>
        <v>0</v>
      </c>
      <c r="CK24" s="57">
        <f t="shared" si="6"/>
        <v>0</v>
      </c>
      <c r="CL24" s="57">
        <f t="shared" si="6"/>
        <v>0</v>
      </c>
      <c r="CM24" s="57">
        <f t="shared" si="6"/>
        <v>0</v>
      </c>
      <c r="CN24" s="57">
        <f t="shared" si="6"/>
        <v>0</v>
      </c>
      <c r="CO24" s="57">
        <f t="shared" si="6"/>
        <v>177564183.74710172</v>
      </c>
      <c r="CP24" s="57">
        <f t="shared" si="6"/>
        <v>83515871.634490371</v>
      </c>
      <c r="CQ24" s="57">
        <f t="shared" si="6"/>
        <v>68636591.265658706</v>
      </c>
      <c r="CR24" s="57">
        <f t="shared" si="6"/>
        <v>329716646.64725083</v>
      </c>
      <c r="CS24" s="57">
        <f t="shared" si="6"/>
        <v>66277270.92899143</v>
      </c>
    </row>
    <row r="25" spans="1:97" x14ac:dyDescent="0.2">
      <c r="A25" s="82"/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</row>
    <row r="26" spans="1:97" s="27" customFormat="1" ht="12.75" customHeight="1" x14ac:dyDescent="0.2">
      <c r="CR26" s="95"/>
    </row>
    <row r="27" spans="1:97" ht="13.5" x14ac:dyDescent="0.2">
      <c r="B27" s="29" t="s">
        <v>15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97" ht="21.75" customHeight="1" x14ac:dyDescent="0.2">
      <c r="B28" s="113" t="s">
        <v>63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1:97" ht="17.25" customHeight="1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</row>
    <row r="30" spans="1:97" ht="12.75" customHeight="1" x14ac:dyDescent="0.2"/>
    <row r="33" spans="2:2" ht="15" x14ac:dyDescent="0.3">
      <c r="B33" s="62"/>
    </row>
  </sheetData>
  <sortState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8:N29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AN3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4" sqref="B4:B5"/>
    </sheetView>
  </sheetViews>
  <sheetFormatPr defaultRowHeight="12.75" x14ac:dyDescent="0.2"/>
  <cols>
    <col min="1" max="1" width="3.28515625" style="31" customWidth="1"/>
    <col min="2" max="2" width="50.28515625" style="31" customWidth="1"/>
    <col min="3" max="3" width="15.5703125" style="31" customWidth="1"/>
    <col min="4" max="4" width="12.7109375" style="31" customWidth="1"/>
    <col min="5" max="5" width="14.7109375" style="31" customWidth="1"/>
    <col min="6" max="6" width="12.7109375" style="31" customWidth="1"/>
    <col min="7" max="8" width="13.42578125" style="31" customWidth="1"/>
    <col min="9" max="28" width="12.7109375" style="31" customWidth="1"/>
    <col min="29" max="29" width="14.5703125" style="31" customWidth="1"/>
    <col min="30" max="38" width="12.7109375" style="31" customWidth="1"/>
    <col min="39" max="39" width="15.42578125" style="31" customWidth="1"/>
    <col min="40" max="40" width="14.140625" style="31" customWidth="1"/>
    <col min="41" max="16384" width="9.140625" style="31"/>
  </cols>
  <sheetData>
    <row r="1" spans="1:40" s="18" customFormat="1" ht="20.25" customHeight="1" x14ac:dyDescent="0.2">
      <c r="A1" s="16" t="s">
        <v>71</v>
      </c>
    </row>
    <row r="2" spans="1:40" ht="19.5" customHeight="1" x14ac:dyDescent="0.2">
      <c r="A2" s="21" t="s">
        <v>39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0"/>
    </row>
    <row r="3" spans="1:40" ht="19.5" customHeight="1" x14ac:dyDescent="0.2">
      <c r="A3" s="64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0"/>
    </row>
    <row r="4" spans="1:40" ht="82.5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31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02" t="s">
        <v>14</v>
      </c>
      <c r="AN4" s="104"/>
    </row>
    <row r="5" spans="1:40" ht="25.5" x14ac:dyDescent="0.2">
      <c r="A5" s="107"/>
      <c r="B5" s="107"/>
      <c r="C5" s="23" t="s">
        <v>16</v>
      </c>
      <c r="D5" s="23" t="s">
        <v>17</v>
      </c>
      <c r="E5" s="23" t="s">
        <v>16</v>
      </c>
      <c r="F5" s="23" t="s">
        <v>17</v>
      </c>
      <c r="G5" s="23" t="s">
        <v>16</v>
      </c>
      <c r="H5" s="23" t="s">
        <v>17</v>
      </c>
      <c r="I5" s="23" t="s">
        <v>16</v>
      </c>
      <c r="J5" s="23" t="s">
        <v>17</v>
      </c>
      <c r="K5" s="23" t="s">
        <v>16</v>
      </c>
      <c r="L5" s="23" t="s">
        <v>17</v>
      </c>
      <c r="M5" s="23" t="s">
        <v>16</v>
      </c>
      <c r="N5" s="23" t="s">
        <v>17</v>
      </c>
      <c r="O5" s="23" t="s">
        <v>16</v>
      </c>
      <c r="P5" s="23" t="s">
        <v>17</v>
      </c>
      <c r="Q5" s="23" t="s">
        <v>16</v>
      </c>
      <c r="R5" s="23" t="s">
        <v>17</v>
      </c>
      <c r="S5" s="23" t="s">
        <v>16</v>
      </c>
      <c r="T5" s="23" t="s">
        <v>17</v>
      </c>
      <c r="U5" s="23" t="s">
        <v>16</v>
      </c>
      <c r="V5" s="23" t="s">
        <v>17</v>
      </c>
      <c r="W5" s="23" t="s">
        <v>16</v>
      </c>
      <c r="X5" s="23" t="s">
        <v>17</v>
      </c>
      <c r="Y5" s="23" t="s">
        <v>16</v>
      </c>
      <c r="Z5" s="23" t="s">
        <v>17</v>
      </c>
      <c r="AA5" s="23" t="s">
        <v>16</v>
      </c>
      <c r="AB5" s="23" t="s">
        <v>17</v>
      </c>
      <c r="AC5" s="23" t="s">
        <v>16</v>
      </c>
      <c r="AD5" s="23" t="s">
        <v>17</v>
      </c>
      <c r="AE5" s="23" t="s">
        <v>16</v>
      </c>
      <c r="AF5" s="23" t="s">
        <v>17</v>
      </c>
      <c r="AG5" s="23" t="s">
        <v>16</v>
      </c>
      <c r="AH5" s="23" t="s">
        <v>17</v>
      </c>
      <c r="AI5" s="23" t="s">
        <v>16</v>
      </c>
      <c r="AJ5" s="23" t="s">
        <v>17</v>
      </c>
      <c r="AK5" s="23" t="s">
        <v>16</v>
      </c>
      <c r="AL5" s="23" t="s">
        <v>17</v>
      </c>
      <c r="AM5" s="23" t="s">
        <v>16</v>
      </c>
      <c r="AN5" s="23" t="s">
        <v>17</v>
      </c>
    </row>
    <row r="6" spans="1:40" ht="24.95" customHeight="1" x14ac:dyDescent="0.2">
      <c r="A6" s="53">
        <v>1</v>
      </c>
      <c r="B6" s="54" t="s">
        <v>82</v>
      </c>
      <c r="C6" s="73">
        <v>1291729.4948574281</v>
      </c>
      <c r="D6" s="73">
        <v>1155907.0074641998</v>
      </c>
      <c r="E6" s="73">
        <v>757632.13506165205</v>
      </c>
      <c r="F6" s="73">
        <v>757632.13506165205</v>
      </c>
      <c r="G6" s="73">
        <v>446957.64917959238</v>
      </c>
      <c r="H6" s="73">
        <v>444972.68165743456</v>
      </c>
      <c r="I6" s="73">
        <v>25212640.650389399</v>
      </c>
      <c r="J6" s="73">
        <v>25186550.92829622</v>
      </c>
      <c r="K6" s="73">
        <v>6503635.4681196306</v>
      </c>
      <c r="L6" s="73">
        <v>6222513.0910396902</v>
      </c>
      <c r="M6" s="73">
        <v>1984747.9906319003</v>
      </c>
      <c r="N6" s="73">
        <v>1929176.298535265</v>
      </c>
      <c r="O6" s="73">
        <v>146042.89090051351</v>
      </c>
      <c r="P6" s="73">
        <v>-30326.921068964031</v>
      </c>
      <c r="Q6" s="73">
        <v>24724.78057087912</v>
      </c>
      <c r="R6" s="73">
        <v>934.81353791208676</v>
      </c>
      <c r="S6" s="73">
        <v>0</v>
      </c>
      <c r="T6" s="73">
        <v>0</v>
      </c>
      <c r="U6" s="73">
        <v>72683.860656702775</v>
      </c>
      <c r="V6" s="73">
        <v>40773.173463162217</v>
      </c>
      <c r="W6" s="73">
        <v>0</v>
      </c>
      <c r="X6" s="73">
        <v>0</v>
      </c>
      <c r="Y6" s="73">
        <v>538591.13746883103</v>
      </c>
      <c r="Z6" s="73">
        <v>127442.55004124995</v>
      </c>
      <c r="AA6" s="73">
        <v>5584797.7322808336</v>
      </c>
      <c r="AB6" s="73">
        <v>868647.27986858785</v>
      </c>
      <c r="AC6" s="73">
        <v>63840.10084674845</v>
      </c>
      <c r="AD6" s="73">
        <v>23721.882137355104</v>
      </c>
      <c r="AE6" s="73">
        <v>649360.36012489349</v>
      </c>
      <c r="AF6" s="73">
        <v>129791.18513608984</v>
      </c>
      <c r="AG6" s="73">
        <v>0</v>
      </c>
      <c r="AH6" s="73">
        <v>0</v>
      </c>
      <c r="AI6" s="73">
        <v>1857775.4913732191</v>
      </c>
      <c r="AJ6" s="73">
        <v>288960.09345817205</v>
      </c>
      <c r="AK6" s="73">
        <v>0</v>
      </c>
      <c r="AL6" s="73">
        <v>0</v>
      </c>
      <c r="AM6" s="75">
        <f t="shared" ref="AM6:AM22" si="0">C6+E6+G6+I6+K6+M6+O6+Q6+S6+U6+W6+Y6+AA6+AC6+AE6+AG6+AI6+AK6</f>
        <v>45135159.742462218</v>
      </c>
      <c r="AN6" s="75">
        <f t="shared" ref="AN6:AN22" si="1">D6+F6+H6+J6+L6+N6+P6+R6+T6+V6+X6+Z6+AB6+AD6+AF6+AH6+AJ6+AL6</f>
        <v>37146696.198628031</v>
      </c>
    </row>
    <row r="7" spans="1:40" ht="24.95" customHeight="1" x14ac:dyDescent="0.2">
      <c r="A7" s="53">
        <v>2</v>
      </c>
      <c r="B7" s="54" t="s">
        <v>81</v>
      </c>
      <c r="C7" s="73">
        <v>6287973.9198979996</v>
      </c>
      <c r="D7" s="73">
        <v>6255382.1976705082</v>
      </c>
      <c r="E7" s="73">
        <v>84438.347489999898</v>
      </c>
      <c r="F7" s="73">
        <v>84438.347489999898</v>
      </c>
      <c r="G7" s="73">
        <v>775737.38114823832</v>
      </c>
      <c r="H7" s="73">
        <v>694737.18133590301</v>
      </c>
      <c r="I7" s="73">
        <v>8887.0276110000359</v>
      </c>
      <c r="J7" s="73">
        <v>693.75290445209816</v>
      </c>
      <c r="K7" s="73">
        <v>10043722.91610194</v>
      </c>
      <c r="L7" s="73">
        <v>9919745.8387950826</v>
      </c>
      <c r="M7" s="73">
        <v>3204551.4955709414</v>
      </c>
      <c r="N7" s="73">
        <v>3081019.2454100563</v>
      </c>
      <c r="O7" s="73">
        <v>0</v>
      </c>
      <c r="P7" s="73">
        <v>0</v>
      </c>
      <c r="Q7" s="73">
        <v>196430.57266499999</v>
      </c>
      <c r="R7" s="73">
        <v>14489.348068288004</v>
      </c>
      <c r="S7" s="73">
        <v>0</v>
      </c>
      <c r="T7" s="73">
        <v>0</v>
      </c>
      <c r="U7" s="73">
        <v>0</v>
      </c>
      <c r="V7" s="73">
        <v>0</v>
      </c>
      <c r="W7" s="73">
        <v>0</v>
      </c>
      <c r="X7" s="73">
        <v>0</v>
      </c>
      <c r="Y7" s="73">
        <v>1639148.7571799974</v>
      </c>
      <c r="Z7" s="73">
        <v>1496145.2089977285</v>
      </c>
      <c r="AA7" s="73">
        <v>13616369.447492808</v>
      </c>
      <c r="AB7" s="73">
        <v>6908307.4049557997</v>
      </c>
      <c r="AC7" s="73">
        <v>0</v>
      </c>
      <c r="AD7" s="73">
        <v>0</v>
      </c>
      <c r="AE7" s="73">
        <v>1087397.852183</v>
      </c>
      <c r="AF7" s="73">
        <v>419009.58117254078</v>
      </c>
      <c r="AG7" s="73">
        <v>0</v>
      </c>
      <c r="AH7" s="73">
        <v>0</v>
      </c>
      <c r="AI7" s="73">
        <v>6207429.7622019975</v>
      </c>
      <c r="AJ7" s="73">
        <v>3206451.6374030984</v>
      </c>
      <c r="AK7" s="73">
        <v>0</v>
      </c>
      <c r="AL7" s="73">
        <v>0</v>
      </c>
      <c r="AM7" s="75">
        <f t="shared" si="0"/>
        <v>43152087.479542919</v>
      </c>
      <c r="AN7" s="75">
        <f t="shared" si="1"/>
        <v>32080419.744203459</v>
      </c>
    </row>
    <row r="8" spans="1:40" ht="24.95" customHeight="1" x14ac:dyDescent="0.2">
      <c r="A8" s="53">
        <v>3</v>
      </c>
      <c r="B8" s="54" t="s">
        <v>55</v>
      </c>
      <c r="C8" s="73">
        <v>2154207.7247286933</v>
      </c>
      <c r="D8" s="73">
        <v>2154207.7247286933</v>
      </c>
      <c r="E8" s="73">
        <v>1154164.7814935483</v>
      </c>
      <c r="F8" s="73">
        <v>1154164.7814935483</v>
      </c>
      <c r="G8" s="73">
        <v>246583.76174368706</v>
      </c>
      <c r="H8" s="73">
        <v>246583.76174368706</v>
      </c>
      <c r="I8" s="73">
        <v>33746170.610513851</v>
      </c>
      <c r="J8" s="73">
        <v>33513721.494716559</v>
      </c>
      <c r="K8" s="73">
        <v>0</v>
      </c>
      <c r="L8" s="73">
        <v>0</v>
      </c>
      <c r="M8" s="73">
        <v>918812.6929679031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3">
        <v>0</v>
      </c>
      <c r="AC8" s="73">
        <v>0</v>
      </c>
      <c r="AD8" s="73">
        <v>0</v>
      </c>
      <c r="AE8" s="73">
        <v>32.761685121107263</v>
      </c>
      <c r="AF8" s="73">
        <v>32.761685121107263</v>
      </c>
      <c r="AG8" s="73">
        <v>0</v>
      </c>
      <c r="AH8" s="73">
        <v>0</v>
      </c>
      <c r="AI8" s="73">
        <v>0</v>
      </c>
      <c r="AJ8" s="73">
        <v>0</v>
      </c>
      <c r="AK8" s="73">
        <v>0</v>
      </c>
      <c r="AL8" s="73">
        <v>0</v>
      </c>
      <c r="AM8" s="75">
        <f t="shared" si="0"/>
        <v>38219972.333132803</v>
      </c>
      <c r="AN8" s="75">
        <f t="shared" si="1"/>
        <v>37068710.524367608</v>
      </c>
    </row>
    <row r="9" spans="1:40" ht="24.95" customHeight="1" x14ac:dyDescent="0.2">
      <c r="A9" s="53">
        <v>4</v>
      </c>
      <c r="B9" s="54" t="s">
        <v>83</v>
      </c>
      <c r="C9" s="73">
        <v>10413787.653228842</v>
      </c>
      <c r="D9" s="73">
        <v>8180621.4753347179</v>
      </c>
      <c r="E9" s="73">
        <v>350951.70562423102</v>
      </c>
      <c r="F9" s="73">
        <v>350951.70562423102</v>
      </c>
      <c r="G9" s="73">
        <v>808053.29121432104</v>
      </c>
      <c r="H9" s="73">
        <v>733688.66823793086</v>
      </c>
      <c r="I9" s="73">
        <v>41659.333406193182</v>
      </c>
      <c r="J9" s="73">
        <v>41659.333406193182</v>
      </c>
      <c r="K9" s="73">
        <v>11378768.98524897</v>
      </c>
      <c r="L9" s="73">
        <v>3416656.323263295</v>
      </c>
      <c r="M9" s="73">
        <v>2201030.5288413884</v>
      </c>
      <c r="N9" s="73">
        <v>1303461.9327132688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472959.1942812794</v>
      </c>
      <c r="Z9" s="73">
        <v>421559.65778749861</v>
      </c>
      <c r="AA9" s="73">
        <v>6133703.1979304086</v>
      </c>
      <c r="AB9" s="73">
        <v>4071544.9909074763</v>
      </c>
      <c r="AC9" s="73">
        <v>0</v>
      </c>
      <c r="AD9" s="73">
        <v>0</v>
      </c>
      <c r="AE9" s="73">
        <v>174917.63831364998</v>
      </c>
      <c r="AF9" s="73">
        <v>4624.0875912399788</v>
      </c>
      <c r="AG9" s="73">
        <v>292766.38300549425</v>
      </c>
      <c r="AH9" s="73">
        <v>292766.38300549425</v>
      </c>
      <c r="AI9" s="73">
        <v>608920.99346144067</v>
      </c>
      <c r="AJ9" s="73">
        <v>246431.97025293461</v>
      </c>
      <c r="AK9" s="73">
        <v>0</v>
      </c>
      <c r="AL9" s="73">
        <v>0</v>
      </c>
      <c r="AM9" s="75">
        <f t="shared" si="0"/>
        <v>32877518.904556219</v>
      </c>
      <c r="AN9" s="75">
        <f t="shared" si="1"/>
        <v>19063966.528124277</v>
      </c>
    </row>
    <row r="10" spans="1:40" ht="24.95" customHeight="1" x14ac:dyDescent="0.2">
      <c r="A10" s="53">
        <v>5</v>
      </c>
      <c r="B10" s="54" t="s">
        <v>89</v>
      </c>
      <c r="C10" s="73">
        <v>56213.960000000006</v>
      </c>
      <c r="D10" s="73">
        <v>36294.08243667824</v>
      </c>
      <c r="E10" s="73">
        <v>125049.56</v>
      </c>
      <c r="F10" s="73">
        <v>125049.56</v>
      </c>
      <c r="G10" s="73">
        <v>223067.71999999997</v>
      </c>
      <c r="H10" s="73">
        <v>218920.09571366647</v>
      </c>
      <c r="I10" s="73">
        <v>12256554.629999997</v>
      </c>
      <c r="J10" s="73">
        <v>12256554.629999997</v>
      </c>
      <c r="K10" s="73">
        <v>1632315.9000000004</v>
      </c>
      <c r="L10" s="73">
        <v>1632315.9000000004</v>
      </c>
      <c r="M10" s="73">
        <v>1138337.3629612112</v>
      </c>
      <c r="N10" s="73">
        <v>1138337.3629612112</v>
      </c>
      <c r="O10" s="73">
        <v>0</v>
      </c>
      <c r="P10" s="73">
        <v>0</v>
      </c>
      <c r="Q10" s="73">
        <v>36615.42</v>
      </c>
      <c r="R10" s="73">
        <v>157.98671548463199</v>
      </c>
      <c r="S10" s="73">
        <v>29807.669842752599</v>
      </c>
      <c r="T10" s="73">
        <v>653.5123767128789</v>
      </c>
      <c r="U10" s="73">
        <v>21168.840163934427</v>
      </c>
      <c r="V10" s="73">
        <v>5292.2100409836057</v>
      </c>
      <c r="W10" s="73">
        <v>0</v>
      </c>
      <c r="X10" s="73">
        <v>0</v>
      </c>
      <c r="Y10" s="73">
        <v>453260.31000000023</v>
      </c>
      <c r="Z10" s="73">
        <v>286667.09695164964</v>
      </c>
      <c r="AA10" s="73">
        <v>1502793.0700000003</v>
      </c>
      <c r="AB10" s="73">
        <v>1080048.7828390764</v>
      </c>
      <c r="AC10" s="73">
        <v>25860.539999999994</v>
      </c>
      <c r="AD10" s="73">
        <v>25860.539999999994</v>
      </c>
      <c r="AE10" s="73">
        <v>1533545.14</v>
      </c>
      <c r="AF10" s="73">
        <v>550070.20429068792</v>
      </c>
      <c r="AG10" s="73">
        <v>0</v>
      </c>
      <c r="AH10" s="73">
        <v>0</v>
      </c>
      <c r="AI10" s="73">
        <v>739597.62999999989</v>
      </c>
      <c r="AJ10" s="73">
        <v>683661.65212106938</v>
      </c>
      <c r="AK10" s="73">
        <v>0</v>
      </c>
      <c r="AL10" s="73">
        <v>0</v>
      </c>
      <c r="AM10" s="75">
        <f t="shared" si="0"/>
        <v>19774187.752967898</v>
      </c>
      <c r="AN10" s="75">
        <f t="shared" si="1"/>
        <v>18039883.616447218</v>
      </c>
    </row>
    <row r="11" spans="1:40" ht="24.95" customHeight="1" x14ac:dyDescent="0.2">
      <c r="A11" s="53">
        <v>6</v>
      </c>
      <c r="B11" s="54" t="s">
        <v>84</v>
      </c>
      <c r="C11" s="73">
        <v>122420</v>
      </c>
      <c r="D11" s="73">
        <v>122420</v>
      </c>
      <c r="E11" s="73">
        <v>380360</v>
      </c>
      <c r="F11" s="73">
        <v>376037.56319094641</v>
      </c>
      <c r="G11" s="73">
        <v>206063</v>
      </c>
      <c r="H11" s="73">
        <v>205666.26783561643</v>
      </c>
      <c r="I11" s="73">
        <v>4404761</v>
      </c>
      <c r="J11" s="73">
        <v>4404761</v>
      </c>
      <c r="K11" s="73">
        <v>869515</v>
      </c>
      <c r="L11" s="73">
        <v>838796.58232179505</v>
      </c>
      <c r="M11" s="73">
        <v>1117500.6929612113</v>
      </c>
      <c r="N11" s="73">
        <v>1103321.2443479572</v>
      </c>
      <c r="O11" s="73">
        <v>0</v>
      </c>
      <c r="P11" s="73">
        <v>0</v>
      </c>
      <c r="Q11" s="73">
        <v>664005</v>
      </c>
      <c r="R11" s="73">
        <v>61461.30126185948</v>
      </c>
      <c r="S11" s="73">
        <v>1377115</v>
      </c>
      <c r="T11" s="73">
        <v>418533.95905098517</v>
      </c>
      <c r="U11" s="73">
        <v>59454</v>
      </c>
      <c r="V11" s="73">
        <v>30791.664981748909</v>
      </c>
      <c r="W11" s="73">
        <v>37557</v>
      </c>
      <c r="X11" s="73">
        <v>18898.388758459056</v>
      </c>
      <c r="Y11" s="73">
        <v>375375</v>
      </c>
      <c r="Z11" s="73">
        <v>110679.74739054864</v>
      </c>
      <c r="AA11" s="73">
        <v>4935977</v>
      </c>
      <c r="AB11" s="73">
        <v>1112271.5931155139</v>
      </c>
      <c r="AC11" s="73">
        <v>454917</v>
      </c>
      <c r="AD11" s="73">
        <v>183103.30605396308</v>
      </c>
      <c r="AE11" s="73">
        <v>382713</v>
      </c>
      <c r="AF11" s="73">
        <v>135959.80251369916</v>
      </c>
      <c r="AG11" s="73">
        <v>0</v>
      </c>
      <c r="AH11" s="73">
        <v>0</v>
      </c>
      <c r="AI11" s="73">
        <v>1744598</v>
      </c>
      <c r="AJ11" s="73">
        <v>696313.98893998296</v>
      </c>
      <c r="AK11" s="73">
        <v>0</v>
      </c>
      <c r="AL11" s="73">
        <v>0</v>
      </c>
      <c r="AM11" s="75">
        <f t="shared" si="0"/>
        <v>17132330.692961212</v>
      </c>
      <c r="AN11" s="75">
        <f t="shared" si="1"/>
        <v>9819016.4097630754</v>
      </c>
    </row>
    <row r="12" spans="1:40" ht="24.95" customHeight="1" x14ac:dyDescent="0.2">
      <c r="A12" s="53">
        <v>7</v>
      </c>
      <c r="B12" s="54" t="s">
        <v>85</v>
      </c>
      <c r="C12" s="73">
        <v>47141.078149129564</v>
      </c>
      <c r="D12" s="73">
        <v>47141.078149129564</v>
      </c>
      <c r="E12" s="73">
        <v>84039.307700886304</v>
      </c>
      <c r="F12" s="73">
        <v>81729.576509820705</v>
      </c>
      <c r="G12" s="73">
        <v>325997.52960160328</v>
      </c>
      <c r="H12" s="73">
        <v>307133.30685953586</v>
      </c>
      <c r="I12" s="73">
        <v>6288665.1158546787</v>
      </c>
      <c r="J12" s="73">
        <v>6288665.1158546787</v>
      </c>
      <c r="K12" s="73">
        <v>2030526.68434403</v>
      </c>
      <c r="L12" s="73">
        <v>1941163.2627868336</v>
      </c>
      <c r="M12" s="73">
        <v>1268665.4978414634</v>
      </c>
      <c r="N12" s="73">
        <v>1220330.1810305188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1114.134969230769</v>
      </c>
      <c r="V12" s="73">
        <v>1027.789540673969</v>
      </c>
      <c r="W12" s="73">
        <v>0</v>
      </c>
      <c r="X12" s="73">
        <v>0</v>
      </c>
      <c r="Y12" s="73">
        <v>383012.31152161403</v>
      </c>
      <c r="Z12" s="73">
        <v>250371.27430007659</v>
      </c>
      <c r="AA12" s="73">
        <v>3416182.7855258542</v>
      </c>
      <c r="AB12" s="73">
        <v>266585.49676770391</v>
      </c>
      <c r="AC12" s="73">
        <v>580255.27826848882</v>
      </c>
      <c r="AD12" s="73">
        <v>12724.586030991515</v>
      </c>
      <c r="AE12" s="73">
        <v>0</v>
      </c>
      <c r="AF12" s="73">
        <v>0</v>
      </c>
      <c r="AG12" s="73">
        <v>0</v>
      </c>
      <c r="AH12" s="73">
        <v>0</v>
      </c>
      <c r="AI12" s="73">
        <v>786703.91654678271</v>
      </c>
      <c r="AJ12" s="73">
        <v>132402.19498625741</v>
      </c>
      <c r="AK12" s="73">
        <v>0</v>
      </c>
      <c r="AL12" s="73">
        <v>0</v>
      </c>
      <c r="AM12" s="75">
        <f t="shared" si="0"/>
        <v>15212303.64032376</v>
      </c>
      <c r="AN12" s="75">
        <f t="shared" si="1"/>
        <v>10549273.86281622</v>
      </c>
    </row>
    <row r="13" spans="1:40" ht="24.95" customHeight="1" x14ac:dyDescent="0.2">
      <c r="A13" s="53">
        <v>8</v>
      </c>
      <c r="B13" s="54" t="s">
        <v>90</v>
      </c>
      <c r="C13" s="73">
        <v>287856.35905213811</v>
      </c>
      <c r="D13" s="73">
        <v>287856.35905213811</v>
      </c>
      <c r="E13" s="73">
        <v>115309.01528731557</v>
      </c>
      <c r="F13" s="73">
        <v>115309.01528731557</v>
      </c>
      <c r="G13" s="73">
        <v>154555.6831716288</v>
      </c>
      <c r="H13" s="73">
        <v>148856.6287669288</v>
      </c>
      <c r="I13" s="73">
        <v>5174673.7136986014</v>
      </c>
      <c r="J13" s="73">
        <v>5174673.7136986014</v>
      </c>
      <c r="K13" s="73">
        <v>2003914.6840041201</v>
      </c>
      <c r="L13" s="73">
        <v>1058828.92235702</v>
      </c>
      <c r="M13" s="73">
        <v>1190789.9526175908</v>
      </c>
      <c r="N13" s="73">
        <v>1076284.0645173825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116214.05777368747</v>
      </c>
      <c r="Z13" s="73">
        <v>17392.428639987469</v>
      </c>
      <c r="AA13" s="73">
        <v>696380.71522439877</v>
      </c>
      <c r="AB13" s="73">
        <v>369929.74851598602</v>
      </c>
      <c r="AC13" s="73">
        <v>0</v>
      </c>
      <c r="AD13" s="73">
        <v>0</v>
      </c>
      <c r="AE13" s="73">
        <v>943784.92673846742</v>
      </c>
      <c r="AF13" s="73">
        <v>607445.79377717001</v>
      </c>
      <c r="AG13" s="73">
        <v>0</v>
      </c>
      <c r="AH13" s="73">
        <v>0</v>
      </c>
      <c r="AI13" s="73">
        <v>212705.34096687168</v>
      </c>
      <c r="AJ13" s="73">
        <v>210630.78511567169</v>
      </c>
      <c r="AK13" s="73">
        <v>0</v>
      </c>
      <c r="AL13" s="73">
        <v>0</v>
      </c>
      <c r="AM13" s="75">
        <f t="shared" si="0"/>
        <v>10896184.448534818</v>
      </c>
      <c r="AN13" s="75">
        <f t="shared" si="1"/>
        <v>9067207.4597282019</v>
      </c>
    </row>
    <row r="14" spans="1:40" ht="24.95" customHeight="1" x14ac:dyDescent="0.2">
      <c r="A14" s="53">
        <v>9</v>
      </c>
      <c r="B14" s="54" t="s">
        <v>53</v>
      </c>
      <c r="C14" s="73">
        <v>79451.314656334405</v>
      </c>
      <c r="D14" s="73">
        <v>52887.778224679503</v>
      </c>
      <c r="E14" s="73">
        <v>6677.9350546442911</v>
      </c>
      <c r="F14" s="73">
        <v>2249.3149114832972</v>
      </c>
      <c r="G14" s="73">
        <v>141700.98405930819</v>
      </c>
      <c r="H14" s="73">
        <v>54964.315693369383</v>
      </c>
      <c r="I14" s="73">
        <v>5286660.7888852181</v>
      </c>
      <c r="J14" s="73">
        <v>5118710.7138621416</v>
      </c>
      <c r="K14" s="73">
        <v>1254816.7637064401</v>
      </c>
      <c r="L14" s="73">
        <v>1122166.0777330799</v>
      </c>
      <c r="M14" s="73">
        <v>1069941.2778635563</v>
      </c>
      <c r="N14" s="73">
        <v>1066858.7338312278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30221.262155317101</v>
      </c>
      <c r="Z14" s="73">
        <v>4829.2364718708504</v>
      </c>
      <c r="AA14" s="73">
        <v>851266.89499355003</v>
      </c>
      <c r="AB14" s="73">
        <v>526965.09961092204</v>
      </c>
      <c r="AC14" s="73">
        <v>113882.454703108</v>
      </c>
      <c r="AD14" s="73">
        <v>67038.636059926605</v>
      </c>
      <c r="AE14" s="73">
        <v>5455.3341185250902</v>
      </c>
      <c r="AF14" s="73">
        <v>1807.9629531327691</v>
      </c>
      <c r="AG14" s="73">
        <v>0</v>
      </c>
      <c r="AH14" s="73">
        <v>0</v>
      </c>
      <c r="AI14" s="73">
        <v>54261.102412244334</v>
      </c>
      <c r="AJ14" s="73">
        <v>15090.281469393483</v>
      </c>
      <c r="AK14" s="73">
        <v>0</v>
      </c>
      <c r="AL14" s="73">
        <v>0</v>
      </c>
      <c r="AM14" s="75">
        <f t="shared" si="0"/>
        <v>8894336.1126082446</v>
      </c>
      <c r="AN14" s="75">
        <f t="shared" si="1"/>
        <v>8033568.1508212276</v>
      </c>
    </row>
    <row r="15" spans="1:40" ht="24.95" customHeight="1" x14ac:dyDescent="0.2">
      <c r="A15" s="53">
        <v>10</v>
      </c>
      <c r="B15" s="54" t="s">
        <v>91</v>
      </c>
      <c r="C15" s="73">
        <v>211753.82540036645</v>
      </c>
      <c r="D15" s="73">
        <v>211753.82540036645</v>
      </c>
      <c r="E15" s="73">
        <v>221712.88159465126</v>
      </c>
      <c r="F15" s="73">
        <v>221712.88159465126</v>
      </c>
      <c r="G15" s="73">
        <v>253368.20283994894</v>
      </c>
      <c r="H15" s="73">
        <v>224857.39639190916</v>
      </c>
      <c r="I15" s="73">
        <v>5791604.3113914998</v>
      </c>
      <c r="J15" s="73">
        <v>5681202.8073915001</v>
      </c>
      <c r="K15" s="73">
        <v>813802.2684758089</v>
      </c>
      <c r="L15" s="73">
        <v>211693.81930882414</v>
      </c>
      <c r="M15" s="73">
        <v>1043754.5670442733</v>
      </c>
      <c r="N15" s="73">
        <v>950754.90804436046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85220.901536680351</v>
      </c>
      <c r="Z15" s="73">
        <v>17044.18030733605</v>
      </c>
      <c r="AA15" s="73">
        <v>37310.97304109588</v>
      </c>
      <c r="AB15" s="73">
        <v>36193.688306849304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8458527.9313243255</v>
      </c>
      <c r="AN15" s="75">
        <f t="shared" si="1"/>
        <v>7555213.5067457976</v>
      </c>
    </row>
    <row r="16" spans="1:40" ht="24.95" customHeight="1" x14ac:dyDescent="0.2">
      <c r="A16" s="53">
        <v>11</v>
      </c>
      <c r="B16" s="54" t="s">
        <v>54</v>
      </c>
      <c r="C16" s="73">
        <v>0</v>
      </c>
      <c r="D16" s="73">
        <v>0</v>
      </c>
      <c r="E16" s="73">
        <v>7274.48</v>
      </c>
      <c r="F16" s="73">
        <v>7274.48</v>
      </c>
      <c r="G16" s="73">
        <v>32678.800000000003</v>
      </c>
      <c r="H16" s="73">
        <v>17183.350000000002</v>
      </c>
      <c r="I16" s="73">
        <v>4166915.6</v>
      </c>
      <c r="J16" s="73">
        <v>4166915.6</v>
      </c>
      <c r="K16" s="73">
        <v>1413458.9900000002</v>
      </c>
      <c r="L16" s="73">
        <v>424037.71000000014</v>
      </c>
      <c r="M16" s="73">
        <v>1003297.2400000001</v>
      </c>
      <c r="N16" s="73">
        <v>947603.93000000017</v>
      </c>
      <c r="O16" s="73">
        <v>0</v>
      </c>
      <c r="P16" s="73">
        <v>0</v>
      </c>
      <c r="Q16" s="73">
        <v>29712.690000000002</v>
      </c>
      <c r="R16" s="73">
        <v>8600.5800000000017</v>
      </c>
      <c r="S16" s="73">
        <v>9212.23</v>
      </c>
      <c r="T16" s="73">
        <v>2666.55</v>
      </c>
      <c r="U16" s="73">
        <v>0</v>
      </c>
      <c r="V16" s="73">
        <v>0</v>
      </c>
      <c r="W16" s="73">
        <v>0</v>
      </c>
      <c r="X16" s="73">
        <v>0</v>
      </c>
      <c r="Y16" s="73">
        <v>8253.5500000000011</v>
      </c>
      <c r="Z16" s="73">
        <v>1703.9300000000003</v>
      </c>
      <c r="AA16" s="73">
        <v>37479.89</v>
      </c>
      <c r="AB16" s="73">
        <v>7495.9799999999959</v>
      </c>
      <c r="AC16" s="73">
        <v>0</v>
      </c>
      <c r="AD16" s="73">
        <v>0</v>
      </c>
      <c r="AE16" s="73">
        <v>18574.669999999998</v>
      </c>
      <c r="AF16" s="73">
        <v>18574.669999999998</v>
      </c>
      <c r="AG16" s="73">
        <v>0</v>
      </c>
      <c r="AH16" s="73">
        <v>0</v>
      </c>
      <c r="AI16" s="73">
        <v>777.01</v>
      </c>
      <c r="AJ16" s="73">
        <v>777.01</v>
      </c>
      <c r="AK16" s="73">
        <v>0</v>
      </c>
      <c r="AL16" s="73">
        <v>0</v>
      </c>
      <c r="AM16" s="75">
        <f t="shared" si="0"/>
        <v>6727635.1500000004</v>
      </c>
      <c r="AN16" s="75">
        <f t="shared" si="1"/>
        <v>5602833.79</v>
      </c>
    </row>
    <row r="17" spans="1:40" ht="24.95" customHeight="1" x14ac:dyDescent="0.2">
      <c r="A17" s="53">
        <v>12</v>
      </c>
      <c r="B17" s="54" t="s">
        <v>79</v>
      </c>
      <c r="C17" s="73">
        <v>183831.21139510506</v>
      </c>
      <c r="D17" s="73">
        <v>175830.90151194777</v>
      </c>
      <c r="E17" s="73">
        <v>324310.25541774707</v>
      </c>
      <c r="F17" s="73">
        <v>322713.29850171332</v>
      </c>
      <c r="G17" s="73">
        <v>70997.169096911079</v>
      </c>
      <c r="H17" s="73">
        <v>64950.045186865362</v>
      </c>
      <c r="I17" s="73">
        <v>1665170.0408085259</v>
      </c>
      <c r="J17" s="73">
        <v>996126.58236088732</v>
      </c>
      <c r="K17" s="73">
        <v>1267880.3289534722</v>
      </c>
      <c r="L17" s="73">
        <v>1228525.4719905485</v>
      </c>
      <c r="M17" s="73">
        <v>1148114.849380001</v>
      </c>
      <c r="N17" s="73">
        <v>1119095.7856177951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262086.93579056815</v>
      </c>
      <c r="Z17" s="73">
        <v>106708.39695160884</v>
      </c>
      <c r="AA17" s="73">
        <v>526653.5138195639</v>
      </c>
      <c r="AB17" s="73">
        <v>197244.3714179004</v>
      </c>
      <c r="AC17" s="73">
        <v>316114.63745324698</v>
      </c>
      <c r="AD17" s="73">
        <v>245470.56393602781</v>
      </c>
      <c r="AE17" s="73">
        <v>79477.768124186565</v>
      </c>
      <c r="AF17" s="73">
        <v>46968.162944274183</v>
      </c>
      <c r="AG17" s="73">
        <v>0</v>
      </c>
      <c r="AH17" s="73">
        <v>0</v>
      </c>
      <c r="AI17" s="73">
        <v>62344.080068425596</v>
      </c>
      <c r="AJ17" s="73">
        <v>26239.162454253928</v>
      </c>
      <c r="AK17" s="73">
        <v>0</v>
      </c>
      <c r="AL17" s="73">
        <v>0</v>
      </c>
      <c r="AM17" s="75">
        <f t="shared" si="0"/>
        <v>5906980.7903077528</v>
      </c>
      <c r="AN17" s="75">
        <f t="shared" si="1"/>
        <v>4529872.7428738223</v>
      </c>
    </row>
    <row r="18" spans="1:40" ht="24.95" customHeight="1" x14ac:dyDescent="0.2">
      <c r="A18" s="53">
        <v>13</v>
      </c>
      <c r="B18" s="54" t="s">
        <v>56</v>
      </c>
      <c r="C18" s="73">
        <v>13647.482000000002</v>
      </c>
      <c r="D18" s="73">
        <v>13647.482000000002</v>
      </c>
      <c r="E18" s="73">
        <v>8076.0191434099988</v>
      </c>
      <c r="F18" s="73">
        <v>8076.0191434099988</v>
      </c>
      <c r="G18" s="73">
        <v>183703.6729965196</v>
      </c>
      <c r="H18" s="73">
        <v>59800.882996519591</v>
      </c>
      <c r="I18" s="73">
        <v>927509.36991271493</v>
      </c>
      <c r="J18" s="73">
        <v>927509.36991271493</v>
      </c>
      <c r="K18" s="73">
        <v>581654.76943318022</v>
      </c>
      <c r="L18" s="73">
        <v>581654.76943318022</v>
      </c>
      <c r="M18" s="73">
        <v>1052059.9248323613</v>
      </c>
      <c r="N18" s="73">
        <v>1041091.502605528</v>
      </c>
      <c r="O18" s="73">
        <v>0</v>
      </c>
      <c r="P18" s="73">
        <v>0</v>
      </c>
      <c r="Q18" s="73">
        <v>301494.51999999996</v>
      </c>
      <c r="R18" s="73">
        <v>0</v>
      </c>
      <c r="S18" s="73">
        <v>487744.24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26736.545856969995</v>
      </c>
      <c r="Z18" s="73">
        <v>15699.964801803326</v>
      </c>
      <c r="AA18" s="73">
        <v>242450.61212549999</v>
      </c>
      <c r="AB18" s="73">
        <v>150383.96002915999</v>
      </c>
      <c r="AC18" s="73">
        <v>0</v>
      </c>
      <c r="AD18" s="73">
        <v>0</v>
      </c>
      <c r="AE18" s="73">
        <v>42876.174688470004</v>
      </c>
      <c r="AF18" s="73">
        <v>42876.174688470004</v>
      </c>
      <c r="AG18" s="73">
        <v>0</v>
      </c>
      <c r="AH18" s="73">
        <v>0</v>
      </c>
      <c r="AI18" s="73">
        <v>171299.01500168996</v>
      </c>
      <c r="AJ18" s="73">
        <v>130300.00862686323</v>
      </c>
      <c r="AK18" s="73">
        <v>0</v>
      </c>
      <c r="AL18" s="73">
        <v>0</v>
      </c>
      <c r="AM18" s="75">
        <f t="shared" si="0"/>
        <v>4039252.3459908161</v>
      </c>
      <c r="AN18" s="75">
        <f t="shared" si="1"/>
        <v>2971040.1342376494</v>
      </c>
    </row>
    <row r="19" spans="1:40" ht="24.95" customHeight="1" x14ac:dyDescent="0.2">
      <c r="A19" s="53">
        <v>14</v>
      </c>
      <c r="B19" s="54" t="s">
        <v>87</v>
      </c>
      <c r="C19" s="73">
        <v>5841.4141261044642</v>
      </c>
      <c r="D19" s="73">
        <v>5841.4141261044642</v>
      </c>
      <c r="E19" s="73">
        <v>1672.0229038177254</v>
      </c>
      <c r="F19" s="73">
        <v>1672.0229038177254</v>
      </c>
      <c r="G19" s="73">
        <v>76013.59420988537</v>
      </c>
      <c r="H19" s="73">
        <v>18696.782370800003</v>
      </c>
      <c r="I19" s="73">
        <v>865127.01552716456</v>
      </c>
      <c r="J19" s="73">
        <v>865127.01552716456</v>
      </c>
      <c r="K19" s="73">
        <v>549522.3129901276</v>
      </c>
      <c r="L19" s="73">
        <v>478071.21812306531</v>
      </c>
      <c r="M19" s="73">
        <v>627704.78283608845</v>
      </c>
      <c r="N19" s="73">
        <v>623987.7824173579</v>
      </c>
      <c r="O19" s="73">
        <v>0</v>
      </c>
      <c r="P19" s="73">
        <v>0</v>
      </c>
      <c r="Q19" s="73">
        <v>882789.73946118017</v>
      </c>
      <c r="R19" s="73">
        <v>53775.007985422817</v>
      </c>
      <c r="S19" s="73">
        <v>421722.62525681331</v>
      </c>
      <c r="T19" s="73">
        <v>26648.378273342594</v>
      </c>
      <c r="U19" s="73">
        <v>0</v>
      </c>
      <c r="V19" s="73">
        <v>0</v>
      </c>
      <c r="W19" s="73">
        <v>0</v>
      </c>
      <c r="X19" s="73">
        <v>0</v>
      </c>
      <c r="Y19" s="73">
        <v>69109.731372207505</v>
      </c>
      <c r="Z19" s="73">
        <v>13821.940503778274</v>
      </c>
      <c r="AA19" s="73">
        <v>237097.83315929965</v>
      </c>
      <c r="AB19" s="73">
        <v>37824.036471472275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36276.252297409796</v>
      </c>
      <c r="AJ19" s="73">
        <v>16898.479715068486</v>
      </c>
      <c r="AK19" s="73">
        <v>0</v>
      </c>
      <c r="AL19" s="73">
        <v>0</v>
      </c>
      <c r="AM19" s="75">
        <f t="shared" si="0"/>
        <v>3772877.3241400984</v>
      </c>
      <c r="AN19" s="75">
        <f t="shared" si="1"/>
        <v>2142364.0784173938</v>
      </c>
    </row>
    <row r="20" spans="1:40" ht="24.95" customHeight="1" x14ac:dyDescent="0.2">
      <c r="A20" s="53">
        <v>15</v>
      </c>
      <c r="B20" s="63" t="s">
        <v>57</v>
      </c>
      <c r="C20" s="73">
        <v>64949.82</v>
      </c>
      <c r="D20" s="73">
        <v>39389.459362000001</v>
      </c>
      <c r="E20" s="73">
        <v>0</v>
      </c>
      <c r="F20" s="73">
        <v>0</v>
      </c>
      <c r="G20" s="73">
        <v>24057.840000000007</v>
      </c>
      <c r="H20" s="73">
        <v>5756.4531246575316</v>
      </c>
      <c r="I20" s="73">
        <v>0</v>
      </c>
      <c r="J20" s="73">
        <v>0</v>
      </c>
      <c r="K20" s="73">
        <v>452859.53</v>
      </c>
      <c r="L20" s="73">
        <v>221299.72854131812</v>
      </c>
      <c r="M20" s="73">
        <v>931065.65346367261</v>
      </c>
      <c r="N20" s="73">
        <v>920151.19649429165</v>
      </c>
      <c r="O20" s="73">
        <v>0</v>
      </c>
      <c r="P20" s="73">
        <v>0</v>
      </c>
      <c r="Q20" s="73">
        <v>748185.40000000037</v>
      </c>
      <c r="R20" s="73">
        <v>0.02</v>
      </c>
      <c r="S20" s="73">
        <v>622099.93000000017</v>
      </c>
      <c r="T20" s="73">
        <v>6.0586950276046991E-3</v>
      </c>
      <c r="U20" s="73">
        <v>0</v>
      </c>
      <c r="V20" s="73">
        <v>0</v>
      </c>
      <c r="W20" s="73">
        <v>0</v>
      </c>
      <c r="X20" s="73">
        <v>0</v>
      </c>
      <c r="Y20" s="73">
        <v>6010.08</v>
      </c>
      <c r="Z20" s="73">
        <v>3735.6366036194622</v>
      </c>
      <c r="AA20" s="73">
        <v>167919.99000000011</v>
      </c>
      <c r="AB20" s="73">
        <v>63822.820360546437</v>
      </c>
      <c r="AC20" s="73">
        <v>50437.249999999993</v>
      </c>
      <c r="AD20" s="73">
        <v>4948.5580923083944</v>
      </c>
      <c r="AE20" s="73">
        <v>0</v>
      </c>
      <c r="AF20" s="73">
        <v>0</v>
      </c>
      <c r="AG20" s="73">
        <v>0</v>
      </c>
      <c r="AH20" s="73">
        <v>0</v>
      </c>
      <c r="AI20" s="73">
        <v>61122.119999999995</v>
      </c>
      <c r="AJ20" s="73">
        <v>35805.824247020457</v>
      </c>
      <c r="AK20" s="73">
        <v>0</v>
      </c>
      <c r="AL20" s="73">
        <v>0</v>
      </c>
      <c r="AM20" s="75">
        <f t="shared" si="0"/>
        <v>3128707.6134636737</v>
      </c>
      <c r="AN20" s="75">
        <f t="shared" si="1"/>
        <v>1294909.7028844573</v>
      </c>
    </row>
    <row r="21" spans="1:40" ht="24.95" customHeight="1" x14ac:dyDescent="0.2">
      <c r="A21" s="53">
        <v>16</v>
      </c>
      <c r="B21" s="63" t="s">
        <v>86</v>
      </c>
      <c r="C21" s="73">
        <v>1814.232266</v>
      </c>
      <c r="D21" s="73">
        <v>1814.232266</v>
      </c>
      <c r="E21" s="73">
        <v>0</v>
      </c>
      <c r="F21" s="73">
        <v>0</v>
      </c>
      <c r="G21" s="73">
        <v>15874.026779999913</v>
      </c>
      <c r="H21" s="73">
        <v>15874.026779999913</v>
      </c>
      <c r="I21" s="73">
        <v>0</v>
      </c>
      <c r="J21" s="73">
        <v>0</v>
      </c>
      <c r="K21" s="73">
        <v>1798813.5601610085</v>
      </c>
      <c r="L21" s="73">
        <v>1794828.4988604237</v>
      </c>
      <c r="M21" s="73">
        <v>1051568.0702732122</v>
      </c>
      <c r="N21" s="73">
        <v>1051568.0702732122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151.46774400000001</v>
      </c>
      <c r="AB21" s="73">
        <v>151.46774400000001</v>
      </c>
      <c r="AC21" s="73">
        <v>0</v>
      </c>
      <c r="AD21" s="73">
        <v>0</v>
      </c>
      <c r="AE21" s="73">
        <v>0</v>
      </c>
      <c r="AF21" s="73">
        <v>0</v>
      </c>
      <c r="AG21" s="73">
        <v>264.31182200000001</v>
      </c>
      <c r="AH21" s="73">
        <v>264.31182200000001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2868485.6690462204</v>
      </c>
      <c r="AN21" s="75">
        <f t="shared" si="1"/>
        <v>2864500.6077456358</v>
      </c>
    </row>
    <row r="22" spans="1:40" ht="24.95" customHeight="1" x14ac:dyDescent="0.2">
      <c r="A22" s="53">
        <v>17</v>
      </c>
      <c r="B22" s="63" t="s">
        <v>59</v>
      </c>
      <c r="C22" s="73">
        <v>0</v>
      </c>
      <c r="D22" s="73">
        <v>0</v>
      </c>
      <c r="E22" s="73">
        <v>529.53154398113304</v>
      </c>
      <c r="F22" s="73">
        <v>529.53154398113304</v>
      </c>
      <c r="G22" s="73">
        <v>69.502336656284484</v>
      </c>
      <c r="H22" s="73">
        <v>69.502336656284484</v>
      </c>
      <c r="I22" s="73">
        <v>0</v>
      </c>
      <c r="J22" s="73">
        <v>0</v>
      </c>
      <c r="K22" s="73">
        <v>432384.53924873332</v>
      </c>
      <c r="L22" s="73">
        <v>432384.53924873332</v>
      </c>
      <c r="M22" s="73">
        <v>924547.20543728385</v>
      </c>
      <c r="N22" s="73">
        <v>924547.20543728385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72.721666666666664</v>
      </c>
      <c r="AB22" s="73">
        <v>72.721666666666664</v>
      </c>
      <c r="AC22" s="73">
        <v>0</v>
      </c>
      <c r="AD22" s="73">
        <v>0</v>
      </c>
      <c r="AE22" s="73">
        <v>91741.640894074502</v>
      </c>
      <c r="AF22" s="73">
        <v>91741.640894074502</v>
      </c>
      <c r="AG22" s="73">
        <v>0</v>
      </c>
      <c r="AH22" s="73">
        <v>0</v>
      </c>
      <c r="AI22" s="73">
        <v>1924.0547945205478</v>
      </c>
      <c r="AJ22" s="73">
        <v>1924.0547945205478</v>
      </c>
      <c r="AK22" s="73">
        <v>0</v>
      </c>
      <c r="AL22" s="73">
        <v>0</v>
      </c>
      <c r="AM22" s="75">
        <f t="shared" si="0"/>
        <v>1451269.1959219163</v>
      </c>
      <c r="AN22" s="75">
        <f t="shared" si="1"/>
        <v>1451269.1959219163</v>
      </c>
    </row>
    <row r="23" spans="1:40" ht="15" x14ac:dyDescent="0.2">
      <c r="A23" s="26"/>
      <c r="B23" s="12" t="s">
        <v>1</v>
      </c>
      <c r="C23" s="76">
        <f t="shared" ref="C23:AN23" si="2">SUM(C6:C22)</f>
        <v>21222619.489758145</v>
      </c>
      <c r="D23" s="76">
        <f t="shared" si="2"/>
        <v>18740995.017727166</v>
      </c>
      <c r="E23" s="76">
        <f t="shared" si="2"/>
        <v>3622197.9783158852</v>
      </c>
      <c r="F23" s="76">
        <f t="shared" si="2"/>
        <v>3609540.233256571</v>
      </c>
      <c r="G23" s="76">
        <f t="shared" si="2"/>
        <v>3985479.8083783002</v>
      </c>
      <c r="H23" s="76">
        <f t="shared" si="2"/>
        <v>3462711.3470314806</v>
      </c>
      <c r="I23" s="76">
        <f t="shared" si="2"/>
        <v>105836999.20799884</v>
      </c>
      <c r="J23" s="76">
        <f t="shared" si="2"/>
        <v>104622872.0579311</v>
      </c>
      <c r="K23" s="76">
        <f t="shared" si="2"/>
        <v>43027592.70078747</v>
      </c>
      <c r="L23" s="76">
        <f t="shared" si="2"/>
        <v>31524681.753802896</v>
      </c>
      <c r="M23" s="76">
        <f t="shared" si="2"/>
        <v>21876489.785524059</v>
      </c>
      <c r="N23" s="76">
        <f t="shared" si="2"/>
        <v>19497589.444236718</v>
      </c>
      <c r="O23" s="76">
        <f t="shared" si="2"/>
        <v>146042.89090051351</v>
      </c>
      <c r="P23" s="76">
        <f t="shared" si="2"/>
        <v>-30326.921068964031</v>
      </c>
      <c r="Q23" s="76">
        <f t="shared" si="2"/>
        <v>2883958.1226970595</v>
      </c>
      <c r="R23" s="76">
        <f t="shared" si="2"/>
        <v>139419.05756896702</v>
      </c>
      <c r="S23" s="76">
        <f t="shared" si="2"/>
        <v>2947701.6950995661</v>
      </c>
      <c r="T23" s="76">
        <f t="shared" si="2"/>
        <v>448502.40575973567</v>
      </c>
      <c r="U23" s="76">
        <f t="shared" si="2"/>
        <v>154420.83578986797</v>
      </c>
      <c r="V23" s="76">
        <f t="shared" si="2"/>
        <v>77884.838026568701</v>
      </c>
      <c r="W23" s="76">
        <f t="shared" si="2"/>
        <v>37557</v>
      </c>
      <c r="X23" s="76">
        <f t="shared" si="2"/>
        <v>18898.388758459056</v>
      </c>
      <c r="Y23" s="76">
        <f t="shared" si="2"/>
        <v>4466199.7749371529</v>
      </c>
      <c r="Z23" s="76">
        <f t="shared" si="2"/>
        <v>2873801.2497487566</v>
      </c>
      <c r="AA23" s="76">
        <f t="shared" si="2"/>
        <v>37986607.845003977</v>
      </c>
      <c r="AB23" s="76">
        <f t="shared" si="2"/>
        <v>15697489.442577664</v>
      </c>
      <c r="AC23" s="76">
        <f t="shared" si="2"/>
        <v>1605307.2612715922</v>
      </c>
      <c r="AD23" s="76">
        <f t="shared" si="2"/>
        <v>562868.07231057237</v>
      </c>
      <c r="AE23" s="76">
        <f t="shared" si="2"/>
        <v>5009877.2668703878</v>
      </c>
      <c r="AF23" s="76">
        <f t="shared" si="2"/>
        <v>2048902.0276465002</v>
      </c>
      <c r="AG23" s="76">
        <f t="shared" si="2"/>
        <v>293030.69482749427</v>
      </c>
      <c r="AH23" s="76">
        <f t="shared" si="2"/>
        <v>293030.69482749427</v>
      </c>
      <c r="AI23" s="76">
        <f t="shared" si="2"/>
        <v>12545734.769124599</v>
      </c>
      <c r="AJ23" s="76">
        <f t="shared" si="2"/>
        <v>5691887.1435843064</v>
      </c>
      <c r="AK23" s="76">
        <f t="shared" si="2"/>
        <v>0</v>
      </c>
      <c r="AL23" s="76">
        <f t="shared" si="2"/>
        <v>0</v>
      </c>
      <c r="AM23" s="76">
        <f t="shared" si="2"/>
        <v>267647817.12728491</v>
      </c>
      <c r="AN23" s="76">
        <f t="shared" si="2"/>
        <v>209280746.25372598</v>
      </c>
    </row>
    <row r="24" spans="1:40" ht="15" x14ac:dyDescent="0.2">
      <c r="A24" s="86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x14ac:dyDescent="0.2">
      <c r="AM25" s="92"/>
      <c r="AN25" s="92"/>
    </row>
    <row r="26" spans="1:40" ht="13.5" x14ac:dyDescent="0.2">
      <c r="B26" s="17" t="s">
        <v>15</v>
      </c>
      <c r="AM26" s="32"/>
      <c r="AN26" s="32"/>
    </row>
    <row r="27" spans="1:40" x14ac:dyDescent="0.2">
      <c r="B27" s="114" t="s">
        <v>64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AM27" s="32"/>
      <c r="AN27" s="32"/>
    </row>
    <row r="28" spans="1:40" x14ac:dyDescent="0.2"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AM28" s="32"/>
      <c r="AN28" s="32"/>
    </row>
    <row r="29" spans="1:40" ht="13.5" x14ac:dyDescent="0.2">
      <c r="B29" s="17" t="s">
        <v>18</v>
      </c>
      <c r="C29" s="18"/>
    </row>
    <row r="30" spans="1:40" ht="13.5" x14ac:dyDescent="0.2">
      <c r="B30" s="17" t="s">
        <v>19</v>
      </c>
      <c r="AM30" s="32"/>
      <c r="AN30" s="32"/>
    </row>
    <row r="32" spans="1:40" x14ac:dyDescent="0.2">
      <c r="AM32" s="32"/>
      <c r="AN32" s="32"/>
    </row>
  </sheetData>
  <sortState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7:N28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X33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B5" sqref="B5:B7"/>
    </sheetView>
  </sheetViews>
  <sheetFormatPr defaultRowHeight="12.75" outlineLevelCol="1" x14ac:dyDescent="0.2"/>
  <cols>
    <col min="1" max="1" width="5.85546875" style="25" customWidth="1"/>
    <col min="2" max="2" width="49.5703125" style="25" customWidth="1"/>
    <col min="3" max="5" width="12.7109375" style="25" customWidth="1" outlineLevel="1"/>
    <col min="6" max="6" width="15.140625" style="25" customWidth="1"/>
    <col min="7" max="9" width="12.7109375" style="25" customWidth="1" outlineLevel="1"/>
    <col min="10" max="10" width="12.7109375" style="25" customWidth="1"/>
    <col min="11" max="13" width="12.7109375" style="25" customWidth="1" outlineLevel="1"/>
    <col min="14" max="14" width="15.140625" style="25" customWidth="1"/>
    <col min="15" max="17" width="12.7109375" style="25" customWidth="1" outlineLevel="1"/>
    <col min="18" max="18" width="12.7109375" style="25" customWidth="1"/>
    <col min="19" max="21" width="12.7109375" style="25" customWidth="1" outlineLevel="1"/>
    <col min="22" max="22" width="15.140625" style="25" customWidth="1"/>
    <col min="23" max="25" width="12.7109375" style="25" customWidth="1" outlineLevel="1"/>
    <col min="26" max="26" width="12.7109375" style="25" customWidth="1"/>
    <col min="27" max="29" width="12.7109375" style="25" customWidth="1" outlineLevel="1"/>
    <col min="30" max="30" width="15.140625" style="25" customWidth="1"/>
    <col min="31" max="33" width="12.7109375" style="25" customWidth="1" outlineLevel="1"/>
    <col min="34" max="34" width="12.7109375" style="25" customWidth="1"/>
    <col min="35" max="37" width="12.7109375" style="25" customWidth="1" outlineLevel="1"/>
    <col min="38" max="38" width="15.140625" style="25" customWidth="1"/>
    <col min="39" max="41" width="12.7109375" style="25" customWidth="1" outlineLevel="1"/>
    <col min="42" max="42" width="12.7109375" style="25" customWidth="1"/>
    <col min="43" max="45" width="12.7109375" style="25" customWidth="1" outlineLevel="1"/>
    <col min="46" max="46" width="15.140625" style="25" customWidth="1"/>
    <col min="47" max="49" width="12.7109375" style="25" customWidth="1" outlineLevel="1"/>
    <col min="50" max="50" width="12.7109375" style="25" customWidth="1"/>
    <col min="51" max="53" width="12.7109375" style="25" customWidth="1" outlineLevel="1"/>
    <col min="54" max="54" width="15.140625" style="25" customWidth="1"/>
    <col min="55" max="57" width="12.7109375" style="25" customWidth="1" outlineLevel="1"/>
    <col min="58" max="58" width="12.7109375" style="25" customWidth="1"/>
    <col min="59" max="61" width="12.7109375" style="25" customWidth="1" outlineLevel="1"/>
    <col min="62" max="62" width="15.140625" style="25" customWidth="1"/>
    <col min="63" max="65" width="12.7109375" style="25" customWidth="1" outlineLevel="1"/>
    <col min="66" max="66" width="12.7109375" style="25" customWidth="1"/>
    <col min="67" max="69" width="12.7109375" style="25" customWidth="1" outlineLevel="1"/>
    <col min="70" max="70" width="15.140625" style="25" customWidth="1"/>
    <col min="71" max="73" width="12.7109375" style="25" customWidth="1" outlineLevel="1"/>
    <col min="74" max="74" width="12.7109375" style="25" customWidth="1"/>
    <col min="75" max="77" width="12.7109375" style="25" customWidth="1" outlineLevel="1"/>
    <col min="78" max="78" width="15.140625" style="25" customWidth="1"/>
    <col min="79" max="81" width="12.7109375" style="25" customWidth="1" outlineLevel="1"/>
    <col min="82" max="82" width="12.7109375" style="25" customWidth="1"/>
    <col min="83" max="85" width="12.7109375" style="25" customWidth="1" outlineLevel="1"/>
    <col min="86" max="86" width="15.140625" style="25" customWidth="1"/>
    <col min="87" max="89" width="12.7109375" style="25" customWidth="1" outlineLevel="1"/>
    <col min="90" max="90" width="12.7109375" style="25" customWidth="1"/>
    <col min="91" max="93" width="12.7109375" style="25" customWidth="1" outlineLevel="1"/>
    <col min="94" max="94" width="15.140625" style="25" customWidth="1"/>
    <col min="95" max="97" width="12.7109375" style="25" customWidth="1" outlineLevel="1"/>
    <col min="98" max="98" width="12.7109375" style="25" customWidth="1"/>
    <col min="99" max="101" width="12.7109375" style="25" customWidth="1" outlineLevel="1"/>
    <col min="102" max="102" width="15.140625" style="25" customWidth="1"/>
    <col min="103" max="105" width="12.7109375" style="25" customWidth="1" outlineLevel="1"/>
    <col min="106" max="106" width="12.7109375" style="25" customWidth="1"/>
    <col min="107" max="109" width="12.7109375" style="25" customWidth="1" outlineLevel="1"/>
    <col min="110" max="110" width="15.140625" style="25" customWidth="1"/>
    <col min="111" max="113" width="12.7109375" style="25" customWidth="1" outlineLevel="1"/>
    <col min="114" max="114" width="12.7109375" style="25" customWidth="1"/>
    <col min="115" max="117" width="12.7109375" style="25" customWidth="1" outlineLevel="1"/>
    <col min="118" max="118" width="15.140625" style="25" customWidth="1"/>
    <col min="119" max="121" width="12.7109375" style="25" customWidth="1" outlineLevel="1"/>
    <col min="122" max="122" width="12.7109375" style="25" customWidth="1"/>
    <col min="123" max="125" width="12.7109375" style="25" customWidth="1" outlineLevel="1"/>
    <col min="126" max="126" width="15.140625" style="25" customWidth="1"/>
    <col min="127" max="129" width="12.7109375" style="25" customWidth="1" outlineLevel="1"/>
    <col min="130" max="130" width="12.7109375" style="25" customWidth="1"/>
    <col min="131" max="133" width="12.7109375" style="25" customWidth="1" outlineLevel="1"/>
    <col min="134" max="134" width="15.140625" style="25" customWidth="1"/>
    <col min="135" max="137" width="12.7109375" style="25" customWidth="1" outlineLevel="1"/>
    <col min="138" max="138" width="12.7109375" style="25" customWidth="1"/>
    <col min="139" max="141" width="12.7109375" style="25" customWidth="1" outlineLevel="1"/>
    <col min="142" max="142" width="15.140625" style="25" customWidth="1"/>
    <col min="143" max="145" width="12.7109375" style="25" customWidth="1" outlineLevel="1"/>
    <col min="146" max="146" width="12.7109375" style="25" customWidth="1"/>
    <col min="147" max="149" width="12.7109375" style="25" customWidth="1" outlineLevel="1"/>
    <col min="150" max="150" width="15.140625" style="25" customWidth="1"/>
    <col min="151" max="153" width="12.7109375" style="25" customWidth="1" outlineLevel="1"/>
    <col min="154" max="154" width="12.7109375" style="25" customWidth="1"/>
    <col min="155" max="16384" width="9.140625" style="25"/>
  </cols>
  <sheetData>
    <row r="1" spans="1:154" s="18" customFormat="1" ht="20.25" customHeight="1" x14ac:dyDescent="0.2">
      <c r="A1" s="115" t="s">
        <v>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154" s="33" customFormat="1" ht="13.5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154" s="18" customFormat="1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154" s="18" customFormat="1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154" s="22" customFormat="1" ht="89.25" customHeight="1" x14ac:dyDescent="0.2">
      <c r="A5" s="105" t="s">
        <v>0</v>
      </c>
      <c r="B5" s="105" t="s">
        <v>2</v>
      </c>
      <c r="C5" s="102" t="s">
        <v>3</v>
      </c>
      <c r="D5" s="103"/>
      <c r="E5" s="103"/>
      <c r="F5" s="103"/>
      <c r="G5" s="103"/>
      <c r="H5" s="103"/>
      <c r="I5" s="103"/>
      <c r="J5" s="104"/>
      <c r="K5" s="102" t="s">
        <v>27</v>
      </c>
      <c r="L5" s="103"/>
      <c r="M5" s="103"/>
      <c r="N5" s="103"/>
      <c r="O5" s="103"/>
      <c r="P5" s="103"/>
      <c r="Q5" s="103"/>
      <c r="R5" s="104"/>
      <c r="S5" s="102" t="s">
        <v>34</v>
      </c>
      <c r="T5" s="103"/>
      <c r="U5" s="103"/>
      <c r="V5" s="103"/>
      <c r="W5" s="103"/>
      <c r="X5" s="103"/>
      <c r="Y5" s="103"/>
      <c r="Z5" s="104"/>
      <c r="AA5" s="102" t="s">
        <v>6</v>
      </c>
      <c r="AB5" s="103"/>
      <c r="AC5" s="103"/>
      <c r="AD5" s="103"/>
      <c r="AE5" s="103"/>
      <c r="AF5" s="103"/>
      <c r="AG5" s="103"/>
      <c r="AH5" s="104"/>
      <c r="AI5" s="102" t="s">
        <v>35</v>
      </c>
      <c r="AJ5" s="103"/>
      <c r="AK5" s="103"/>
      <c r="AL5" s="103"/>
      <c r="AM5" s="103"/>
      <c r="AN5" s="103"/>
      <c r="AO5" s="103"/>
      <c r="AP5" s="104"/>
      <c r="AQ5" s="102" t="s">
        <v>7</v>
      </c>
      <c r="AR5" s="103"/>
      <c r="AS5" s="103"/>
      <c r="AT5" s="103"/>
      <c r="AU5" s="103"/>
      <c r="AV5" s="103"/>
      <c r="AW5" s="103"/>
      <c r="AX5" s="104"/>
      <c r="AY5" s="102" t="s">
        <v>8</v>
      </c>
      <c r="AZ5" s="103"/>
      <c r="BA5" s="103"/>
      <c r="BB5" s="103"/>
      <c r="BC5" s="103"/>
      <c r="BD5" s="103"/>
      <c r="BE5" s="103"/>
      <c r="BF5" s="104"/>
      <c r="BG5" s="102" t="s">
        <v>28</v>
      </c>
      <c r="BH5" s="103"/>
      <c r="BI5" s="103"/>
      <c r="BJ5" s="103"/>
      <c r="BK5" s="103"/>
      <c r="BL5" s="103"/>
      <c r="BM5" s="103"/>
      <c r="BN5" s="104"/>
      <c r="BO5" s="102" t="s">
        <v>38</v>
      </c>
      <c r="BP5" s="103"/>
      <c r="BQ5" s="103"/>
      <c r="BR5" s="103"/>
      <c r="BS5" s="103"/>
      <c r="BT5" s="103"/>
      <c r="BU5" s="103"/>
      <c r="BV5" s="104"/>
      <c r="BW5" s="102" t="s">
        <v>29</v>
      </c>
      <c r="BX5" s="103"/>
      <c r="BY5" s="103"/>
      <c r="BZ5" s="103"/>
      <c r="CA5" s="103"/>
      <c r="CB5" s="103"/>
      <c r="CC5" s="103"/>
      <c r="CD5" s="104"/>
      <c r="CE5" s="102" t="s">
        <v>30</v>
      </c>
      <c r="CF5" s="103"/>
      <c r="CG5" s="103"/>
      <c r="CH5" s="103"/>
      <c r="CI5" s="103"/>
      <c r="CJ5" s="103"/>
      <c r="CK5" s="103"/>
      <c r="CL5" s="104"/>
      <c r="CM5" s="102" t="s">
        <v>9</v>
      </c>
      <c r="CN5" s="103"/>
      <c r="CO5" s="103"/>
      <c r="CP5" s="103"/>
      <c r="CQ5" s="103"/>
      <c r="CR5" s="103"/>
      <c r="CS5" s="103"/>
      <c r="CT5" s="104"/>
      <c r="CU5" s="102" t="s">
        <v>33</v>
      </c>
      <c r="CV5" s="103"/>
      <c r="CW5" s="103"/>
      <c r="CX5" s="103"/>
      <c r="CY5" s="103"/>
      <c r="CZ5" s="103"/>
      <c r="DA5" s="103"/>
      <c r="DB5" s="104"/>
      <c r="DC5" s="102" t="s">
        <v>10</v>
      </c>
      <c r="DD5" s="103"/>
      <c r="DE5" s="103"/>
      <c r="DF5" s="103"/>
      <c r="DG5" s="103"/>
      <c r="DH5" s="103"/>
      <c r="DI5" s="103"/>
      <c r="DJ5" s="104"/>
      <c r="DK5" s="102" t="s">
        <v>11</v>
      </c>
      <c r="DL5" s="103"/>
      <c r="DM5" s="103"/>
      <c r="DN5" s="103"/>
      <c r="DO5" s="103"/>
      <c r="DP5" s="103"/>
      <c r="DQ5" s="103"/>
      <c r="DR5" s="104"/>
      <c r="DS5" s="102" t="s">
        <v>12</v>
      </c>
      <c r="DT5" s="103"/>
      <c r="DU5" s="103"/>
      <c r="DV5" s="103"/>
      <c r="DW5" s="103"/>
      <c r="DX5" s="103"/>
      <c r="DY5" s="103"/>
      <c r="DZ5" s="104"/>
      <c r="EA5" s="102" t="s">
        <v>32</v>
      </c>
      <c r="EB5" s="103"/>
      <c r="EC5" s="103"/>
      <c r="ED5" s="103"/>
      <c r="EE5" s="103"/>
      <c r="EF5" s="103"/>
      <c r="EG5" s="103"/>
      <c r="EH5" s="104"/>
      <c r="EI5" s="102" t="s">
        <v>13</v>
      </c>
      <c r="EJ5" s="103"/>
      <c r="EK5" s="103"/>
      <c r="EL5" s="103"/>
      <c r="EM5" s="103"/>
      <c r="EN5" s="103"/>
      <c r="EO5" s="103"/>
      <c r="EP5" s="104"/>
      <c r="EQ5" s="102" t="s">
        <v>14</v>
      </c>
      <c r="ER5" s="103"/>
      <c r="ES5" s="103"/>
      <c r="ET5" s="103"/>
      <c r="EU5" s="103"/>
      <c r="EV5" s="103"/>
      <c r="EW5" s="103"/>
      <c r="EX5" s="104"/>
    </row>
    <row r="6" spans="1:154" s="22" customFormat="1" ht="42" customHeight="1" x14ac:dyDescent="0.2">
      <c r="A6" s="106"/>
      <c r="B6" s="106"/>
      <c r="C6" s="108" t="s">
        <v>20</v>
      </c>
      <c r="D6" s="109"/>
      <c r="E6" s="109"/>
      <c r="F6" s="110"/>
      <c r="G6" s="108" t="s">
        <v>21</v>
      </c>
      <c r="H6" s="109"/>
      <c r="I6" s="109"/>
      <c r="J6" s="110"/>
      <c r="K6" s="108" t="s">
        <v>20</v>
      </c>
      <c r="L6" s="109"/>
      <c r="M6" s="109"/>
      <c r="N6" s="110"/>
      <c r="O6" s="108" t="s">
        <v>21</v>
      </c>
      <c r="P6" s="109"/>
      <c r="Q6" s="109"/>
      <c r="R6" s="110"/>
      <c r="S6" s="108" t="s">
        <v>20</v>
      </c>
      <c r="T6" s="109"/>
      <c r="U6" s="109"/>
      <c r="V6" s="110"/>
      <c r="W6" s="108" t="s">
        <v>21</v>
      </c>
      <c r="X6" s="109"/>
      <c r="Y6" s="109"/>
      <c r="Z6" s="110"/>
      <c r="AA6" s="108" t="s">
        <v>20</v>
      </c>
      <c r="AB6" s="109"/>
      <c r="AC6" s="109"/>
      <c r="AD6" s="110"/>
      <c r="AE6" s="108" t="s">
        <v>21</v>
      </c>
      <c r="AF6" s="109"/>
      <c r="AG6" s="109"/>
      <c r="AH6" s="110"/>
      <c r="AI6" s="108" t="s">
        <v>20</v>
      </c>
      <c r="AJ6" s="109"/>
      <c r="AK6" s="109"/>
      <c r="AL6" s="110"/>
      <c r="AM6" s="108" t="s">
        <v>21</v>
      </c>
      <c r="AN6" s="109"/>
      <c r="AO6" s="109"/>
      <c r="AP6" s="110"/>
      <c r="AQ6" s="108" t="s">
        <v>20</v>
      </c>
      <c r="AR6" s="109"/>
      <c r="AS6" s="109"/>
      <c r="AT6" s="110"/>
      <c r="AU6" s="108" t="s">
        <v>21</v>
      </c>
      <c r="AV6" s="109"/>
      <c r="AW6" s="109"/>
      <c r="AX6" s="110"/>
      <c r="AY6" s="108" t="s">
        <v>20</v>
      </c>
      <c r="AZ6" s="109"/>
      <c r="BA6" s="109"/>
      <c r="BB6" s="110"/>
      <c r="BC6" s="108" t="s">
        <v>21</v>
      </c>
      <c r="BD6" s="109"/>
      <c r="BE6" s="109"/>
      <c r="BF6" s="110"/>
      <c r="BG6" s="108" t="s">
        <v>20</v>
      </c>
      <c r="BH6" s="109"/>
      <c r="BI6" s="109"/>
      <c r="BJ6" s="110"/>
      <c r="BK6" s="108" t="s">
        <v>21</v>
      </c>
      <c r="BL6" s="109"/>
      <c r="BM6" s="109"/>
      <c r="BN6" s="110"/>
      <c r="BO6" s="108" t="s">
        <v>20</v>
      </c>
      <c r="BP6" s="109"/>
      <c r="BQ6" s="109"/>
      <c r="BR6" s="110"/>
      <c r="BS6" s="108" t="s">
        <v>21</v>
      </c>
      <c r="BT6" s="109"/>
      <c r="BU6" s="109"/>
      <c r="BV6" s="110"/>
      <c r="BW6" s="108" t="s">
        <v>20</v>
      </c>
      <c r="BX6" s="109"/>
      <c r="BY6" s="109"/>
      <c r="BZ6" s="110"/>
      <c r="CA6" s="108" t="s">
        <v>21</v>
      </c>
      <c r="CB6" s="109"/>
      <c r="CC6" s="109"/>
      <c r="CD6" s="110"/>
      <c r="CE6" s="108" t="s">
        <v>20</v>
      </c>
      <c r="CF6" s="109"/>
      <c r="CG6" s="109"/>
      <c r="CH6" s="110"/>
      <c r="CI6" s="108" t="s">
        <v>21</v>
      </c>
      <c r="CJ6" s="109"/>
      <c r="CK6" s="109"/>
      <c r="CL6" s="110"/>
      <c r="CM6" s="108" t="s">
        <v>20</v>
      </c>
      <c r="CN6" s="109"/>
      <c r="CO6" s="109"/>
      <c r="CP6" s="110"/>
      <c r="CQ6" s="108" t="s">
        <v>21</v>
      </c>
      <c r="CR6" s="109"/>
      <c r="CS6" s="109"/>
      <c r="CT6" s="110"/>
      <c r="CU6" s="108" t="s">
        <v>20</v>
      </c>
      <c r="CV6" s="109"/>
      <c r="CW6" s="109"/>
      <c r="CX6" s="110"/>
      <c r="CY6" s="108" t="s">
        <v>21</v>
      </c>
      <c r="CZ6" s="109"/>
      <c r="DA6" s="109"/>
      <c r="DB6" s="110"/>
      <c r="DC6" s="108" t="s">
        <v>20</v>
      </c>
      <c r="DD6" s="109"/>
      <c r="DE6" s="109"/>
      <c r="DF6" s="110"/>
      <c r="DG6" s="108" t="s">
        <v>21</v>
      </c>
      <c r="DH6" s="109"/>
      <c r="DI6" s="109"/>
      <c r="DJ6" s="110"/>
      <c r="DK6" s="108" t="s">
        <v>20</v>
      </c>
      <c r="DL6" s="109"/>
      <c r="DM6" s="109"/>
      <c r="DN6" s="110"/>
      <c r="DO6" s="108" t="s">
        <v>21</v>
      </c>
      <c r="DP6" s="109"/>
      <c r="DQ6" s="109"/>
      <c r="DR6" s="110"/>
      <c r="DS6" s="108" t="s">
        <v>20</v>
      </c>
      <c r="DT6" s="109"/>
      <c r="DU6" s="109"/>
      <c r="DV6" s="110"/>
      <c r="DW6" s="108" t="s">
        <v>21</v>
      </c>
      <c r="DX6" s="109"/>
      <c r="DY6" s="109"/>
      <c r="DZ6" s="110"/>
      <c r="EA6" s="108" t="s">
        <v>20</v>
      </c>
      <c r="EB6" s="109"/>
      <c r="EC6" s="109"/>
      <c r="ED6" s="110"/>
      <c r="EE6" s="108" t="s">
        <v>21</v>
      </c>
      <c r="EF6" s="109"/>
      <c r="EG6" s="109"/>
      <c r="EH6" s="110"/>
      <c r="EI6" s="108" t="s">
        <v>20</v>
      </c>
      <c r="EJ6" s="109"/>
      <c r="EK6" s="109"/>
      <c r="EL6" s="110"/>
      <c r="EM6" s="108" t="s">
        <v>21</v>
      </c>
      <c r="EN6" s="109"/>
      <c r="EO6" s="109"/>
      <c r="EP6" s="110"/>
      <c r="EQ6" s="108" t="s">
        <v>20</v>
      </c>
      <c r="ER6" s="109"/>
      <c r="ES6" s="109"/>
      <c r="ET6" s="110"/>
      <c r="EU6" s="108" t="s">
        <v>21</v>
      </c>
      <c r="EV6" s="109"/>
      <c r="EW6" s="109"/>
      <c r="EX6" s="110"/>
    </row>
    <row r="7" spans="1:154" s="70" customFormat="1" ht="51.75" customHeight="1" x14ac:dyDescent="0.2">
      <c r="A7" s="107"/>
      <c r="B7" s="107"/>
      <c r="C7" s="71" t="s">
        <v>48</v>
      </c>
      <c r="D7" s="71" t="s">
        <v>49</v>
      </c>
      <c r="E7" s="71" t="s">
        <v>50</v>
      </c>
      <c r="F7" s="71" t="s">
        <v>14</v>
      </c>
      <c r="G7" s="71" t="s">
        <v>48</v>
      </c>
      <c r="H7" s="71" t="s">
        <v>49</v>
      </c>
      <c r="I7" s="71" t="s">
        <v>50</v>
      </c>
      <c r="J7" s="71" t="s">
        <v>14</v>
      </c>
      <c r="K7" s="71" t="s">
        <v>48</v>
      </c>
      <c r="L7" s="71" t="s">
        <v>49</v>
      </c>
      <c r="M7" s="71" t="s">
        <v>50</v>
      </c>
      <c r="N7" s="71" t="s">
        <v>14</v>
      </c>
      <c r="O7" s="71" t="s">
        <v>48</v>
      </c>
      <c r="P7" s="71" t="s">
        <v>49</v>
      </c>
      <c r="Q7" s="71" t="s">
        <v>50</v>
      </c>
      <c r="R7" s="71" t="s">
        <v>14</v>
      </c>
      <c r="S7" s="71" t="s">
        <v>48</v>
      </c>
      <c r="T7" s="71" t="s">
        <v>49</v>
      </c>
      <c r="U7" s="71" t="s">
        <v>50</v>
      </c>
      <c r="V7" s="71" t="s">
        <v>14</v>
      </c>
      <c r="W7" s="71" t="s">
        <v>48</v>
      </c>
      <c r="X7" s="71" t="s">
        <v>49</v>
      </c>
      <c r="Y7" s="71" t="s">
        <v>50</v>
      </c>
      <c r="Z7" s="71" t="s">
        <v>14</v>
      </c>
      <c r="AA7" s="71" t="s">
        <v>48</v>
      </c>
      <c r="AB7" s="71" t="s">
        <v>49</v>
      </c>
      <c r="AC7" s="71" t="s">
        <v>50</v>
      </c>
      <c r="AD7" s="71" t="s">
        <v>14</v>
      </c>
      <c r="AE7" s="71" t="s">
        <v>48</v>
      </c>
      <c r="AF7" s="71" t="s">
        <v>49</v>
      </c>
      <c r="AG7" s="71" t="s">
        <v>50</v>
      </c>
      <c r="AH7" s="71" t="s">
        <v>14</v>
      </c>
      <c r="AI7" s="71" t="s">
        <v>48</v>
      </c>
      <c r="AJ7" s="71" t="s">
        <v>49</v>
      </c>
      <c r="AK7" s="71" t="s">
        <v>50</v>
      </c>
      <c r="AL7" s="71" t="s">
        <v>14</v>
      </c>
      <c r="AM7" s="71" t="s">
        <v>48</v>
      </c>
      <c r="AN7" s="71" t="s">
        <v>49</v>
      </c>
      <c r="AO7" s="71" t="s">
        <v>50</v>
      </c>
      <c r="AP7" s="71" t="s">
        <v>14</v>
      </c>
      <c r="AQ7" s="71" t="s">
        <v>48</v>
      </c>
      <c r="AR7" s="71" t="s">
        <v>49</v>
      </c>
      <c r="AS7" s="71" t="s">
        <v>50</v>
      </c>
      <c r="AT7" s="71" t="s">
        <v>14</v>
      </c>
      <c r="AU7" s="71" t="s">
        <v>48</v>
      </c>
      <c r="AV7" s="71" t="s">
        <v>49</v>
      </c>
      <c r="AW7" s="71" t="s">
        <v>50</v>
      </c>
      <c r="AX7" s="71" t="s">
        <v>14</v>
      </c>
      <c r="AY7" s="71" t="s">
        <v>48</v>
      </c>
      <c r="AZ7" s="71" t="s">
        <v>49</v>
      </c>
      <c r="BA7" s="71" t="s">
        <v>50</v>
      </c>
      <c r="BB7" s="71" t="s">
        <v>14</v>
      </c>
      <c r="BC7" s="71" t="s">
        <v>48</v>
      </c>
      <c r="BD7" s="71" t="s">
        <v>49</v>
      </c>
      <c r="BE7" s="71" t="s">
        <v>50</v>
      </c>
      <c r="BF7" s="71" t="s">
        <v>14</v>
      </c>
      <c r="BG7" s="71" t="s">
        <v>48</v>
      </c>
      <c r="BH7" s="71" t="s">
        <v>49</v>
      </c>
      <c r="BI7" s="71" t="s">
        <v>50</v>
      </c>
      <c r="BJ7" s="71" t="s">
        <v>14</v>
      </c>
      <c r="BK7" s="71" t="s">
        <v>48</v>
      </c>
      <c r="BL7" s="71" t="s">
        <v>49</v>
      </c>
      <c r="BM7" s="71" t="s">
        <v>50</v>
      </c>
      <c r="BN7" s="71" t="s">
        <v>14</v>
      </c>
      <c r="BO7" s="71" t="s">
        <v>48</v>
      </c>
      <c r="BP7" s="71" t="s">
        <v>49</v>
      </c>
      <c r="BQ7" s="71" t="s">
        <v>50</v>
      </c>
      <c r="BR7" s="71" t="s">
        <v>14</v>
      </c>
      <c r="BS7" s="71" t="s">
        <v>48</v>
      </c>
      <c r="BT7" s="71" t="s">
        <v>49</v>
      </c>
      <c r="BU7" s="71" t="s">
        <v>50</v>
      </c>
      <c r="BV7" s="71" t="s">
        <v>14</v>
      </c>
      <c r="BW7" s="71" t="s">
        <v>48</v>
      </c>
      <c r="BX7" s="71" t="s">
        <v>49</v>
      </c>
      <c r="BY7" s="71" t="s">
        <v>50</v>
      </c>
      <c r="BZ7" s="71" t="s">
        <v>14</v>
      </c>
      <c r="CA7" s="71" t="s">
        <v>48</v>
      </c>
      <c r="CB7" s="71" t="s">
        <v>49</v>
      </c>
      <c r="CC7" s="71" t="s">
        <v>50</v>
      </c>
      <c r="CD7" s="71" t="s">
        <v>14</v>
      </c>
      <c r="CE7" s="71" t="s">
        <v>48</v>
      </c>
      <c r="CF7" s="71" t="s">
        <v>49</v>
      </c>
      <c r="CG7" s="71" t="s">
        <v>50</v>
      </c>
      <c r="CH7" s="71" t="s">
        <v>14</v>
      </c>
      <c r="CI7" s="71" t="s">
        <v>48</v>
      </c>
      <c r="CJ7" s="71" t="s">
        <v>49</v>
      </c>
      <c r="CK7" s="71" t="s">
        <v>50</v>
      </c>
      <c r="CL7" s="71" t="s">
        <v>14</v>
      </c>
      <c r="CM7" s="71" t="s">
        <v>48</v>
      </c>
      <c r="CN7" s="71" t="s">
        <v>49</v>
      </c>
      <c r="CO7" s="71" t="s">
        <v>50</v>
      </c>
      <c r="CP7" s="71" t="s">
        <v>14</v>
      </c>
      <c r="CQ7" s="71" t="s">
        <v>48</v>
      </c>
      <c r="CR7" s="71" t="s">
        <v>49</v>
      </c>
      <c r="CS7" s="71" t="s">
        <v>50</v>
      </c>
      <c r="CT7" s="71" t="s">
        <v>14</v>
      </c>
      <c r="CU7" s="71" t="s">
        <v>48</v>
      </c>
      <c r="CV7" s="71" t="s">
        <v>49</v>
      </c>
      <c r="CW7" s="71" t="s">
        <v>50</v>
      </c>
      <c r="CX7" s="71" t="s">
        <v>14</v>
      </c>
      <c r="CY7" s="71" t="s">
        <v>48</v>
      </c>
      <c r="CZ7" s="71" t="s">
        <v>49</v>
      </c>
      <c r="DA7" s="71" t="s">
        <v>50</v>
      </c>
      <c r="DB7" s="71" t="s">
        <v>14</v>
      </c>
      <c r="DC7" s="71" t="s">
        <v>48</v>
      </c>
      <c r="DD7" s="71" t="s">
        <v>49</v>
      </c>
      <c r="DE7" s="71" t="s">
        <v>50</v>
      </c>
      <c r="DF7" s="71" t="s">
        <v>14</v>
      </c>
      <c r="DG7" s="71" t="s">
        <v>48</v>
      </c>
      <c r="DH7" s="71" t="s">
        <v>49</v>
      </c>
      <c r="DI7" s="71" t="s">
        <v>50</v>
      </c>
      <c r="DJ7" s="71" t="s">
        <v>14</v>
      </c>
      <c r="DK7" s="71" t="s">
        <v>48</v>
      </c>
      <c r="DL7" s="71" t="s">
        <v>49</v>
      </c>
      <c r="DM7" s="71" t="s">
        <v>50</v>
      </c>
      <c r="DN7" s="71" t="s">
        <v>14</v>
      </c>
      <c r="DO7" s="71" t="s">
        <v>48</v>
      </c>
      <c r="DP7" s="71" t="s">
        <v>49</v>
      </c>
      <c r="DQ7" s="71" t="s">
        <v>50</v>
      </c>
      <c r="DR7" s="71" t="s">
        <v>14</v>
      </c>
      <c r="DS7" s="71" t="s">
        <v>48</v>
      </c>
      <c r="DT7" s="71" t="s">
        <v>49</v>
      </c>
      <c r="DU7" s="71" t="s">
        <v>50</v>
      </c>
      <c r="DV7" s="71" t="s">
        <v>14</v>
      </c>
      <c r="DW7" s="71" t="s">
        <v>48</v>
      </c>
      <c r="DX7" s="71" t="s">
        <v>49</v>
      </c>
      <c r="DY7" s="71" t="s">
        <v>50</v>
      </c>
      <c r="DZ7" s="71" t="s">
        <v>14</v>
      </c>
      <c r="EA7" s="71" t="s">
        <v>48</v>
      </c>
      <c r="EB7" s="71" t="s">
        <v>49</v>
      </c>
      <c r="EC7" s="71" t="s">
        <v>50</v>
      </c>
      <c r="ED7" s="71" t="s">
        <v>14</v>
      </c>
      <c r="EE7" s="71" t="s">
        <v>48</v>
      </c>
      <c r="EF7" s="71" t="s">
        <v>49</v>
      </c>
      <c r="EG7" s="71" t="s">
        <v>50</v>
      </c>
      <c r="EH7" s="71" t="s">
        <v>14</v>
      </c>
      <c r="EI7" s="71" t="s">
        <v>48</v>
      </c>
      <c r="EJ7" s="71" t="s">
        <v>49</v>
      </c>
      <c r="EK7" s="71" t="s">
        <v>50</v>
      </c>
      <c r="EL7" s="71" t="s">
        <v>14</v>
      </c>
      <c r="EM7" s="71" t="s">
        <v>48</v>
      </c>
      <c r="EN7" s="71" t="s">
        <v>49</v>
      </c>
      <c r="EO7" s="71" t="s">
        <v>50</v>
      </c>
      <c r="EP7" s="71" t="s">
        <v>14</v>
      </c>
      <c r="EQ7" s="71" t="s">
        <v>48</v>
      </c>
      <c r="ER7" s="71" t="s">
        <v>49</v>
      </c>
      <c r="ES7" s="71" t="s">
        <v>50</v>
      </c>
      <c r="ET7" s="71" t="s">
        <v>14</v>
      </c>
      <c r="EU7" s="71" t="s">
        <v>48</v>
      </c>
      <c r="EV7" s="71" t="s">
        <v>49</v>
      </c>
      <c r="EW7" s="71" t="s">
        <v>50</v>
      </c>
      <c r="EX7" s="71" t="s">
        <v>14</v>
      </c>
    </row>
    <row r="8" spans="1:154" s="22" customFormat="1" ht="24.95" customHeight="1" x14ac:dyDescent="0.2">
      <c r="A8" s="53">
        <v>1</v>
      </c>
      <c r="B8" s="72" t="s">
        <v>84</v>
      </c>
      <c r="C8" s="73">
        <v>0</v>
      </c>
      <c r="D8" s="73">
        <v>34744</v>
      </c>
      <c r="E8" s="73">
        <v>38000</v>
      </c>
      <c r="F8" s="73">
        <v>72744</v>
      </c>
      <c r="G8" s="73">
        <v>0</v>
      </c>
      <c r="H8" s="73">
        <v>34744</v>
      </c>
      <c r="I8" s="73">
        <v>38000</v>
      </c>
      <c r="J8" s="73">
        <v>72744</v>
      </c>
      <c r="K8" s="73">
        <v>0</v>
      </c>
      <c r="L8" s="73">
        <v>20030</v>
      </c>
      <c r="M8" s="73">
        <v>0</v>
      </c>
      <c r="N8" s="73">
        <v>20030</v>
      </c>
      <c r="O8" s="73">
        <v>0</v>
      </c>
      <c r="P8" s="73">
        <v>20030</v>
      </c>
      <c r="Q8" s="73">
        <v>0</v>
      </c>
      <c r="R8" s="73">
        <v>20030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3003509</v>
      </c>
      <c r="AB8" s="73">
        <v>66465</v>
      </c>
      <c r="AC8" s="73">
        <v>1859084</v>
      </c>
      <c r="AD8" s="73">
        <v>4929058</v>
      </c>
      <c r="AE8" s="73">
        <v>3003509</v>
      </c>
      <c r="AF8" s="73">
        <v>66465</v>
      </c>
      <c r="AG8" s="73">
        <v>1859084</v>
      </c>
      <c r="AH8" s="73">
        <v>4929058</v>
      </c>
      <c r="AI8" s="73">
        <v>91650</v>
      </c>
      <c r="AJ8" s="73">
        <v>144713</v>
      </c>
      <c r="AK8" s="73">
        <v>179842</v>
      </c>
      <c r="AL8" s="73">
        <v>416205</v>
      </c>
      <c r="AM8" s="73">
        <v>91650</v>
      </c>
      <c r="AN8" s="73">
        <v>144713</v>
      </c>
      <c r="AO8" s="73">
        <v>179842</v>
      </c>
      <c r="AP8" s="73">
        <v>416205</v>
      </c>
      <c r="AQ8" s="73">
        <v>67943.31544117647</v>
      </c>
      <c r="AR8" s="73">
        <v>51131.699742647048</v>
      </c>
      <c r="AS8" s="73">
        <v>30304</v>
      </c>
      <c r="AT8" s="73">
        <v>149379.01518382353</v>
      </c>
      <c r="AU8" s="73">
        <v>67943.31544117647</v>
      </c>
      <c r="AV8" s="73">
        <v>51131.699742647048</v>
      </c>
      <c r="AW8" s="73">
        <v>30304</v>
      </c>
      <c r="AX8" s="73">
        <v>149379.01518382353</v>
      </c>
      <c r="AY8" s="73">
        <v>0</v>
      </c>
      <c r="AZ8" s="73">
        <v>0</v>
      </c>
      <c r="BA8" s="73">
        <v>0</v>
      </c>
      <c r="BB8" s="73">
        <v>0</v>
      </c>
      <c r="BC8" s="73">
        <v>0</v>
      </c>
      <c r="BD8" s="73">
        <v>0</v>
      </c>
      <c r="BE8" s="73">
        <v>0</v>
      </c>
      <c r="BF8" s="73">
        <v>0</v>
      </c>
      <c r="BG8" s="73">
        <v>0</v>
      </c>
      <c r="BH8" s="73">
        <v>0</v>
      </c>
      <c r="BI8" s="73">
        <v>0</v>
      </c>
      <c r="BJ8" s="73">
        <v>0</v>
      </c>
      <c r="BK8" s="73">
        <v>0</v>
      </c>
      <c r="BL8" s="73">
        <v>0</v>
      </c>
      <c r="BM8" s="73">
        <v>0</v>
      </c>
      <c r="BN8" s="73">
        <v>0</v>
      </c>
      <c r="BO8" s="73">
        <v>0</v>
      </c>
      <c r="BP8" s="73">
        <v>0</v>
      </c>
      <c r="BQ8" s="73">
        <v>0</v>
      </c>
      <c r="BR8" s="73">
        <v>0</v>
      </c>
      <c r="BS8" s="73">
        <v>0</v>
      </c>
      <c r="BT8" s="73">
        <v>0</v>
      </c>
      <c r="BU8" s="73">
        <v>0</v>
      </c>
      <c r="BV8" s="73">
        <v>0</v>
      </c>
      <c r="BW8" s="73">
        <v>0</v>
      </c>
      <c r="BX8" s="73">
        <v>0</v>
      </c>
      <c r="BY8" s="73">
        <v>0</v>
      </c>
      <c r="BZ8" s="73">
        <v>0</v>
      </c>
      <c r="CA8" s="73">
        <v>0</v>
      </c>
      <c r="CB8" s="73">
        <v>0</v>
      </c>
      <c r="CC8" s="73">
        <v>0</v>
      </c>
      <c r="CD8" s="73">
        <v>0</v>
      </c>
      <c r="CE8" s="73">
        <v>0</v>
      </c>
      <c r="CF8" s="73">
        <v>0</v>
      </c>
      <c r="CG8" s="73">
        <v>0</v>
      </c>
      <c r="CH8" s="73">
        <v>0</v>
      </c>
      <c r="CI8" s="73">
        <v>0</v>
      </c>
      <c r="CJ8" s="73">
        <v>0</v>
      </c>
      <c r="CK8" s="73">
        <v>0</v>
      </c>
      <c r="CL8" s="73">
        <v>0</v>
      </c>
      <c r="CM8" s="73">
        <v>1410</v>
      </c>
      <c r="CN8" s="73">
        <v>0</v>
      </c>
      <c r="CO8" s="73">
        <v>0</v>
      </c>
      <c r="CP8" s="73">
        <v>1410</v>
      </c>
      <c r="CQ8" s="73">
        <v>1410</v>
      </c>
      <c r="CR8" s="73">
        <v>0</v>
      </c>
      <c r="CS8" s="73">
        <v>0</v>
      </c>
      <c r="CT8" s="73">
        <v>1410</v>
      </c>
      <c r="CU8" s="73">
        <v>37817935</v>
      </c>
      <c r="CV8" s="73">
        <v>3264</v>
      </c>
      <c r="CW8" s="73">
        <v>7416</v>
      </c>
      <c r="CX8" s="73">
        <v>37828615</v>
      </c>
      <c r="CY8" s="73">
        <v>42461.770000003278</v>
      </c>
      <c r="CZ8" s="73">
        <v>3264</v>
      </c>
      <c r="DA8" s="73">
        <v>3708.04</v>
      </c>
      <c r="DB8" s="73">
        <v>49433.810000003279</v>
      </c>
      <c r="DC8" s="73">
        <v>0</v>
      </c>
      <c r="DD8" s="73">
        <v>16168</v>
      </c>
      <c r="DE8" s="73">
        <v>0</v>
      </c>
      <c r="DF8" s="73">
        <v>16168</v>
      </c>
      <c r="DG8" s="73">
        <v>0</v>
      </c>
      <c r="DH8" s="73">
        <v>16168</v>
      </c>
      <c r="DI8" s="73">
        <v>0</v>
      </c>
      <c r="DJ8" s="73">
        <v>16168</v>
      </c>
      <c r="DK8" s="73">
        <v>68962</v>
      </c>
      <c r="DL8" s="73">
        <v>0</v>
      </c>
      <c r="DM8" s="73">
        <v>0</v>
      </c>
      <c r="DN8" s="73">
        <v>68962</v>
      </c>
      <c r="DO8" s="73">
        <v>27584.998000000007</v>
      </c>
      <c r="DP8" s="73">
        <v>0</v>
      </c>
      <c r="DQ8" s="73">
        <v>0</v>
      </c>
      <c r="DR8" s="73">
        <v>27584.998000000007</v>
      </c>
      <c r="DS8" s="73">
        <v>0</v>
      </c>
      <c r="DT8" s="73">
        <v>0</v>
      </c>
      <c r="DU8" s="73">
        <v>0</v>
      </c>
      <c r="DV8" s="73">
        <v>0</v>
      </c>
      <c r="DW8" s="73">
        <v>0</v>
      </c>
      <c r="DX8" s="73">
        <v>0</v>
      </c>
      <c r="DY8" s="73">
        <v>0</v>
      </c>
      <c r="DZ8" s="73">
        <v>0</v>
      </c>
      <c r="EA8" s="73">
        <v>8881</v>
      </c>
      <c r="EB8" s="73">
        <v>0</v>
      </c>
      <c r="EC8" s="73">
        <v>2403</v>
      </c>
      <c r="ED8" s="73">
        <v>11284</v>
      </c>
      <c r="EE8" s="73">
        <v>0</v>
      </c>
      <c r="EF8" s="73">
        <v>0</v>
      </c>
      <c r="EG8" s="73">
        <v>1201.365</v>
      </c>
      <c r="EH8" s="73">
        <v>1201.365</v>
      </c>
      <c r="EI8" s="73">
        <v>0</v>
      </c>
      <c r="EJ8" s="73">
        <v>0</v>
      </c>
      <c r="EK8" s="73">
        <v>0</v>
      </c>
      <c r="EL8" s="73">
        <v>0</v>
      </c>
      <c r="EM8" s="73">
        <v>0</v>
      </c>
      <c r="EN8" s="73">
        <v>0</v>
      </c>
      <c r="EO8" s="73">
        <v>0</v>
      </c>
      <c r="EP8" s="73">
        <v>0</v>
      </c>
      <c r="EQ8" s="73">
        <f t="shared" ref="EQ8:EQ24" si="0">C8+K8+S8+AA8+AI8+AQ8+AY8+BG8+BO8+BW8+CE8+CM8+CU8+DC8+DK8+DS8+EA8+EI8</f>
        <v>41060290.315441176</v>
      </c>
      <c r="ER8" s="73">
        <f t="shared" ref="ER8:ER24" si="1">D8+L8+T8+AB8+AJ8+AR8+AZ8+BH8+BP8+BX8+CF8+CN8+CV8+DD8+DL8+DT8+EB8+EJ8</f>
        <v>336515.69974264706</v>
      </c>
      <c r="ES8" s="73">
        <f t="shared" ref="ES8:ES24" si="2">E8+M8+U8+AC8+AK8+AS8+BA8+BI8+BQ8+BY8+CG8+CO8+CW8+DE8+DM8+DU8+EC8+EK8</f>
        <v>2117049</v>
      </c>
      <c r="ET8" s="73">
        <f t="shared" ref="ET8:ET24" si="3">F8+N8+V8+AD8+AL8+AT8+BB8+BJ8+BR8+BZ8+CH8+CP8+CX8+DF8+DN8+DV8+ED8+EL8</f>
        <v>43513855.015183821</v>
      </c>
      <c r="EU8" s="73">
        <f t="shared" ref="EU8:EU24" si="4">G8+O8+W8+AE8+AM8+AU8+BC8+BK8+BS8+CA8+CI8+CQ8+CY8+DG8+DO8+DW8+EE8+EM8</f>
        <v>3234559.0834411797</v>
      </c>
      <c r="EV8" s="73">
        <f t="shared" ref="EV8:EV24" si="5">H8+P8+X8+AF8+AN8+AV8+BD8+BL8+BT8+CB8+CJ8+CR8+CZ8+DH8+DP8+DX8+EF8+EN8</f>
        <v>336515.69974264706</v>
      </c>
      <c r="EW8" s="73">
        <f t="shared" ref="EW8:EW24" si="6">I8+Q8+Y8+AG8+AO8+AW8+BE8+BM8+BU8+CC8+CK8+CS8+DA8+DI8+DQ8+DY8+EG8+EO8</f>
        <v>2112139.4050000003</v>
      </c>
      <c r="EX8" s="73">
        <f t="shared" ref="EX8:EX24" si="7">J8+R8+Z8+AH8+AP8+AX8+BF8+BN8+BV8+CD8+CL8+CT8+DB8+DJ8+DR8+DZ8+EH8+EP8</f>
        <v>5683214.1881838264</v>
      </c>
    </row>
    <row r="9" spans="1:154" s="24" customFormat="1" ht="24.95" customHeight="1" x14ac:dyDescent="0.2">
      <c r="A9" s="53">
        <v>2</v>
      </c>
      <c r="B9" s="72" t="s">
        <v>82</v>
      </c>
      <c r="C9" s="73">
        <v>280202.41999999987</v>
      </c>
      <c r="D9" s="73">
        <v>137133.32</v>
      </c>
      <c r="E9" s="73">
        <v>115000</v>
      </c>
      <c r="F9" s="73">
        <v>532335.73999999987</v>
      </c>
      <c r="G9" s="73">
        <v>229022.6560716774</v>
      </c>
      <c r="H9" s="73">
        <v>89112.25597966928</v>
      </c>
      <c r="I9" s="73">
        <v>107859.40794865317</v>
      </c>
      <c r="J9" s="73">
        <v>425994.31999999983</v>
      </c>
      <c r="K9" s="73">
        <v>100807.4</v>
      </c>
      <c r="L9" s="73">
        <v>69093.210000000006</v>
      </c>
      <c r="M9" s="73">
        <v>2807.98</v>
      </c>
      <c r="N9" s="73">
        <v>172708.59</v>
      </c>
      <c r="O9" s="73">
        <v>100807.4</v>
      </c>
      <c r="P9" s="73">
        <v>69093.210000000006</v>
      </c>
      <c r="Q9" s="73">
        <v>2807.98</v>
      </c>
      <c r="R9" s="73">
        <v>172708.59</v>
      </c>
      <c r="S9" s="73">
        <v>46019.069999999992</v>
      </c>
      <c r="T9" s="73">
        <v>200</v>
      </c>
      <c r="U9" s="73">
        <v>0</v>
      </c>
      <c r="V9" s="73">
        <v>46219.069999999992</v>
      </c>
      <c r="W9" s="73">
        <v>46019.069999999992</v>
      </c>
      <c r="X9" s="73">
        <v>200</v>
      </c>
      <c r="Y9" s="73">
        <v>0</v>
      </c>
      <c r="Z9" s="73">
        <v>46219.069999999992</v>
      </c>
      <c r="AA9" s="73">
        <v>14343926.094599999</v>
      </c>
      <c r="AB9" s="73">
        <v>3955568.1513</v>
      </c>
      <c r="AC9" s="73">
        <v>4501830.0840999996</v>
      </c>
      <c r="AD9" s="73">
        <v>22801324.329999998</v>
      </c>
      <c r="AE9" s="73">
        <v>14343926.094599999</v>
      </c>
      <c r="AF9" s="73">
        <v>3955568.1513</v>
      </c>
      <c r="AG9" s="73">
        <v>4501830.0840999996</v>
      </c>
      <c r="AH9" s="73">
        <v>22801324.329999998</v>
      </c>
      <c r="AI9" s="73">
        <v>1695137.6987669999</v>
      </c>
      <c r="AJ9" s="73">
        <v>2970385.7712330003</v>
      </c>
      <c r="AK9" s="73">
        <v>6190.8099999999995</v>
      </c>
      <c r="AL9" s="73">
        <v>4671714.28</v>
      </c>
      <c r="AM9" s="73">
        <v>1695137.6987669999</v>
      </c>
      <c r="AN9" s="73">
        <v>2970385.7712330003</v>
      </c>
      <c r="AO9" s="73">
        <v>6190.8099999999995</v>
      </c>
      <c r="AP9" s="73">
        <v>4671714.28</v>
      </c>
      <c r="AQ9" s="73">
        <v>366356.99510335305</v>
      </c>
      <c r="AR9" s="73">
        <v>432315.51489664696</v>
      </c>
      <c r="AS9" s="73">
        <v>3330</v>
      </c>
      <c r="AT9" s="73">
        <v>802002.51</v>
      </c>
      <c r="AU9" s="73">
        <v>366356.99510335305</v>
      </c>
      <c r="AV9" s="73">
        <v>432315.51489664696</v>
      </c>
      <c r="AW9" s="73">
        <v>3330</v>
      </c>
      <c r="AX9" s="73">
        <v>802002.51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  <c r="BD9" s="73">
        <v>0</v>
      </c>
      <c r="BE9" s="73">
        <v>0</v>
      </c>
      <c r="BF9" s="73">
        <v>0</v>
      </c>
      <c r="BG9" s="73">
        <v>0</v>
      </c>
      <c r="BH9" s="73">
        <v>0</v>
      </c>
      <c r="BI9" s="73">
        <v>0</v>
      </c>
      <c r="BJ9" s="73">
        <v>0</v>
      </c>
      <c r="BK9" s="73">
        <v>0</v>
      </c>
      <c r="BL9" s="73">
        <v>0</v>
      </c>
      <c r="BM9" s="73">
        <v>0</v>
      </c>
      <c r="BN9" s="73">
        <v>0</v>
      </c>
      <c r="BO9" s="73">
        <v>0</v>
      </c>
      <c r="BP9" s="73">
        <v>0</v>
      </c>
      <c r="BQ9" s="73">
        <v>0</v>
      </c>
      <c r="BR9" s="73">
        <v>0</v>
      </c>
      <c r="BS9" s="73">
        <v>0</v>
      </c>
      <c r="BT9" s="73">
        <v>0</v>
      </c>
      <c r="BU9" s="73">
        <v>0</v>
      </c>
      <c r="BV9" s="73">
        <v>0</v>
      </c>
      <c r="BW9" s="73">
        <v>0</v>
      </c>
      <c r="BX9" s="73">
        <v>0</v>
      </c>
      <c r="BY9" s="73">
        <v>0</v>
      </c>
      <c r="BZ9" s="73">
        <v>0</v>
      </c>
      <c r="CA9" s="73">
        <v>0</v>
      </c>
      <c r="CB9" s="73">
        <v>0</v>
      </c>
      <c r="CC9" s="73">
        <v>0</v>
      </c>
      <c r="CD9" s="73">
        <v>0</v>
      </c>
      <c r="CE9" s="73">
        <v>0</v>
      </c>
      <c r="CF9" s="73">
        <v>0</v>
      </c>
      <c r="CG9" s="73">
        <v>0</v>
      </c>
      <c r="CH9" s="73">
        <v>0</v>
      </c>
      <c r="CI9" s="73">
        <v>0</v>
      </c>
      <c r="CJ9" s="73">
        <v>0</v>
      </c>
      <c r="CK9" s="73">
        <v>0</v>
      </c>
      <c r="CL9" s="73">
        <v>0</v>
      </c>
      <c r="CM9" s="73">
        <v>146210.56299999988</v>
      </c>
      <c r="CN9" s="73">
        <v>80.247</v>
      </c>
      <c r="CO9" s="73">
        <v>0</v>
      </c>
      <c r="CP9" s="73">
        <v>146290.80999999988</v>
      </c>
      <c r="CQ9" s="73">
        <v>41480.06962956184</v>
      </c>
      <c r="CR9" s="73">
        <v>40.94037043808131</v>
      </c>
      <c r="CS9" s="73">
        <v>0</v>
      </c>
      <c r="CT9" s="73">
        <v>41521.009999999922</v>
      </c>
      <c r="CU9" s="73">
        <v>5623702.4236999992</v>
      </c>
      <c r="CV9" s="73">
        <v>520359.45629999996</v>
      </c>
      <c r="CW9" s="73">
        <v>0</v>
      </c>
      <c r="CX9" s="73">
        <v>6144061.879999999</v>
      </c>
      <c r="CY9" s="73">
        <v>744656.88606748171</v>
      </c>
      <c r="CZ9" s="73">
        <v>-758217.33606748236</v>
      </c>
      <c r="DA9" s="73">
        <v>0</v>
      </c>
      <c r="DB9" s="73">
        <v>-13560.450000000652</v>
      </c>
      <c r="DC9" s="73">
        <v>0</v>
      </c>
      <c r="DD9" s="73">
        <v>0</v>
      </c>
      <c r="DE9" s="73">
        <v>0</v>
      </c>
      <c r="DF9" s="73">
        <v>0</v>
      </c>
      <c r="DG9" s="73">
        <v>0</v>
      </c>
      <c r="DH9" s="73">
        <v>0</v>
      </c>
      <c r="DI9" s="73">
        <v>0</v>
      </c>
      <c r="DJ9" s="73">
        <v>0</v>
      </c>
      <c r="DK9" s="73">
        <v>947466.10999999987</v>
      </c>
      <c r="DL9" s="73">
        <v>0</v>
      </c>
      <c r="DM9" s="73">
        <v>0</v>
      </c>
      <c r="DN9" s="73">
        <v>947466.10999999987</v>
      </c>
      <c r="DO9" s="73">
        <v>189726.69999999879</v>
      </c>
      <c r="DP9" s="73">
        <v>0</v>
      </c>
      <c r="DQ9" s="73">
        <v>0</v>
      </c>
      <c r="DR9" s="73">
        <v>189726.69999999879</v>
      </c>
      <c r="DS9" s="73">
        <v>0</v>
      </c>
      <c r="DT9" s="73">
        <v>0</v>
      </c>
      <c r="DU9" s="73">
        <v>0</v>
      </c>
      <c r="DV9" s="73">
        <v>0</v>
      </c>
      <c r="DW9" s="73">
        <v>0</v>
      </c>
      <c r="DX9" s="73">
        <v>0</v>
      </c>
      <c r="DY9" s="73">
        <v>0</v>
      </c>
      <c r="DZ9" s="73">
        <v>0</v>
      </c>
      <c r="EA9" s="73">
        <v>195455.49</v>
      </c>
      <c r="EB9" s="73">
        <v>15226.979999999996</v>
      </c>
      <c r="EC9" s="73">
        <v>0</v>
      </c>
      <c r="ED9" s="73">
        <v>210682.46999999997</v>
      </c>
      <c r="EE9" s="73">
        <v>109439.01999999999</v>
      </c>
      <c r="EF9" s="73">
        <v>15226.979999999996</v>
      </c>
      <c r="EG9" s="73">
        <v>0</v>
      </c>
      <c r="EH9" s="73">
        <v>124665.99999999999</v>
      </c>
      <c r="EI9" s="73">
        <v>0</v>
      </c>
      <c r="EJ9" s="73">
        <v>0</v>
      </c>
      <c r="EK9" s="73">
        <v>0</v>
      </c>
      <c r="EL9" s="73">
        <v>0</v>
      </c>
      <c r="EM9" s="73">
        <v>0</v>
      </c>
      <c r="EN9" s="73">
        <v>0</v>
      </c>
      <c r="EO9" s="73">
        <v>0</v>
      </c>
      <c r="EP9" s="73">
        <v>0</v>
      </c>
      <c r="EQ9" s="73">
        <f t="shared" si="0"/>
        <v>23745284.265170347</v>
      </c>
      <c r="ER9" s="73">
        <f t="shared" si="1"/>
        <v>8100362.6507296488</v>
      </c>
      <c r="ES9" s="73">
        <f t="shared" si="2"/>
        <v>4629158.8740999997</v>
      </c>
      <c r="ET9" s="73">
        <f t="shared" si="3"/>
        <v>36474805.789999992</v>
      </c>
      <c r="EU9" s="73">
        <f t="shared" si="4"/>
        <v>17866572.59023907</v>
      </c>
      <c r="EV9" s="73">
        <f t="shared" si="5"/>
        <v>6773725.4877122715</v>
      </c>
      <c r="EW9" s="73">
        <f t="shared" si="6"/>
        <v>4622018.2820486519</v>
      </c>
      <c r="EX9" s="73">
        <f t="shared" si="7"/>
        <v>29262316.360000003</v>
      </c>
    </row>
    <row r="10" spans="1:154" ht="24.95" customHeight="1" x14ac:dyDescent="0.2">
      <c r="A10" s="53">
        <v>3</v>
      </c>
      <c r="B10" s="72" t="s">
        <v>55</v>
      </c>
      <c r="C10" s="73">
        <v>67743.399999999994</v>
      </c>
      <c r="D10" s="73">
        <v>0</v>
      </c>
      <c r="E10" s="73">
        <v>85000</v>
      </c>
      <c r="F10" s="73">
        <v>152743.4</v>
      </c>
      <c r="G10" s="73">
        <v>67743.399999999994</v>
      </c>
      <c r="H10" s="73">
        <v>0</v>
      </c>
      <c r="I10" s="73">
        <v>85000</v>
      </c>
      <c r="J10" s="73">
        <v>152743.4</v>
      </c>
      <c r="K10" s="73">
        <v>0</v>
      </c>
      <c r="L10" s="73">
        <v>98991.220000000016</v>
      </c>
      <c r="M10" s="73">
        <v>0</v>
      </c>
      <c r="N10" s="73">
        <v>98991.220000000016</v>
      </c>
      <c r="O10" s="73">
        <v>0</v>
      </c>
      <c r="P10" s="73">
        <v>98991.220000000016</v>
      </c>
      <c r="Q10" s="73">
        <v>0</v>
      </c>
      <c r="R10" s="73">
        <v>98991.220000000016</v>
      </c>
      <c r="S10" s="73">
        <v>3000</v>
      </c>
      <c r="T10" s="73">
        <v>0</v>
      </c>
      <c r="U10" s="73">
        <v>10000</v>
      </c>
      <c r="V10" s="73">
        <v>13000</v>
      </c>
      <c r="W10" s="73">
        <v>3000</v>
      </c>
      <c r="X10" s="73">
        <v>0</v>
      </c>
      <c r="Y10" s="73">
        <v>10000</v>
      </c>
      <c r="Z10" s="73">
        <v>13000</v>
      </c>
      <c r="AA10" s="73">
        <v>14634965.97098388</v>
      </c>
      <c r="AB10" s="73">
        <v>417789.58185420511</v>
      </c>
      <c r="AC10" s="73">
        <v>11350524.291769169</v>
      </c>
      <c r="AD10" s="73">
        <v>26403279.844607256</v>
      </c>
      <c r="AE10" s="73">
        <v>14634965.97098388</v>
      </c>
      <c r="AF10" s="73">
        <v>417789.58185420511</v>
      </c>
      <c r="AG10" s="73">
        <v>10249255.546952993</v>
      </c>
      <c r="AH10" s="73">
        <v>25302011.09979108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6202.3154411764708</v>
      </c>
      <c r="AR10" s="73">
        <v>38284.699742647048</v>
      </c>
      <c r="AS10" s="73">
        <v>0</v>
      </c>
      <c r="AT10" s="73">
        <v>44487.015183823518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  <c r="BD10" s="73">
        <v>0</v>
      </c>
      <c r="BE10" s="73">
        <v>0</v>
      </c>
      <c r="BF10" s="73">
        <v>0</v>
      </c>
      <c r="BG10" s="73">
        <v>0</v>
      </c>
      <c r="BH10" s="73">
        <v>0</v>
      </c>
      <c r="BI10" s="73">
        <v>0</v>
      </c>
      <c r="BJ10" s="73">
        <v>0</v>
      </c>
      <c r="BK10" s="73">
        <v>0</v>
      </c>
      <c r="BL10" s="73">
        <v>0</v>
      </c>
      <c r="BM10" s="73">
        <v>0</v>
      </c>
      <c r="BN10" s="73">
        <v>0</v>
      </c>
      <c r="BO10" s="73">
        <v>0</v>
      </c>
      <c r="BP10" s="73">
        <v>0</v>
      </c>
      <c r="BQ10" s="73">
        <v>0</v>
      </c>
      <c r="BR10" s="73">
        <v>0</v>
      </c>
      <c r="BS10" s="73">
        <v>0</v>
      </c>
      <c r="BT10" s="73">
        <v>0</v>
      </c>
      <c r="BU10" s="73">
        <v>0</v>
      </c>
      <c r="BV10" s="73">
        <v>0</v>
      </c>
      <c r="BW10" s="73">
        <v>0</v>
      </c>
      <c r="BX10" s="73">
        <v>0</v>
      </c>
      <c r="BY10" s="73">
        <v>0</v>
      </c>
      <c r="BZ10" s="73">
        <v>0</v>
      </c>
      <c r="CA10" s="73">
        <v>0</v>
      </c>
      <c r="CB10" s="73">
        <v>0</v>
      </c>
      <c r="CC10" s="73">
        <v>0</v>
      </c>
      <c r="CD10" s="73">
        <v>0</v>
      </c>
      <c r="CE10" s="73">
        <v>0</v>
      </c>
      <c r="CF10" s="73">
        <v>0</v>
      </c>
      <c r="CG10" s="73">
        <v>0</v>
      </c>
      <c r="CH10" s="73">
        <v>0</v>
      </c>
      <c r="CI10" s="73">
        <v>0</v>
      </c>
      <c r="CJ10" s="73">
        <v>0</v>
      </c>
      <c r="CK10" s="73">
        <v>0</v>
      </c>
      <c r="CL10" s="73">
        <v>0</v>
      </c>
      <c r="CM10" s="73">
        <v>0</v>
      </c>
      <c r="CN10" s="73">
        <v>0</v>
      </c>
      <c r="CO10" s="73">
        <v>0</v>
      </c>
      <c r="CP10" s="73">
        <v>0</v>
      </c>
      <c r="CQ10" s="73">
        <v>0</v>
      </c>
      <c r="CR10" s="73">
        <v>0</v>
      </c>
      <c r="CS10" s="73">
        <v>0</v>
      </c>
      <c r="CT10" s="73">
        <v>0</v>
      </c>
      <c r="CU10" s="73">
        <v>0</v>
      </c>
      <c r="CV10" s="73">
        <v>0</v>
      </c>
      <c r="CW10" s="73">
        <v>0</v>
      </c>
      <c r="CX10" s="73">
        <v>0</v>
      </c>
      <c r="CY10" s="73">
        <v>0</v>
      </c>
      <c r="CZ10" s="73">
        <v>0</v>
      </c>
      <c r="DA10" s="73">
        <v>0</v>
      </c>
      <c r="DB10" s="73">
        <v>0</v>
      </c>
      <c r="DC10" s="73">
        <v>0</v>
      </c>
      <c r="DD10" s="73">
        <v>0</v>
      </c>
      <c r="DE10" s="73">
        <v>0</v>
      </c>
      <c r="DF10" s="73">
        <v>0</v>
      </c>
      <c r="DG10" s="73">
        <v>0</v>
      </c>
      <c r="DH10" s="73">
        <v>0</v>
      </c>
      <c r="DI10" s="73">
        <v>0</v>
      </c>
      <c r="DJ10" s="73">
        <v>0</v>
      </c>
      <c r="DK10" s="73">
        <v>0</v>
      </c>
      <c r="DL10" s="73">
        <v>0</v>
      </c>
      <c r="DM10" s="73">
        <v>0</v>
      </c>
      <c r="DN10" s="73">
        <v>0</v>
      </c>
      <c r="DO10" s="73">
        <v>0</v>
      </c>
      <c r="DP10" s="73">
        <v>0</v>
      </c>
      <c r="DQ10" s="73">
        <v>0</v>
      </c>
      <c r="DR10" s="73">
        <v>0</v>
      </c>
      <c r="DS10" s="73">
        <v>0</v>
      </c>
      <c r="DT10" s="73">
        <v>0</v>
      </c>
      <c r="DU10" s="73">
        <v>0</v>
      </c>
      <c r="DV10" s="73">
        <v>0</v>
      </c>
      <c r="DW10" s="73">
        <v>0</v>
      </c>
      <c r="DX10" s="73">
        <v>0</v>
      </c>
      <c r="DY10" s="73">
        <v>0</v>
      </c>
      <c r="DZ10" s="73">
        <v>0</v>
      </c>
      <c r="EA10" s="73">
        <v>0</v>
      </c>
      <c r="EB10" s="73">
        <v>0</v>
      </c>
      <c r="EC10" s="73">
        <v>0</v>
      </c>
      <c r="ED10" s="73">
        <v>0</v>
      </c>
      <c r="EE10" s="73">
        <v>0</v>
      </c>
      <c r="EF10" s="73">
        <v>0</v>
      </c>
      <c r="EG10" s="73">
        <v>0</v>
      </c>
      <c r="EH10" s="73">
        <v>0</v>
      </c>
      <c r="EI10" s="73">
        <v>0</v>
      </c>
      <c r="EJ10" s="73">
        <v>0</v>
      </c>
      <c r="EK10" s="73">
        <v>0</v>
      </c>
      <c r="EL10" s="73">
        <v>0</v>
      </c>
      <c r="EM10" s="73">
        <v>0</v>
      </c>
      <c r="EN10" s="73">
        <v>0</v>
      </c>
      <c r="EO10" s="73">
        <v>0</v>
      </c>
      <c r="EP10" s="73">
        <v>0</v>
      </c>
      <c r="EQ10" s="73">
        <f t="shared" si="0"/>
        <v>14711911.686425056</v>
      </c>
      <c r="ER10" s="73">
        <f t="shared" si="1"/>
        <v>555065.50159685221</v>
      </c>
      <c r="ES10" s="73">
        <f t="shared" si="2"/>
        <v>11445524.291769169</v>
      </c>
      <c r="ET10" s="73">
        <f t="shared" si="3"/>
        <v>26712501.479791082</v>
      </c>
      <c r="EU10" s="73">
        <f t="shared" si="4"/>
        <v>14705709.37098388</v>
      </c>
      <c r="EV10" s="73">
        <f t="shared" si="5"/>
        <v>516780.80185420514</v>
      </c>
      <c r="EW10" s="73">
        <f t="shared" si="6"/>
        <v>10344255.546952993</v>
      </c>
      <c r="EX10" s="73">
        <f t="shared" si="7"/>
        <v>25566745.719791081</v>
      </c>
    </row>
    <row r="11" spans="1:154" ht="24.95" customHeight="1" x14ac:dyDescent="0.2">
      <c r="A11" s="53">
        <v>4</v>
      </c>
      <c r="B11" s="72" t="s">
        <v>85</v>
      </c>
      <c r="C11" s="73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21644.85</v>
      </c>
      <c r="M11" s="73">
        <v>0</v>
      </c>
      <c r="N11" s="73">
        <v>21644.85</v>
      </c>
      <c r="O11" s="73">
        <v>0</v>
      </c>
      <c r="P11" s="73">
        <v>21644.85</v>
      </c>
      <c r="Q11" s="73">
        <v>0</v>
      </c>
      <c r="R11" s="73">
        <v>21644.85</v>
      </c>
      <c r="S11" s="73">
        <v>6732.83</v>
      </c>
      <c r="T11" s="73">
        <v>0</v>
      </c>
      <c r="U11" s="73">
        <v>0</v>
      </c>
      <c r="V11" s="73">
        <v>6732.83</v>
      </c>
      <c r="W11" s="73">
        <v>6732.83</v>
      </c>
      <c r="X11" s="73">
        <v>0</v>
      </c>
      <c r="Y11" s="73">
        <v>0</v>
      </c>
      <c r="Z11" s="73">
        <v>6732.83</v>
      </c>
      <c r="AA11" s="73">
        <v>3316362.40010001</v>
      </c>
      <c r="AB11" s="73">
        <v>499091.47399999725</v>
      </c>
      <c r="AC11" s="73">
        <v>1023525.8358999897</v>
      </c>
      <c r="AD11" s="73">
        <v>4838979.7099999972</v>
      </c>
      <c r="AE11" s="73">
        <v>3316362.40010001</v>
      </c>
      <c r="AF11" s="73">
        <v>499091.47399999725</v>
      </c>
      <c r="AG11" s="73">
        <v>1023525.8358999897</v>
      </c>
      <c r="AH11" s="73">
        <v>4838979.7099999972</v>
      </c>
      <c r="AI11" s="73">
        <v>481018.83619300008</v>
      </c>
      <c r="AJ11" s="73">
        <v>969280.47551899997</v>
      </c>
      <c r="AK11" s="73">
        <v>36254.488288</v>
      </c>
      <c r="AL11" s="73">
        <v>1486553.8</v>
      </c>
      <c r="AM11" s="73">
        <v>481018.83619300008</v>
      </c>
      <c r="AN11" s="73">
        <v>969280.47551899997</v>
      </c>
      <c r="AO11" s="73">
        <v>36254.488288</v>
      </c>
      <c r="AP11" s="73">
        <v>1486553.8</v>
      </c>
      <c r="AQ11" s="73">
        <v>106107.97477935301</v>
      </c>
      <c r="AR11" s="73">
        <v>143340.80522064705</v>
      </c>
      <c r="AS11" s="73">
        <v>4550</v>
      </c>
      <c r="AT11" s="73">
        <v>253998.78000000006</v>
      </c>
      <c r="AU11" s="73">
        <v>106107.97477935301</v>
      </c>
      <c r="AV11" s="73">
        <v>143340.80522064705</v>
      </c>
      <c r="AW11" s="73">
        <v>4550</v>
      </c>
      <c r="AX11" s="73">
        <v>253998.78000000006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  <c r="BD11" s="73">
        <v>0</v>
      </c>
      <c r="BE11" s="73">
        <v>0</v>
      </c>
      <c r="BF11" s="73">
        <v>0</v>
      </c>
      <c r="BG11" s="73">
        <v>0</v>
      </c>
      <c r="BH11" s="73">
        <v>0</v>
      </c>
      <c r="BI11" s="73">
        <v>0</v>
      </c>
      <c r="BJ11" s="73">
        <v>0</v>
      </c>
      <c r="BK11" s="73">
        <v>0</v>
      </c>
      <c r="BL11" s="73">
        <v>0</v>
      </c>
      <c r="BM11" s="73">
        <v>0</v>
      </c>
      <c r="BN11" s="73">
        <v>0</v>
      </c>
      <c r="BO11" s="73">
        <v>0</v>
      </c>
      <c r="BP11" s="73">
        <v>0</v>
      </c>
      <c r="BQ11" s="73">
        <v>0</v>
      </c>
      <c r="BR11" s="73">
        <v>0</v>
      </c>
      <c r="BS11" s="73">
        <v>0</v>
      </c>
      <c r="BT11" s="73">
        <v>0</v>
      </c>
      <c r="BU11" s="73">
        <v>0</v>
      </c>
      <c r="BV11" s="73">
        <v>0</v>
      </c>
      <c r="BW11" s="73">
        <v>0</v>
      </c>
      <c r="BX11" s="73">
        <v>0</v>
      </c>
      <c r="BY11" s="73">
        <v>0</v>
      </c>
      <c r="BZ11" s="73">
        <v>0</v>
      </c>
      <c r="CA11" s="73">
        <v>0</v>
      </c>
      <c r="CB11" s="73">
        <v>0</v>
      </c>
      <c r="CC11" s="73">
        <v>0</v>
      </c>
      <c r="CD11" s="73">
        <v>0</v>
      </c>
      <c r="CE11" s="73">
        <v>0</v>
      </c>
      <c r="CF11" s="73">
        <v>0</v>
      </c>
      <c r="CG11" s="73">
        <v>0</v>
      </c>
      <c r="CH11" s="73">
        <v>0</v>
      </c>
      <c r="CI11" s="73">
        <v>0</v>
      </c>
      <c r="CJ11" s="73">
        <v>0</v>
      </c>
      <c r="CK11" s="73">
        <v>0</v>
      </c>
      <c r="CL11" s="73">
        <v>0</v>
      </c>
      <c r="CM11" s="73">
        <v>14881.310000000003</v>
      </c>
      <c r="CN11" s="73">
        <v>0</v>
      </c>
      <c r="CO11" s="73">
        <v>0</v>
      </c>
      <c r="CP11" s="73">
        <v>14881.310000000003</v>
      </c>
      <c r="CQ11" s="73">
        <v>14881.310000000003</v>
      </c>
      <c r="CR11" s="73">
        <v>0</v>
      </c>
      <c r="CS11" s="73">
        <v>0</v>
      </c>
      <c r="CT11" s="73">
        <v>14881.310000000003</v>
      </c>
      <c r="CU11" s="73">
        <v>13293922.421448996</v>
      </c>
      <c r="CV11" s="73">
        <v>11260.398551000002</v>
      </c>
      <c r="CW11" s="73">
        <v>0</v>
      </c>
      <c r="CX11" s="73">
        <v>13305182.819999997</v>
      </c>
      <c r="CY11" s="73">
        <v>65774.565306993201</v>
      </c>
      <c r="CZ11" s="73">
        <v>5576.2146930000008</v>
      </c>
      <c r="DA11" s="73">
        <v>0</v>
      </c>
      <c r="DB11" s="73">
        <v>71350.779999993203</v>
      </c>
      <c r="DC11" s="73">
        <v>807.16000000014901</v>
      </c>
      <c r="DD11" s="73">
        <v>0</v>
      </c>
      <c r="DE11" s="73">
        <v>0</v>
      </c>
      <c r="DF11" s="73">
        <v>807.16000000014901</v>
      </c>
      <c r="DG11" s="73">
        <v>402.82000000029802</v>
      </c>
      <c r="DH11" s="73">
        <v>0</v>
      </c>
      <c r="DI11" s="73">
        <v>0</v>
      </c>
      <c r="DJ11" s="73">
        <v>402.82000000029802</v>
      </c>
      <c r="DK11" s="73">
        <v>0</v>
      </c>
      <c r="DL11" s="73">
        <v>0</v>
      </c>
      <c r="DM11" s="73">
        <v>0</v>
      </c>
      <c r="DN11" s="73">
        <v>0</v>
      </c>
      <c r="DO11" s="73">
        <v>0</v>
      </c>
      <c r="DP11" s="73">
        <v>0</v>
      </c>
      <c r="DQ11" s="73">
        <v>0</v>
      </c>
      <c r="DR11" s="73">
        <v>0</v>
      </c>
      <c r="DS11" s="73">
        <v>0</v>
      </c>
      <c r="DT11" s="73">
        <v>0</v>
      </c>
      <c r="DU11" s="73">
        <v>0</v>
      </c>
      <c r="DV11" s="73">
        <v>0</v>
      </c>
      <c r="DW11" s="73">
        <v>0</v>
      </c>
      <c r="DX11" s="73">
        <v>0</v>
      </c>
      <c r="DY11" s="73">
        <v>0</v>
      </c>
      <c r="DZ11" s="73">
        <v>0</v>
      </c>
      <c r="EA11" s="73">
        <v>204754.66000000003</v>
      </c>
      <c r="EB11" s="73">
        <v>0</v>
      </c>
      <c r="EC11" s="73">
        <v>0</v>
      </c>
      <c r="ED11" s="73">
        <v>204754.66000000003</v>
      </c>
      <c r="EE11" s="73">
        <v>244.26000000003842</v>
      </c>
      <c r="EF11" s="73">
        <v>0</v>
      </c>
      <c r="EG11" s="73">
        <v>0</v>
      </c>
      <c r="EH11" s="73">
        <v>244.26000000003842</v>
      </c>
      <c r="EI11" s="73">
        <v>0</v>
      </c>
      <c r="EJ11" s="73">
        <v>0</v>
      </c>
      <c r="EK11" s="73">
        <v>0</v>
      </c>
      <c r="EL11" s="73">
        <v>0</v>
      </c>
      <c r="EM11" s="73">
        <v>0</v>
      </c>
      <c r="EN11" s="73">
        <v>0</v>
      </c>
      <c r="EO11" s="73">
        <v>0</v>
      </c>
      <c r="EP11" s="73">
        <v>0</v>
      </c>
      <c r="EQ11" s="73">
        <f t="shared" si="0"/>
        <v>17424587.592521358</v>
      </c>
      <c r="ER11" s="73">
        <f t="shared" si="1"/>
        <v>1644618.0032906444</v>
      </c>
      <c r="ES11" s="73">
        <f t="shared" si="2"/>
        <v>1064330.3241879898</v>
      </c>
      <c r="ET11" s="73">
        <f t="shared" si="3"/>
        <v>20133535.919999994</v>
      </c>
      <c r="EU11" s="73">
        <f t="shared" si="4"/>
        <v>3991524.9963793568</v>
      </c>
      <c r="EV11" s="73">
        <f t="shared" si="5"/>
        <v>1638933.8194326444</v>
      </c>
      <c r="EW11" s="73">
        <f t="shared" si="6"/>
        <v>1064330.3241879898</v>
      </c>
      <c r="EX11" s="73">
        <f t="shared" si="7"/>
        <v>6694789.1399999894</v>
      </c>
    </row>
    <row r="12" spans="1:154" ht="24.95" customHeight="1" x14ac:dyDescent="0.2">
      <c r="A12" s="53">
        <v>5</v>
      </c>
      <c r="B12" s="72" t="s">
        <v>89</v>
      </c>
      <c r="C12" s="73">
        <v>8956.25</v>
      </c>
      <c r="D12" s="73">
        <v>0</v>
      </c>
      <c r="E12" s="73">
        <v>0</v>
      </c>
      <c r="F12" s="73">
        <v>8956.25</v>
      </c>
      <c r="G12" s="73">
        <v>8956.25</v>
      </c>
      <c r="H12" s="73">
        <v>0</v>
      </c>
      <c r="I12" s="73">
        <v>0</v>
      </c>
      <c r="J12" s="73">
        <v>8956.25</v>
      </c>
      <c r="K12" s="73">
        <v>2711.06</v>
      </c>
      <c r="L12" s="73">
        <v>9669.9599999999991</v>
      </c>
      <c r="M12" s="73">
        <v>0</v>
      </c>
      <c r="N12" s="73">
        <v>12381.019999999999</v>
      </c>
      <c r="O12" s="73">
        <v>2711.06</v>
      </c>
      <c r="P12" s="73">
        <v>9669.9599999999991</v>
      </c>
      <c r="Q12" s="73">
        <v>0</v>
      </c>
      <c r="R12" s="73">
        <v>12381.019999999999</v>
      </c>
      <c r="S12" s="73">
        <v>2295</v>
      </c>
      <c r="T12" s="73">
        <v>1586.11</v>
      </c>
      <c r="U12" s="73">
        <v>0</v>
      </c>
      <c r="V12" s="73">
        <v>3881.1099999999997</v>
      </c>
      <c r="W12" s="73">
        <v>2295</v>
      </c>
      <c r="X12" s="73">
        <v>1586.11</v>
      </c>
      <c r="Y12" s="73">
        <v>0</v>
      </c>
      <c r="Z12" s="73">
        <v>3881.1099999999997</v>
      </c>
      <c r="AA12" s="73">
        <v>7342341.6900000004</v>
      </c>
      <c r="AB12" s="73">
        <v>397498.43</v>
      </c>
      <c r="AC12" s="73">
        <v>1725892.77</v>
      </c>
      <c r="AD12" s="73">
        <v>9465732.8900000006</v>
      </c>
      <c r="AE12" s="73">
        <v>7342341.6900000004</v>
      </c>
      <c r="AF12" s="73">
        <v>397498.43</v>
      </c>
      <c r="AG12" s="73">
        <v>1725892.77</v>
      </c>
      <c r="AH12" s="73">
        <v>9465732.8900000006</v>
      </c>
      <c r="AI12" s="73">
        <v>381933.54</v>
      </c>
      <c r="AJ12" s="73">
        <v>1338299.6399999999</v>
      </c>
      <c r="AK12" s="73">
        <v>5569.4</v>
      </c>
      <c r="AL12" s="73">
        <v>1725802.5799999998</v>
      </c>
      <c r="AM12" s="73">
        <v>381933.54</v>
      </c>
      <c r="AN12" s="73">
        <v>1338299.6399999999</v>
      </c>
      <c r="AO12" s="73">
        <v>5569.4</v>
      </c>
      <c r="AP12" s="73">
        <v>1725802.5799999998</v>
      </c>
      <c r="AQ12" s="73">
        <v>77157.415441176476</v>
      </c>
      <c r="AR12" s="73">
        <v>162599.76974264707</v>
      </c>
      <c r="AS12" s="73">
        <v>0</v>
      </c>
      <c r="AT12" s="73">
        <v>239757.18518382355</v>
      </c>
      <c r="AU12" s="73">
        <v>77157.415441176476</v>
      </c>
      <c r="AV12" s="73">
        <v>162599.76974264707</v>
      </c>
      <c r="AW12" s="73">
        <v>0</v>
      </c>
      <c r="AX12" s="73">
        <v>239757.18518382355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  <c r="BD12" s="73">
        <v>0</v>
      </c>
      <c r="BE12" s="73">
        <v>0</v>
      </c>
      <c r="BF12" s="73">
        <v>0</v>
      </c>
      <c r="BG12" s="73">
        <v>0</v>
      </c>
      <c r="BH12" s="73">
        <v>0</v>
      </c>
      <c r="BI12" s="73">
        <v>0</v>
      </c>
      <c r="BJ12" s="73">
        <v>0</v>
      </c>
      <c r="BK12" s="73">
        <v>0</v>
      </c>
      <c r="BL12" s="73">
        <v>0</v>
      </c>
      <c r="BM12" s="73">
        <v>0</v>
      </c>
      <c r="BN12" s="73">
        <v>0</v>
      </c>
      <c r="BO12" s="73">
        <v>0</v>
      </c>
      <c r="BP12" s="73">
        <v>0</v>
      </c>
      <c r="BQ12" s="73">
        <v>0</v>
      </c>
      <c r="BR12" s="73">
        <v>0</v>
      </c>
      <c r="BS12" s="73">
        <v>0</v>
      </c>
      <c r="BT12" s="73">
        <v>0</v>
      </c>
      <c r="BU12" s="73">
        <v>0</v>
      </c>
      <c r="BV12" s="73">
        <v>0</v>
      </c>
      <c r="BW12" s="73">
        <v>0</v>
      </c>
      <c r="BX12" s="73">
        <v>0</v>
      </c>
      <c r="BY12" s="73">
        <v>0</v>
      </c>
      <c r="BZ12" s="73">
        <v>0</v>
      </c>
      <c r="CA12" s="73">
        <v>0</v>
      </c>
      <c r="CB12" s="73">
        <v>0</v>
      </c>
      <c r="CC12" s="73">
        <v>0</v>
      </c>
      <c r="CD12" s="73">
        <v>0</v>
      </c>
      <c r="CE12" s="73">
        <v>0</v>
      </c>
      <c r="CF12" s="73">
        <v>0</v>
      </c>
      <c r="CG12" s="73">
        <v>0</v>
      </c>
      <c r="CH12" s="73">
        <v>0</v>
      </c>
      <c r="CI12" s="73">
        <v>0</v>
      </c>
      <c r="CJ12" s="73">
        <v>0</v>
      </c>
      <c r="CK12" s="73">
        <v>0</v>
      </c>
      <c r="CL12" s="73">
        <v>0</v>
      </c>
      <c r="CM12" s="73">
        <v>0</v>
      </c>
      <c r="CN12" s="73">
        <v>0</v>
      </c>
      <c r="CO12" s="73">
        <v>0</v>
      </c>
      <c r="CP12" s="73">
        <v>0</v>
      </c>
      <c r="CQ12" s="73">
        <v>0</v>
      </c>
      <c r="CR12" s="73">
        <v>0</v>
      </c>
      <c r="CS12" s="73">
        <v>0</v>
      </c>
      <c r="CT12" s="73">
        <v>0</v>
      </c>
      <c r="CU12" s="73">
        <v>32998.61</v>
      </c>
      <c r="CV12" s="73">
        <v>16534.14</v>
      </c>
      <c r="CW12" s="73">
        <v>0</v>
      </c>
      <c r="CX12" s="73">
        <v>49532.75</v>
      </c>
      <c r="CY12" s="73">
        <v>32998.61</v>
      </c>
      <c r="CZ12" s="73">
        <v>16282.132</v>
      </c>
      <c r="DA12" s="73">
        <v>0</v>
      </c>
      <c r="DB12" s="73">
        <v>49280.741999999998</v>
      </c>
      <c r="DC12" s="73">
        <v>8442</v>
      </c>
      <c r="DD12" s="73">
        <v>20327</v>
      </c>
      <c r="DE12" s="73">
        <v>70</v>
      </c>
      <c r="DF12" s="73">
        <v>28839</v>
      </c>
      <c r="DG12" s="73">
        <v>8442</v>
      </c>
      <c r="DH12" s="73">
        <v>20327</v>
      </c>
      <c r="DI12" s="73">
        <v>70</v>
      </c>
      <c r="DJ12" s="73">
        <v>28839</v>
      </c>
      <c r="DK12" s="73">
        <v>1898206.43</v>
      </c>
      <c r="DL12" s="73">
        <v>0</v>
      </c>
      <c r="DM12" s="73">
        <v>0</v>
      </c>
      <c r="DN12" s="73">
        <v>1898206.43</v>
      </c>
      <c r="DO12" s="73">
        <v>548594.63660000009</v>
      </c>
      <c r="DP12" s="73">
        <v>0</v>
      </c>
      <c r="DQ12" s="73">
        <v>0</v>
      </c>
      <c r="DR12" s="73">
        <v>548594.63660000009</v>
      </c>
      <c r="DS12" s="73">
        <v>0</v>
      </c>
      <c r="DT12" s="73">
        <v>0</v>
      </c>
      <c r="DU12" s="73">
        <v>0</v>
      </c>
      <c r="DV12" s="73">
        <v>0</v>
      </c>
      <c r="DW12" s="73">
        <v>0</v>
      </c>
      <c r="DX12" s="73">
        <v>0</v>
      </c>
      <c r="DY12" s="73">
        <v>0</v>
      </c>
      <c r="DZ12" s="73">
        <v>0</v>
      </c>
      <c r="EA12" s="73">
        <v>4561</v>
      </c>
      <c r="EB12" s="73">
        <v>3600</v>
      </c>
      <c r="EC12" s="73">
        <v>0</v>
      </c>
      <c r="ED12" s="73">
        <v>8161</v>
      </c>
      <c r="EE12" s="73">
        <v>4561</v>
      </c>
      <c r="EF12" s="73">
        <v>3600</v>
      </c>
      <c r="EG12" s="73">
        <v>0</v>
      </c>
      <c r="EH12" s="73">
        <v>8161</v>
      </c>
      <c r="EI12" s="73">
        <v>0</v>
      </c>
      <c r="EJ12" s="73">
        <v>0</v>
      </c>
      <c r="EK12" s="73">
        <v>0</v>
      </c>
      <c r="EL12" s="73">
        <v>0</v>
      </c>
      <c r="EM12" s="73">
        <v>0</v>
      </c>
      <c r="EN12" s="73">
        <v>0</v>
      </c>
      <c r="EO12" s="73">
        <v>0</v>
      </c>
      <c r="EP12" s="73">
        <v>0</v>
      </c>
      <c r="EQ12" s="73">
        <f t="shared" si="0"/>
        <v>9759602.9954411779</v>
      </c>
      <c r="ER12" s="73">
        <f t="shared" si="1"/>
        <v>1950115.0497426467</v>
      </c>
      <c r="ES12" s="73">
        <f t="shared" si="2"/>
        <v>1731532.17</v>
      </c>
      <c r="ET12" s="73">
        <f t="shared" si="3"/>
        <v>13441250.215183824</v>
      </c>
      <c r="EU12" s="73">
        <f t="shared" si="4"/>
        <v>8409991.2020411771</v>
      </c>
      <c r="EV12" s="73">
        <f t="shared" si="5"/>
        <v>1949863.0417426468</v>
      </c>
      <c r="EW12" s="73">
        <f t="shared" si="6"/>
        <v>1731532.17</v>
      </c>
      <c r="EX12" s="73">
        <f t="shared" si="7"/>
        <v>12091386.413783826</v>
      </c>
    </row>
    <row r="13" spans="1:154" ht="24.95" customHeight="1" x14ac:dyDescent="0.2">
      <c r="A13" s="53">
        <v>6</v>
      </c>
      <c r="B13" s="72" t="s">
        <v>81</v>
      </c>
      <c r="C13" s="73">
        <v>0</v>
      </c>
      <c r="D13" s="73">
        <v>2278112.9099999997</v>
      </c>
      <c r="E13" s="73">
        <v>0</v>
      </c>
      <c r="F13" s="73">
        <v>2278112.9099999997</v>
      </c>
      <c r="G13" s="73">
        <v>0</v>
      </c>
      <c r="H13" s="73">
        <v>2278112.9099999997</v>
      </c>
      <c r="I13" s="73">
        <v>0</v>
      </c>
      <c r="J13" s="73">
        <v>2278112.9099999997</v>
      </c>
      <c r="K13" s="73">
        <v>0</v>
      </c>
      <c r="L13" s="73">
        <v>6633.7499999999991</v>
      </c>
      <c r="M13" s="73">
        <v>0</v>
      </c>
      <c r="N13" s="73">
        <v>6633.7499999999991</v>
      </c>
      <c r="O13" s="73">
        <v>0</v>
      </c>
      <c r="P13" s="73">
        <v>6633.7499999999991</v>
      </c>
      <c r="Q13" s="73">
        <v>0</v>
      </c>
      <c r="R13" s="73">
        <v>6633.7499999999991</v>
      </c>
      <c r="S13" s="73">
        <v>27548</v>
      </c>
      <c r="T13" s="73">
        <v>12627</v>
      </c>
      <c r="U13" s="73">
        <v>0</v>
      </c>
      <c r="V13" s="73">
        <v>40175</v>
      </c>
      <c r="W13" s="73">
        <v>27548</v>
      </c>
      <c r="X13" s="73">
        <v>12627</v>
      </c>
      <c r="Y13" s="73">
        <v>0</v>
      </c>
      <c r="Z13" s="73">
        <v>40175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2558914.1199999969</v>
      </c>
      <c r="AJ13" s="73">
        <v>5147860.9299999904</v>
      </c>
      <c r="AK13" s="73">
        <v>184362.75999999998</v>
      </c>
      <c r="AL13" s="73">
        <v>7891137.8099999875</v>
      </c>
      <c r="AM13" s="73">
        <v>2558914.1199999969</v>
      </c>
      <c r="AN13" s="73">
        <v>5147759.5074999901</v>
      </c>
      <c r="AO13" s="73">
        <v>184362.75999999998</v>
      </c>
      <c r="AP13" s="73">
        <v>7891036.3874999862</v>
      </c>
      <c r="AQ13" s="73">
        <v>292445.48544117651</v>
      </c>
      <c r="AR13" s="73">
        <v>639943.30974264699</v>
      </c>
      <c r="AS13" s="73">
        <v>63766.28</v>
      </c>
      <c r="AT13" s="73">
        <v>996155.07518382347</v>
      </c>
      <c r="AU13" s="73">
        <v>284455.33544117649</v>
      </c>
      <c r="AV13" s="73">
        <v>639943.30974264699</v>
      </c>
      <c r="AW13" s="73">
        <v>63766.28</v>
      </c>
      <c r="AX13" s="73">
        <v>988164.92518382357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  <c r="BD13" s="73">
        <v>0</v>
      </c>
      <c r="BE13" s="73">
        <v>0</v>
      </c>
      <c r="BF13" s="73">
        <v>0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0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0</v>
      </c>
      <c r="BS13" s="73">
        <v>0</v>
      </c>
      <c r="BT13" s="73">
        <v>0</v>
      </c>
      <c r="BU13" s="73">
        <v>0</v>
      </c>
      <c r="BV13" s="73">
        <v>0</v>
      </c>
      <c r="BW13" s="73">
        <v>0</v>
      </c>
      <c r="BX13" s="73">
        <v>0</v>
      </c>
      <c r="BY13" s="73">
        <v>0</v>
      </c>
      <c r="BZ13" s="73">
        <v>0</v>
      </c>
      <c r="CA13" s="73">
        <v>0</v>
      </c>
      <c r="CB13" s="73">
        <v>0</v>
      </c>
      <c r="CC13" s="73">
        <v>0</v>
      </c>
      <c r="CD13" s="73">
        <v>0</v>
      </c>
      <c r="CE13" s="73">
        <v>0</v>
      </c>
      <c r="CF13" s="73">
        <v>0</v>
      </c>
      <c r="CG13" s="73">
        <v>0</v>
      </c>
      <c r="CH13" s="73">
        <v>0</v>
      </c>
      <c r="CI13" s="73">
        <v>0</v>
      </c>
      <c r="CJ13" s="73">
        <v>0</v>
      </c>
      <c r="CK13" s="73">
        <v>0</v>
      </c>
      <c r="CL13" s="73">
        <v>0</v>
      </c>
      <c r="CM13" s="73">
        <v>528743.70000000007</v>
      </c>
      <c r="CN13" s="73">
        <v>1615.35</v>
      </c>
      <c r="CO13" s="73">
        <v>0</v>
      </c>
      <c r="CP13" s="73">
        <v>530359.05000000005</v>
      </c>
      <c r="CQ13" s="73">
        <v>503287.63000000006</v>
      </c>
      <c r="CR13" s="73">
        <v>1615.35</v>
      </c>
      <c r="CS13" s="73">
        <v>0</v>
      </c>
      <c r="CT13" s="73">
        <v>504902.98000000004</v>
      </c>
      <c r="CU13" s="73">
        <v>469309.69000000012</v>
      </c>
      <c r="CV13" s="73">
        <v>724444.04000000015</v>
      </c>
      <c r="CW13" s="73">
        <v>1100</v>
      </c>
      <c r="CX13" s="73">
        <v>1194853.7300000002</v>
      </c>
      <c r="CY13" s="73">
        <v>459023.24000000011</v>
      </c>
      <c r="CZ13" s="73">
        <v>507718.82900000014</v>
      </c>
      <c r="DA13" s="73">
        <v>1100</v>
      </c>
      <c r="DB13" s="73">
        <v>967842.06900000025</v>
      </c>
      <c r="DC13" s="73">
        <v>0</v>
      </c>
      <c r="DD13" s="73">
        <v>0</v>
      </c>
      <c r="DE13" s="73">
        <v>0</v>
      </c>
      <c r="DF13" s="73">
        <v>0</v>
      </c>
      <c r="DG13" s="73">
        <v>0</v>
      </c>
      <c r="DH13" s="73">
        <v>0</v>
      </c>
      <c r="DI13" s="73">
        <v>0</v>
      </c>
      <c r="DJ13" s="73">
        <v>0</v>
      </c>
      <c r="DK13" s="73">
        <v>261702.22</v>
      </c>
      <c r="DL13" s="73">
        <v>0</v>
      </c>
      <c r="DM13" s="73">
        <v>0</v>
      </c>
      <c r="DN13" s="73">
        <v>261702.22</v>
      </c>
      <c r="DO13" s="73">
        <v>130851.605</v>
      </c>
      <c r="DP13" s="73">
        <v>0</v>
      </c>
      <c r="DQ13" s="73">
        <v>0</v>
      </c>
      <c r="DR13" s="73">
        <v>130851.605</v>
      </c>
      <c r="DS13" s="73">
        <v>0</v>
      </c>
      <c r="DT13" s="73">
        <v>0</v>
      </c>
      <c r="DU13" s="73">
        <v>0</v>
      </c>
      <c r="DV13" s="73">
        <v>0</v>
      </c>
      <c r="DW13" s="73">
        <v>0</v>
      </c>
      <c r="DX13" s="73">
        <v>0</v>
      </c>
      <c r="DY13" s="73">
        <v>0</v>
      </c>
      <c r="DZ13" s="73">
        <v>0</v>
      </c>
      <c r="EA13" s="73">
        <v>27209.06</v>
      </c>
      <c r="EB13" s="73">
        <v>208395.04999999984</v>
      </c>
      <c r="EC13" s="73">
        <v>0</v>
      </c>
      <c r="ED13" s="73">
        <v>235604.10999999984</v>
      </c>
      <c r="EE13" s="73">
        <v>8113.18</v>
      </c>
      <c r="EF13" s="73">
        <v>208395.04999999984</v>
      </c>
      <c r="EG13" s="73">
        <v>0</v>
      </c>
      <c r="EH13" s="73">
        <v>216508.22999999984</v>
      </c>
      <c r="EI13" s="73">
        <v>0</v>
      </c>
      <c r="EJ13" s="73">
        <v>0</v>
      </c>
      <c r="EK13" s="73">
        <v>0</v>
      </c>
      <c r="EL13" s="73">
        <v>0</v>
      </c>
      <c r="EM13" s="73">
        <v>0</v>
      </c>
      <c r="EN13" s="73">
        <v>0</v>
      </c>
      <c r="EO13" s="73">
        <v>0</v>
      </c>
      <c r="EP13" s="73">
        <v>0</v>
      </c>
      <c r="EQ13" s="73">
        <f t="shared" si="0"/>
        <v>4165872.2754411739</v>
      </c>
      <c r="ER13" s="73">
        <f t="shared" si="1"/>
        <v>9019632.3397426382</v>
      </c>
      <c r="ES13" s="73">
        <f t="shared" si="2"/>
        <v>249229.03999999998</v>
      </c>
      <c r="ET13" s="73">
        <f t="shared" si="3"/>
        <v>13434733.655183813</v>
      </c>
      <c r="EU13" s="73">
        <f t="shared" si="4"/>
        <v>3972193.1104411734</v>
      </c>
      <c r="EV13" s="73">
        <f t="shared" si="5"/>
        <v>8802805.7062426377</v>
      </c>
      <c r="EW13" s="73">
        <f t="shared" si="6"/>
        <v>249229.03999999998</v>
      </c>
      <c r="EX13" s="73">
        <f t="shared" si="7"/>
        <v>13024227.856683811</v>
      </c>
    </row>
    <row r="14" spans="1:154" ht="24.95" customHeight="1" x14ac:dyDescent="0.2">
      <c r="A14" s="53">
        <v>7</v>
      </c>
      <c r="B14" s="72" t="s">
        <v>83</v>
      </c>
      <c r="C14" s="73">
        <v>2837358.74</v>
      </c>
      <c r="D14" s="73">
        <v>0</v>
      </c>
      <c r="E14" s="73">
        <v>0</v>
      </c>
      <c r="F14" s="73">
        <v>2837358.74</v>
      </c>
      <c r="G14" s="73">
        <v>705072.35749999993</v>
      </c>
      <c r="H14" s="73">
        <v>0</v>
      </c>
      <c r="I14" s="73">
        <v>0</v>
      </c>
      <c r="J14" s="73">
        <v>705072.35749999993</v>
      </c>
      <c r="K14" s="73">
        <v>103.3</v>
      </c>
      <c r="L14" s="73">
        <v>37862.28</v>
      </c>
      <c r="M14" s="73">
        <v>0</v>
      </c>
      <c r="N14" s="73">
        <v>37965.58</v>
      </c>
      <c r="O14" s="73">
        <v>103.3</v>
      </c>
      <c r="P14" s="73">
        <v>37862.28</v>
      </c>
      <c r="Q14" s="73">
        <v>0</v>
      </c>
      <c r="R14" s="73">
        <v>37965.58</v>
      </c>
      <c r="S14" s="73">
        <v>1245.9499999999998</v>
      </c>
      <c r="T14" s="73">
        <v>4361.42</v>
      </c>
      <c r="U14" s="73">
        <v>0</v>
      </c>
      <c r="V14" s="73">
        <v>5607.37</v>
      </c>
      <c r="W14" s="73">
        <v>705.98749999999984</v>
      </c>
      <c r="X14" s="73">
        <v>4361.42</v>
      </c>
      <c r="Y14" s="73">
        <v>0</v>
      </c>
      <c r="Z14" s="73">
        <v>5067.4075000000003</v>
      </c>
      <c r="AA14" s="73">
        <v>12958.89</v>
      </c>
      <c r="AB14" s="73">
        <v>0</v>
      </c>
      <c r="AC14" s="73">
        <v>0</v>
      </c>
      <c r="AD14" s="73">
        <v>12958.89</v>
      </c>
      <c r="AE14" s="73">
        <v>12958.89</v>
      </c>
      <c r="AF14" s="73">
        <v>0</v>
      </c>
      <c r="AG14" s="73">
        <v>0</v>
      </c>
      <c r="AH14" s="73">
        <v>12958.89</v>
      </c>
      <c r="AI14" s="73">
        <v>1797554.7500000005</v>
      </c>
      <c r="AJ14" s="73">
        <v>6402569.7100000018</v>
      </c>
      <c r="AK14" s="73">
        <v>121846.34</v>
      </c>
      <c r="AL14" s="73">
        <v>8321970.8000000026</v>
      </c>
      <c r="AM14" s="73">
        <v>540976.52500000014</v>
      </c>
      <c r="AN14" s="73">
        <v>1934645.200000002</v>
      </c>
      <c r="AO14" s="73">
        <v>36553.902000000002</v>
      </c>
      <c r="AP14" s="73">
        <v>2512175.6270000022</v>
      </c>
      <c r="AQ14" s="73">
        <v>195427.1654411765</v>
      </c>
      <c r="AR14" s="73">
        <v>692895.949742647</v>
      </c>
      <c r="AS14" s="73">
        <v>3374</v>
      </c>
      <c r="AT14" s="73">
        <v>891697.11518382351</v>
      </c>
      <c r="AU14" s="73">
        <v>62969.770441176515</v>
      </c>
      <c r="AV14" s="73">
        <v>234668.074742647</v>
      </c>
      <c r="AW14" s="73">
        <v>1012.1999999999998</v>
      </c>
      <c r="AX14" s="73">
        <v>298650.0451838235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  <c r="BD14" s="73">
        <v>0</v>
      </c>
      <c r="BE14" s="73">
        <v>0</v>
      </c>
      <c r="BF14" s="73">
        <v>0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0</v>
      </c>
      <c r="BM14" s="73">
        <v>0</v>
      </c>
      <c r="BN14" s="73">
        <v>0</v>
      </c>
      <c r="BO14" s="73">
        <v>0</v>
      </c>
      <c r="BP14" s="73">
        <v>0</v>
      </c>
      <c r="BQ14" s="73">
        <v>0</v>
      </c>
      <c r="BR14" s="73">
        <v>0</v>
      </c>
      <c r="BS14" s="73">
        <v>0</v>
      </c>
      <c r="BT14" s="73">
        <v>0</v>
      </c>
      <c r="BU14" s="73">
        <v>0</v>
      </c>
      <c r="BV14" s="73">
        <v>0</v>
      </c>
      <c r="BW14" s="73">
        <v>0</v>
      </c>
      <c r="BX14" s="73">
        <v>0</v>
      </c>
      <c r="BY14" s="73">
        <v>0</v>
      </c>
      <c r="BZ14" s="73">
        <v>0</v>
      </c>
      <c r="CA14" s="73">
        <v>0</v>
      </c>
      <c r="CB14" s="73">
        <v>0</v>
      </c>
      <c r="CC14" s="73">
        <v>0</v>
      </c>
      <c r="CD14" s="73">
        <v>0</v>
      </c>
      <c r="CE14" s="73">
        <v>0</v>
      </c>
      <c r="CF14" s="73">
        <v>0</v>
      </c>
      <c r="CG14" s="73">
        <v>0</v>
      </c>
      <c r="CH14" s="73">
        <v>0</v>
      </c>
      <c r="CI14" s="73">
        <v>0</v>
      </c>
      <c r="CJ14" s="73">
        <v>0</v>
      </c>
      <c r="CK14" s="73">
        <v>0</v>
      </c>
      <c r="CL14" s="73">
        <v>0</v>
      </c>
      <c r="CM14" s="73">
        <v>285974.86</v>
      </c>
      <c r="CN14" s="73">
        <v>0</v>
      </c>
      <c r="CO14" s="73">
        <v>0</v>
      </c>
      <c r="CP14" s="73">
        <v>285974.86</v>
      </c>
      <c r="CQ14" s="73">
        <v>285974.86</v>
      </c>
      <c r="CR14" s="73">
        <v>0</v>
      </c>
      <c r="CS14" s="73">
        <v>0</v>
      </c>
      <c r="CT14" s="73">
        <v>285974.86</v>
      </c>
      <c r="CU14" s="73">
        <v>301063.58999999997</v>
      </c>
      <c r="CV14" s="73">
        <v>21070.75</v>
      </c>
      <c r="CW14" s="73">
        <v>0</v>
      </c>
      <c r="CX14" s="73">
        <v>322134.33999999997</v>
      </c>
      <c r="CY14" s="73">
        <v>301063.58999999997</v>
      </c>
      <c r="CZ14" s="73">
        <v>20604.396000000001</v>
      </c>
      <c r="DA14" s="73">
        <v>0</v>
      </c>
      <c r="DB14" s="73">
        <v>321667.98599999998</v>
      </c>
      <c r="DC14" s="73">
        <v>0</v>
      </c>
      <c r="DD14" s="73">
        <v>0</v>
      </c>
      <c r="DE14" s="73">
        <v>0</v>
      </c>
      <c r="DF14" s="73">
        <v>0</v>
      </c>
      <c r="DG14" s="73">
        <v>0</v>
      </c>
      <c r="DH14" s="73">
        <v>0</v>
      </c>
      <c r="DI14" s="73">
        <v>0</v>
      </c>
      <c r="DJ14" s="73">
        <v>0</v>
      </c>
      <c r="DK14" s="73">
        <v>0</v>
      </c>
      <c r="DL14" s="73">
        <v>0</v>
      </c>
      <c r="DM14" s="73">
        <v>0</v>
      </c>
      <c r="DN14" s="73">
        <v>0</v>
      </c>
      <c r="DO14" s="73">
        <v>0</v>
      </c>
      <c r="DP14" s="73">
        <v>0</v>
      </c>
      <c r="DQ14" s="73">
        <v>0</v>
      </c>
      <c r="DR14" s="73">
        <v>0</v>
      </c>
      <c r="DS14" s="73">
        <v>0</v>
      </c>
      <c r="DT14" s="73">
        <v>163220.29</v>
      </c>
      <c r="DU14" s="73">
        <v>0</v>
      </c>
      <c r="DV14" s="73">
        <v>163220.29</v>
      </c>
      <c r="DW14" s="73">
        <v>0</v>
      </c>
      <c r="DX14" s="73">
        <v>163220.29</v>
      </c>
      <c r="DY14" s="73">
        <v>0</v>
      </c>
      <c r="DZ14" s="73">
        <v>163220.29</v>
      </c>
      <c r="EA14" s="73">
        <v>69269.570000000007</v>
      </c>
      <c r="EB14" s="73">
        <v>0</v>
      </c>
      <c r="EC14" s="73">
        <v>0</v>
      </c>
      <c r="ED14" s="73">
        <v>69269.570000000007</v>
      </c>
      <c r="EE14" s="73">
        <v>69269.570000000007</v>
      </c>
      <c r="EF14" s="73">
        <v>0</v>
      </c>
      <c r="EG14" s="73">
        <v>0</v>
      </c>
      <c r="EH14" s="73">
        <v>69269.570000000007</v>
      </c>
      <c r="EI14" s="73">
        <v>0</v>
      </c>
      <c r="EJ14" s="73">
        <v>0</v>
      </c>
      <c r="EK14" s="73">
        <v>0</v>
      </c>
      <c r="EL14" s="73">
        <v>0</v>
      </c>
      <c r="EM14" s="73">
        <v>0</v>
      </c>
      <c r="EN14" s="73">
        <v>0</v>
      </c>
      <c r="EO14" s="73">
        <v>0</v>
      </c>
      <c r="EP14" s="73">
        <v>0</v>
      </c>
      <c r="EQ14" s="73">
        <f t="shared" si="0"/>
        <v>5500956.8154411782</v>
      </c>
      <c r="ER14" s="73">
        <f t="shared" si="1"/>
        <v>7321980.3997426489</v>
      </c>
      <c r="ES14" s="73">
        <f t="shared" si="2"/>
        <v>125220.34</v>
      </c>
      <c r="ET14" s="73">
        <f t="shared" si="3"/>
        <v>12948157.555183824</v>
      </c>
      <c r="EU14" s="73">
        <f t="shared" si="4"/>
        <v>1979094.8504411767</v>
      </c>
      <c r="EV14" s="73">
        <f t="shared" si="5"/>
        <v>2395361.6607426493</v>
      </c>
      <c r="EW14" s="73">
        <f t="shared" si="6"/>
        <v>37566.101999999999</v>
      </c>
      <c r="EX14" s="73">
        <f t="shared" si="7"/>
        <v>4412022.6131838253</v>
      </c>
    </row>
    <row r="15" spans="1:154" ht="24.95" customHeight="1" x14ac:dyDescent="0.2">
      <c r="A15" s="53">
        <v>8</v>
      </c>
      <c r="B15" s="72" t="s">
        <v>90</v>
      </c>
      <c r="C15" s="73">
        <v>0</v>
      </c>
      <c r="D15" s="73">
        <v>0</v>
      </c>
      <c r="E15" s="73">
        <v>11000</v>
      </c>
      <c r="F15" s="73">
        <v>11000</v>
      </c>
      <c r="G15" s="73">
        <v>0</v>
      </c>
      <c r="H15" s="73">
        <v>0</v>
      </c>
      <c r="I15" s="73">
        <v>11000</v>
      </c>
      <c r="J15" s="73">
        <v>11000</v>
      </c>
      <c r="K15" s="73">
        <v>0</v>
      </c>
      <c r="L15" s="73">
        <v>306.98</v>
      </c>
      <c r="M15" s="73">
        <v>215</v>
      </c>
      <c r="N15" s="73">
        <v>521.98</v>
      </c>
      <c r="O15" s="73">
        <v>0</v>
      </c>
      <c r="P15" s="73">
        <v>306.98</v>
      </c>
      <c r="Q15" s="73">
        <v>215</v>
      </c>
      <c r="R15" s="73">
        <v>521.98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646447.13550873101</v>
      </c>
      <c r="AB15" s="73">
        <v>8043.6159786293229</v>
      </c>
      <c r="AC15" s="73">
        <v>4331254.5885126395</v>
      </c>
      <c r="AD15" s="73">
        <v>4985745.34</v>
      </c>
      <c r="AE15" s="73">
        <v>646447.13550873101</v>
      </c>
      <c r="AF15" s="73">
        <v>8043.6159786293229</v>
      </c>
      <c r="AG15" s="73">
        <v>4331254.5885126395</v>
      </c>
      <c r="AH15" s="73">
        <v>4985745.34</v>
      </c>
      <c r="AI15" s="73">
        <v>80610.62</v>
      </c>
      <c r="AJ15" s="73">
        <v>224721.25999999998</v>
      </c>
      <c r="AK15" s="73">
        <v>1199171.3599999999</v>
      </c>
      <c r="AL15" s="73">
        <v>1504503.2399999998</v>
      </c>
      <c r="AM15" s="73">
        <v>66434.7</v>
      </c>
      <c r="AN15" s="73">
        <v>140662.95000000001</v>
      </c>
      <c r="AO15" s="73">
        <v>647087.06999999983</v>
      </c>
      <c r="AP15" s="73">
        <v>854184.71999999986</v>
      </c>
      <c r="AQ15" s="73">
        <v>11297.31544117647</v>
      </c>
      <c r="AR15" s="73">
        <v>61257.699742647048</v>
      </c>
      <c r="AS15" s="73">
        <v>135786.54999999999</v>
      </c>
      <c r="AT15" s="73">
        <v>208341.56518382352</v>
      </c>
      <c r="AU15" s="73">
        <v>8749.9354411764689</v>
      </c>
      <c r="AV15" s="73">
        <v>51608.489742647042</v>
      </c>
      <c r="AW15" s="73">
        <v>73993.419999999984</v>
      </c>
      <c r="AX15" s="73">
        <v>134351.84518382349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  <c r="BD15" s="73">
        <v>0</v>
      </c>
      <c r="BE15" s="73">
        <v>0</v>
      </c>
      <c r="BF15" s="73">
        <v>0</v>
      </c>
      <c r="BG15" s="73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6366.3700000000008</v>
      </c>
      <c r="CN15" s="73">
        <v>0</v>
      </c>
      <c r="CO15" s="73">
        <v>0</v>
      </c>
      <c r="CP15" s="73">
        <v>6366.3700000000008</v>
      </c>
      <c r="CQ15" s="73">
        <v>1026.3700000000017</v>
      </c>
      <c r="CR15" s="73">
        <v>0</v>
      </c>
      <c r="CS15" s="73">
        <v>0</v>
      </c>
      <c r="CT15" s="73">
        <v>1026.3700000000017</v>
      </c>
      <c r="CU15" s="73">
        <v>206131.76</v>
      </c>
      <c r="CV15" s="73">
        <v>5790</v>
      </c>
      <c r="CW15" s="73">
        <v>0</v>
      </c>
      <c r="CX15" s="73">
        <v>211921.76</v>
      </c>
      <c r="CY15" s="73">
        <v>58358.610000000015</v>
      </c>
      <c r="CZ15" s="73">
        <v>5650</v>
      </c>
      <c r="DA15" s="73">
        <v>0</v>
      </c>
      <c r="DB15" s="73">
        <v>64008.610000000015</v>
      </c>
      <c r="DC15" s="73">
        <v>0</v>
      </c>
      <c r="DD15" s="73">
        <v>0</v>
      </c>
      <c r="DE15" s="73">
        <v>0</v>
      </c>
      <c r="DF15" s="73">
        <v>0</v>
      </c>
      <c r="DG15" s="73">
        <v>0</v>
      </c>
      <c r="DH15" s="73">
        <v>0</v>
      </c>
      <c r="DI15" s="73">
        <v>0</v>
      </c>
      <c r="DJ15" s="73">
        <v>0</v>
      </c>
      <c r="DK15" s="73">
        <v>1518310.62</v>
      </c>
      <c r="DL15" s="73">
        <v>0</v>
      </c>
      <c r="DM15" s="73">
        <v>0</v>
      </c>
      <c r="DN15" s="73">
        <v>1518310.62</v>
      </c>
      <c r="DO15" s="73">
        <v>759155.16</v>
      </c>
      <c r="DP15" s="73">
        <v>0</v>
      </c>
      <c r="DQ15" s="73">
        <v>0</v>
      </c>
      <c r="DR15" s="73">
        <v>759155.16</v>
      </c>
      <c r="DS15" s="73">
        <v>0</v>
      </c>
      <c r="DT15" s="73">
        <v>0</v>
      </c>
      <c r="DU15" s="73">
        <v>0</v>
      </c>
      <c r="DV15" s="73">
        <v>0</v>
      </c>
      <c r="DW15" s="73">
        <v>0</v>
      </c>
      <c r="DX15" s="73">
        <v>0</v>
      </c>
      <c r="DY15" s="73">
        <v>0</v>
      </c>
      <c r="DZ15" s="73">
        <v>0</v>
      </c>
      <c r="EA15" s="73">
        <v>0</v>
      </c>
      <c r="EB15" s="73">
        <v>0</v>
      </c>
      <c r="EC15" s="73">
        <v>4800</v>
      </c>
      <c r="ED15" s="73">
        <v>4800</v>
      </c>
      <c r="EE15" s="73">
        <v>0</v>
      </c>
      <c r="EF15" s="73">
        <v>0</v>
      </c>
      <c r="EG15" s="73">
        <v>4800</v>
      </c>
      <c r="EH15" s="73">
        <v>4800</v>
      </c>
      <c r="EI15" s="73">
        <v>0</v>
      </c>
      <c r="EJ15" s="73">
        <v>0</v>
      </c>
      <c r="EK15" s="73">
        <v>0</v>
      </c>
      <c r="EL15" s="73">
        <v>0</v>
      </c>
      <c r="EM15" s="73">
        <v>0</v>
      </c>
      <c r="EN15" s="73">
        <v>0</v>
      </c>
      <c r="EO15" s="73">
        <v>0</v>
      </c>
      <c r="EP15" s="73">
        <v>0</v>
      </c>
      <c r="EQ15" s="73">
        <f t="shared" si="0"/>
        <v>2469163.8209499074</v>
      </c>
      <c r="ER15" s="73">
        <f t="shared" si="1"/>
        <v>300119.55572127632</v>
      </c>
      <c r="ES15" s="73">
        <f t="shared" si="2"/>
        <v>5682227.4985126397</v>
      </c>
      <c r="ET15" s="73">
        <f t="shared" si="3"/>
        <v>8451510.8751838244</v>
      </c>
      <c r="EU15" s="73">
        <f t="shared" si="4"/>
        <v>1540171.9109499075</v>
      </c>
      <c r="EV15" s="73">
        <f t="shared" si="5"/>
        <v>206272.03572127636</v>
      </c>
      <c r="EW15" s="73">
        <f t="shared" si="6"/>
        <v>5068350.0785126388</v>
      </c>
      <c r="EX15" s="73">
        <f t="shared" si="7"/>
        <v>6814794.0251838239</v>
      </c>
    </row>
    <row r="16" spans="1:154" ht="24.95" customHeight="1" x14ac:dyDescent="0.2">
      <c r="A16" s="53">
        <v>9</v>
      </c>
      <c r="B16" s="72" t="s">
        <v>91</v>
      </c>
      <c r="C16" s="73">
        <v>7000</v>
      </c>
      <c r="D16" s="73">
        <v>0</v>
      </c>
      <c r="E16" s="73">
        <v>50000</v>
      </c>
      <c r="F16" s="73">
        <v>57000</v>
      </c>
      <c r="G16" s="73">
        <v>7000</v>
      </c>
      <c r="H16" s="73">
        <v>0</v>
      </c>
      <c r="I16" s="73">
        <v>50000</v>
      </c>
      <c r="J16" s="73">
        <v>57000</v>
      </c>
      <c r="K16" s="73">
        <v>50735.08</v>
      </c>
      <c r="L16" s="73">
        <v>0</v>
      </c>
      <c r="M16" s="73">
        <v>0</v>
      </c>
      <c r="N16" s="73">
        <v>50735.08</v>
      </c>
      <c r="O16" s="73">
        <v>50735.08</v>
      </c>
      <c r="P16" s="73">
        <v>0</v>
      </c>
      <c r="Q16" s="73">
        <v>0</v>
      </c>
      <c r="R16" s="73">
        <v>50735.08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3812021.0606385027</v>
      </c>
      <c r="AB16" s="73">
        <v>201256.02869184324</v>
      </c>
      <c r="AC16" s="73">
        <v>2525175.0116696516</v>
      </c>
      <c r="AD16" s="73">
        <v>6538452.1009999979</v>
      </c>
      <c r="AE16" s="73">
        <v>3812021.0606385027</v>
      </c>
      <c r="AF16" s="73">
        <v>201256.02869184324</v>
      </c>
      <c r="AG16" s="73">
        <v>2525175.0116696516</v>
      </c>
      <c r="AH16" s="73">
        <v>6538452.1009999979</v>
      </c>
      <c r="AI16" s="73">
        <v>244130.9</v>
      </c>
      <c r="AJ16" s="73">
        <v>148687.04000000001</v>
      </c>
      <c r="AK16" s="73">
        <v>141369.43</v>
      </c>
      <c r="AL16" s="73">
        <v>534187.37</v>
      </c>
      <c r="AM16" s="73">
        <v>61032.785000000003</v>
      </c>
      <c r="AN16" s="73">
        <v>40122.785000000003</v>
      </c>
      <c r="AO16" s="73">
        <v>35342.357499999998</v>
      </c>
      <c r="AP16" s="73">
        <v>136497.92749999999</v>
      </c>
      <c r="AQ16" s="73">
        <v>35612.31544117647</v>
      </c>
      <c r="AR16" s="73">
        <v>78126.699742647048</v>
      </c>
      <c r="AS16" s="73">
        <v>21646.2</v>
      </c>
      <c r="AT16" s="73">
        <v>135385.21518382351</v>
      </c>
      <c r="AU16" s="73">
        <v>13554.81544117647</v>
      </c>
      <c r="AV16" s="73">
        <v>48245.199742647048</v>
      </c>
      <c r="AW16" s="73">
        <v>5411.5500000000011</v>
      </c>
      <c r="AX16" s="73">
        <v>67211.565183823521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  <c r="BD16" s="73">
        <v>0</v>
      </c>
      <c r="BE16" s="73">
        <v>0</v>
      </c>
      <c r="BF16" s="73">
        <v>0</v>
      </c>
      <c r="BG16" s="73">
        <v>0</v>
      </c>
      <c r="BH16" s="73">
        <v>0</v>
      </c>
      <c r="BI16" s="73">
        <v>0</v>
      </c>
      <c r="BJ16" s="73">
        <v>0</v>
      </c>
      <c r="BK16" s="73">
        <v>0</v>
      </c>
      <c r="BL16" s="73">
        <v>0</v>
      </c>
      <c r="BM16" s="73">
        <v>0</v>
      </c>
      <c r="BN16" s="73">
        <v>0</v>
      </c>
      <c r="BO16" s="73">
        <v>0</v>
      </c>
      <c r="BP16" s="73">
        <v>0</v>
      </c>
      <c r="BQ16" s="73">
        <v>0</v>
      </c>
      <c r="BR16" s="73">
        <v>0</v>
      </c>
      <c r="BS16" s="73">
        <v>0</v>
      </c>
      <c r="BT16" s="73">
        <v>0</v>
      </c>
      <c r="BU16" s="73">
        <v>0</v>
      </c>
      <c r="BV16" s="73">
        <v>0</v>
      </c>
      <c r="BW16" s="73">
        <v>0</v>
      </c>
      <c r="BX16" s="73">
        <v>0</v>
      </c>
      <c r="BY16" s="73">
        <v>0</v>
      </c>
      <c r="BZ16" s="73">
        <v>0</v>
      </c>
      <c r="CA16" s="73">
        <v>0</v>
      </c>
      <c r="CB16" s="73">
        <v>0</v>
      </c>
      <c r="CC16" s="73">
        <v>0</v>
      </c>
      <c r="CD16" s="73">
        <v>0</v>
      </c>
      <c r="CE16" s="73">
        <v>0</v>
      </c>
      <c r="CF16" s="73">
        <v>0</v>
      </c>
      <c r="CG16" s="73">
        <v>0</v>
      </c>
      <c r="CH16" s="73">
        <v>0</v>
      </c>
      <c r="CI16" s="73">
        <v>0</v>
      </c>
      <c r="CJ16" s="73">
        <v>0</v>
      </c>
      <c r="CK16" s="73">
        <v>0</v>
      </c>
      <c r="CL16" s="73">
        <v>0</v>
      </c>
      <c r="CM16" s="73">
        <v>0</v>
      </c>
      <c r="CN16" s="73">
        <v>0</v>
      </c>
      <c r="CO16" s="73">
        <v>0</v>
      </c>
      <c r="CP16" s="73">
        <v>0</v>
      </c>
      <c r="CQ16" s="73">
        <v>0</v>
      </c>
      <c r="CR16" s="73">
        <v>0</v>
      </c>
      <c r="CS16" s="73">
        <v>0</v>
      </c>
      <c r="CT16" s="73">
        <v>0</v>
      </c>
      <c r="CU16" s="73">
        <v>0</v>
      </c>
      <c r="CV16" s="73">
        <v>0</v>
      </c>
      <c r="CW16" s="73">
        <v>0</v>
      </c>
      <c r="CX16" s="73">
        <v>0</v>
      </c>
      <c r="CY16" s="73">
        <v>0</v>
      </c>
      <c r="CZ16" s="73">
        <v>0</v>
      </c>
      <c r="DA16" s="73">
        <v>0</v>
      </c>
      <c r="DB16" s="73">
        <v>0</v>
      </c>
      <c r="DC16" s="73">
        <v>0</v>
      </c>
      <c r="DD16" s="73">
        <v>0</v>
      </c>
      <c r="DE16" s="73">
        <v>0</v>
      </c>
      <c r="DF16" s="73">
        <v>0</v>
      </c>
      <c r="DG16" s="73">
        <v>0</v>
      </c>
      <c r="DH16" s="73">
        <v>0</v>
      </c>
      <c r="DI16" s="73">
        <v>0</v>
      </c>
      <c r="DJ16" s="73">
        <v>0</v>
      </c>
      <c r="DK16" s="73">
        <v>0</v>
      </c>
      <c r="DL16" s="73">
        <v>0</v>
      </c>
      <c r="DM16" s="73">
        <v>0</v>
      </c>
      <c r="DN16" s="73">
        <v>0</v>
      </c>
      <c r="DO16" s="73">
        <v>0</v>
      </c>
      <c r="DP16" s="73">
        <v>0</v>
      </c>
      <c r="DQ16" s="73">
        <v>0</v>
      </c>
      <c r="DR16" s="73">
        <v>0</v>
      </c>
      <c r="DS16" s="73">
        <v>0</v>
      </c>
      <c r="DT16" s="73">
        <v>0</v>
      </c>
      <c r="DU16" s="73">
        <v>0</v>
      </c>
      <c r="DV16" s="73">
        <v>0</v>
      </c>
      <c r="DW16" s="73">
        <v>0</v>
      </c>
      <c r="DX16" s="73">
        <v>0</v>
      </c>
      <c r="DY16" s="73">
        <v>0</v>
      </c>
      <c r="DZ16" s="73">
        <v>0</v>
      </c>
      <c r="EA16" s="73">
        <v>0</v>
      </c>
      <c r="EB16" s="73">
        <v>0</v>
      </c>
      <c r="EC16" s="73">
        <v>0</v>
      </c>
      <c r="ED16" s="73">
        <v>0</v>
      </c>
      <c r="EE16" s="73">
        <v>0</v>
      </c>
      <c r="EF16" s="73">
        <v>0</v>
      </c>
      <c r="EG16" s="73">
        <v>0</v>
      </c>
      <c r="EH16" s="73">
        <v>0</v>
      </c>
      <c r="EI16" s="73">
        <v>0</v>
      </c>
      <c r="EJ16" s="73">
        <v>0</v>
      </c>
      <c r="EK16" s="73">
        <v>0</v>
      </c>
      <c r="EL16" s="73">
        <v>0</v>
      </c>
      <c r="EM16" s="73">
        <v>0</v>
      </c>
      <c r="EN16" s="73">
        <v>0</v>
      </c>
      <c r="EO16" s="73">
        <v>0</v>
      </c>
      <c r="EP16" s="73">
        <v>0</v>
      </c>
      <c r="EQ16" s="73">
        <f t="shared" si="0"/>
        <v>4149499.356079679</v>
      </c>
      <c r="ER16" s="73">
        <f t="shared" si="1"/>
        <v>428069.76843449031</v>
      </c>
      <c r="ES16" s="73">
        <f t="shared" si="2"/>
        <v>2738190.641669652</v>
      </c>
      <c r="ET16" s="73">
        <f t="shared" si="3"/>
        <v>7315759.7661838215</v>
      </c>
      <c r="EU16" s="73">
        <f t="shared" si="4"/>
        <v>3944343.7410796792</v>
      </c>
      <c r="EV16" s="73">
        <f t="shared" si="5"/>
        <v>289624.01343449031</v>
      </c>
      <c r="EW16" s="73">
        <f t="shared" si="6"/>
        <v>2615928.9191696513</v>
      </c>
      <c r="EX16" s="73">
        <f t="shared" si="7"/>
        <v>6849896.6736838222</v>
      </c>
    </row>
    <row r="17" spans="1:154" ht="24.95" customHeight="1" x14ac:dyDescent="0.2">
      <c r="A17" s="53">
        <v>10</v>
      </c>
      <c r="B17" s="72" t="s">
        <v>79</v>
      </c>
      <c r="C17" s="73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3">
        <v>0</v>
      </c>
      <c r="L17" s="73">
        <v>17015.239999999998</v>
      </c>
      <c r="M17" s="73">
        <v>0</v>
      </c>
      <c r="N17" s="73">
        <v>17015.239999999998</v>
      </c>
      <c r="O17" s="73">
        <v>0</v>
      </c>
      <c r="P17" s="73">
        <v>17015.239999999998</v>
      </c>
      <c r="Q17" s="73">
        <v>0</v>
      </c>
      <c r="R17" s="73">
        <v>17015.239999999998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1575014.751600228</v>
      </c>
      <c r="AB17" s="73">
        <v>12337.9087</v>
      </c>
      <c r="AC17" s="73">
        <v>526.58630000000016</v>
      </c>
      <c r="AD17" s="73">
        <v>1587879.2466002281</v>
      </c>
      <c r="AE17" s="73">
        <v>1532469.5998802464</v>
      </c>
      <c r="AF17" s="73">
        <v>12337.9087</v>
      </c>
      <c r="AG17" s="73">
        <v>526.58630000000016</v>
      </c>
      <c r="AH17" s="73">
        <v>1545334.0948802466</v>
      </c>
      <c r="AI17" s="73">
        <v>213956.96730620245</v>
      </c>
      <c r="AJ17" s="73">
        <v>806198.98980979749</v>
      </c>
      <c r="AK17" s="73">
        <v>25109</v>
      </c>
      <c r="AL17" s="73">
        <v>1045264.9571159999</v>
      </c>
      <c r="AM17" s="73">
        <v>199165.62330620244</v>
      </c>
      <c r="AN17" s="73">
        <v>790295.00280979753</v>
      </c>
      <c r="AO17" s="73">
        <v>25109</v>
      </c>
      <c r="AP17" s="73">
        <v>1014569.626116</v>
      </c>
      <c r="AQ17" s="73">
        <v>23166.58544117647</v>
      </c>
      <c r="AR17" s="73">
        <v>109839.34974264704</v>
      </c>
      <c r="AS17" s="73">
        <v>19473.66</v>
      </c>
      <c r="AT17" s="73">
        <v>152479.59518382352</v>
      </c>
      <c r="AU17" s="73">
        <v>20105.43944117647</v>
      </c>
      <c r="AV17" s="73">
        <v>109569.34974264704</v>
      </c>
      <c r="AW17" s="73">
        <v>19473.66</v>
      </c>
      <c r="AX17" s="73">
        <v>149148.44918382351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  <c r="BD17" s="73">
        <v>0</v>
      </c>
      <c r="BE17" s="73">
        <v>0</v>
      </c>
      <c r="BF17" s="73">
        <v>0</v>
      </c>
      <c r="BG17" s="73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5710.6705650000013</v>
      </c>
      <c r="BP17" s="73">
        <v>0</v>
      </c>
      <c r="BQ17" s="73">
        <v>0</v>
      </c>
      <c r="BR17" s="73">
        <v>5710.6705650000013</v>
      </c>
      <c r="BS17" s="73">
        <v>0</v>
      </c>
      <c r="BT17" s="73">
        <v>0</v>
      </c>
      <c r="BU17" s="73">
        <v>0</v>
      </c>
      <c r="BV17" s="73">
        <v>0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3">
        <v>0</v>
      </c>
      <c r="CK17" s="73">
        <v>0</v>
      </c>
      <c r="CL17" s="73">
        <v>0</v>
      </c>
      <c r="CM17" s="73">
        <v>31843.269999999997</v>
      </c>
      <c r="CN17" s="73">
        <v>0</v>
      </c>
      <c r="CO17" s="73">
        <v>0</v>
      </c>
      <c r="CP17" s="73">
        <v>31843.269999999997</v>
      </c>
      <c r="CQ17" s="73">
        <v>21213.164999999997</v>
      </c>
      <c r="CR17" s="73">
        <v>0</v>
      </c>
      <c r="CS17" s="73">
        <v>0</v>
      </c>
      <c r="CT17" s="73">
        <v>21213.164999999997</v>
      </c>
      <c r="CU17" s="73">
        <v>331978.55</v>
      </c>
      <c r="CV17" s="73">
        <v>32775.65</v>
      </c>
      <c r="CW17" s="73">
        <v>0</v>
      </c>
      <c r="CX17" s="73">
        <v>364754.2</v>
      </c>
      <c r="CY17" s="73">
        <v>159031.80049519934</v>
      </c>
      <c r="CZ17" s="73">
        <v>7557.354000000003</v>
      </c>
      <c r="DA17" s="73">
        <v>0</v>
      </c>
      <c r="DB17" s="73">
        <v>166589.15449519933</v>
      </c>
      <c r="DC17" s="73">
        <v>2772021.9699999997</v>
      </c>
      <c r="DD17" s="73">
        <v>9129.2799999999988</v>
      </c>
      <c r="DE17" s="73">
        <v>0</v>
      </c>
      <c r="DF17" s="73">
        <v>2781151.2499999995</v>
      </c>
      <c r="DG17" s="73">
        <v>26833.505199999548</v>
      </c>
      <c r="DH17" s="73">
        <v>9129.2799999999988</v>
      </c>
      <c r="DI17" s="73">
        <v>0</v>
      </c>
      <c r="DJ17" s="73">
        <v>35962.785199999547</v>
      </c>
      <c r="DK17" s="73">
        <v>522</v>
      </c>
      <c r="DL17" s="73">
        <v>0</v>
      </c>
      <c r="DM17" s="73">
        <v>0</v>
      </c>
      <c r="DN17" s="73">
        <v>522</v>
      </c>
      <c r="DO17" s="73">
        <v>522</v>
      </c>
      <c r="DP17" s="73">
        <v>0</v>
      </c>
      <c r="DQ17" s="73">
        <v>0</v>
      </c>
      <c r="DR17" s="73">
        <v>522</v>
      </c>
      <c r="DS17" s="73">
        <v>0</v>
      </c>
      <c r="DT17" s="73">
        <v>0</v>
      </c>
      <c r="DU17" s="73">
        <v>0</v>
      </c>
      <c r="DV17" s="73">
        <v>0</v>
      </c>
      <c r="DW17" s="73">
        <v>0</v>
      </c>
      <c r="DX17" s="73">
        <v>0</v>
      </c>
      <c r="DY17" s="73">
        <v>0</v>
      </c>
      <c r="DZ17" s="73">
        <v>0</v>
      </c>
      <c r="EA17" s="73">
        <v>0</v>
      </c>
      <c r="EB17" s="73">
        <v>0</v>
      </c>
      <c r="EC17" s="73">
        <v>0</v>
      </c>
      <c r="ED17" s="73">
        <v>0</v>
      </c>
      <c r="EE17" s="73">
        <v>0</v>
      </c>
      <c r="EF17" s="73">
        <v>0</v>
      </c>
      <c r="EG17" s="73">
        <v>0</v>
      </c>
      <c r="EH17" s="73">
        <v>0</v>
      </c>
      <c r="EI17" s="73">
        <v>0</v>
      </c>
      <c r="EJ17" s="73">
        <v>0</v>
      </c>
      <c r="EK17" s="73">
        <v>0</v>
      </c>
      <c r="EL17" s="73">
        <v>0</v>
      </c>
      <c r="EM17" s="73">
        <v>0</v>
      </c>
      <c r="EN17" s="73">
        <v>0</v>
      </c>
      <c r="EO17" s="73">
        <v>0</v>
      </c>
      <c r="EP17" s="73">
        <v>0</v>
      </c>
      <c r="EQ17" s="73">
        <f t="shared" si="0"/>
        <v>4954214.7649126071</v>
      </c>
      <c r="ER17" s="73">
        <f t="shared" si="1"/>
        <v>987296.41825244459</v>
      </c>
      <c r="ES17" s="73">
        <f t="shared" si="2"/>
        <v>45109.246299999999</v>
      </c>
      <c r="ET17" s="73">
        <f t="shared" si="3"/>
        <v>5986620.4294650517</v>
      </c>
      <c r="EU17" s="73">
        <f t="shared" si="4"/>
        <v>1959341.1333228243</v>
      </c>
      <c r="EV17" s="73">
        <f t="shared" si="5"/>
        <v>945904.13525244466</v>
      </c>
      <c r="EW17" s="73">
        <f t="shared" si="6"/>
        <v>45109.246299999999</v>
      </c>
      <c r="EX17" s="73">
        <f t="shared" si="7"/>
        <v>2950354.5148752686</v>
      </c>
    </row>
    <row r="18" spans="1:154" ht="24.95" customHeight="1" x14ac:dyDescent="0.2">
      <c r="A18" s="53">
        <v>11</v>
      </c>
      <c r="B18" s="72" t="s">
        <v>54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42.37</v>
      </c>
      <c r="N18" s="73">
        <v>42.37</v>
      </c>
      <c r="O18" s="73">
        <v>0</v>
      </c>
      <c r="P18" s="73">
        <v>0</v>
      </c>
      <c r="Q18" s="73">
        <v>42.37</v>
      </c>
      <c r="R18" s="73">
        <v>42.37</v>
      </c>
      <c r="S18" s="73">
        <v>0</v>
      </c>
      <c r="T18" s="73">
        <v>0</v>
      </c>
      <c r="U18" s="73">
        <v>342.25</v>
      </c>
      <c r="V18" s="73">
        <v>342.25</v>
      </c>
      <c r="W18" s="73">
        <v>0</v>
      </c>
      <c r="X18" s="73">
        <v>0</v>
      </c>
      <c r="Y18" s="73">
        <v>102.66999999999999</v>
      </c>
      <c r="Z18" s="73">
        <v>102.66999999999999</v>
      </c>
      <c r="AA18" s="73">
        <v>14085.96</v>
      </c>
      <c r="AB18" s="73">
        <v>18981.419999999998</v>
      </c>
      <c r="AC18" s="73">
        <v>4308410.01</v>
      </c>
      <c r="AD18" s="73">
        <v>4341477.3899999997</v>
      </c>
      <c r="AE18" s="73">
        <v>14085.96</v>
      </c>
      <c r="AF18" s="73">
        <v>18981.419999999998</v>
      </c>
      <c r="AG18" s="73">
        <v>4308410.01</v>
      </c>
      <c r="AH18" s="73">
        <v>4341477.3899999997</v>
      </c>
      <c r="AI18" s="73">
        <v>17648.2</v>
      </c>
      <c r="AJ18" s="73">
        <v>63835.16</v>
      </c>
      <c r="AK18" s="73">
        <v>1176412.7499999995</v>
      </c>
      <c r="AL18" s="73">
        <v>1257896.1099999996</v>
      </c>
      <c r="AM18" s="73">
        <v>5294.4600000000009</v>
      </c>
      <c r="AN18" s="73">
        <v>19150.550000000003</v>
      </c>
      <c r="AO18" s="73">
        <v>352923.81999999948</v>
      </c>
      <c r="AP18" s="73">
        <v>377368.82999999949</v>
      </c>
      <c r="AQ18" s="73">
        <v>6702.32</v>
      </c>
      <c r="AR18" s="73">
        <v>42244.7</v>
      </c>
      <c r="AS18" s="73">
        <v>85161.549999999988</v>
      </c>
      <c r="AT18" s="73">
        <v>134108.56999999998</v>
      </c>
      <c r="AU18" s="73">
        <v>6352.32</v>
      </c>
      <c r="AV18" s="73">
        <v>39472.699999999997</v>
      </c>
      <c r="AW18" s="73">
        <v>25548.459999999992</v>
      </c>
      <c r="AX18" s="73">
        <v>71373.479999999981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BL18" s="73">
        <v>0</v>
      </c>
      <c r="BM18" s="73">
        <v>0</v>
      </c>
      <c r="BN18" s="73">
        <v>0</v>
      </c>
      <c r="BO18" s="73">
        <v>0</v>
      </c>
      <c r="BP18" s="73">
        <v>0</v>
      </c>
      <c r="BQ18" s="73">
        <v>0</v>
      </c>
      <c r="BR18" s="73">
        <v>0</v>
      </c>
      <c r="BS18" s="73">
        <v>0</v>
      </c>
      <c r="BT18" s="73">
        <v>0</v>
      </c>
      <c r="BU18" s="73">
        <v>0</v>
      </c>
      <c r="BV18" s="73">
        <v>0</v>
      </c>
      <c r="BW18" s="73">
        <v>0</v>
      </c>
      <c r="BX18" s="73">
        <v>0</v>
      </c>
      <c r="BY18" s="73">
        <v>0</v>
      </c>
      <c r="BZ18" s="73">
        <v>0</v>
      </c>
      <c r="CA18" s="73">
        <v>0</v>
      </c>
      <c r="CB18" s="73">
        <v>0</v>
      </c>
      <c r="CC18" s="73">
        <v>0</v>
      </c>
      <c r="CD18" s="73">
        <v>0</v>
      </c>
      <c r="CE18" s="73">
        <v>0</v>
      </c>
      <c r="CF18" s="73">
        <v>0</v>
      </c>
      <c r="CG18" s="73">
        <v>0</v>
      </c>
      <c r="CH18" s="73">
        <v>0</v>
      </c>
      <c r="CI18" s="73">
        <v>0</v>
      </c>
      <c r="CJ18" s="73">
        <v>0</v>
      </c>
      <c r="CK18" s="73">
        <v>0</v>
      </c>
      <c r="CL18" s="73">
        <v>0</v>
      </c>
      <c r="CM18" s="73">
        <v>0</v>
      </c>
      <c r="CN18" s="73">
        <v>0</v>
      </c>
      <c r="CO18" s="73">
        <v>0</v>
      </c>
      <c r="CP18" s="73">
        <v>0</v>
      </c>
      <c r="CQ18" s="73">
        <v>0</v>
      </c>
      <c r="CR18" s="73">
        <v>0</v>
      </c>
      <c r="CS18" s="73">
        <v>0</v>
      </c>
      <c r="CT18" s="73">
        <v>0</v>
      </c>
      <c r="CU18" s="73">
        <v>112.37</v>
      </c>
      <c r="CV18" s="73">
        <v>0</v>
      </c>
      <c r="CW18" s="73">
        <v>0</v>
      </c>
      <c r="CX18" s="73">
        <v>112.37</v>
      </c>
      <c r="CY18" s="73">
        <v>22.47</v>
      </c>
      <c r="CZ18" s="73">
        <v>0</v>
      </c>
      <c r="DA18" s="73">
        <v>0</v>
      </c>
      <c r="DB18" s="73">
        <v>22.47</v>
      </c>
      <c r="DC18" s="73">
        <v>0</v>
      </c>
      <c r="DD18" s="73">
        <v>0</v>
      </c>
      <c r="DE18" s="73">
        <v>0</v>
      </c>
      <c r="DF18" s="73">
        <v>0</v>
      </c>
      <c r="DG18" s="73">
        <v>0</v>
      </c>
      <c r="DH18" s="73">
        <v>0</v>
      </c>
      <c r="DI18" s="73">
        <v>0</v>
      </c>
      <c r="DJ18" s="73">
        <v>0</v>
      </c>
      <c r="DK18" s="73">
        <v>0</v>
      </c>
      <c r="DL18" s="73">
        <v>0</v>
      </c>
      <c r="DM18" s="73">
        <v>0</v>
      </c>
      <c r="DN18" s="73">
        <v>0</v>
      </c>
      <c r="DO18" s="73">
        <v>0</v>
      </c>
      <c r="DP18" s="73">
        <v>0</v>
      </c>
      <c r="DQ18" s="73">
        <v>0</v>
      </c>
      <c r="DR18" s="73">
        <v>0</v>
      </c>
      <c r="DS18" s="73">
        <v>0</v>
      </c>
      <c r="DT18" s="73">
        <v>0</v>
      </c>
      <c r="DU18" s="73">
        <v>0</v>
      </c>
      <c r="DV18" s="73">
        <v>0</v>
      </c>
      <c r="DW18" s="73">
        <v>0</v>
      </c>
      <c r="DX18" s="73">
        <v>0</v>
      </c>
      <c r="DY18" s="73">
        <v>0</v>
      </c>
      <c r="DZ18" s="73">
        <v>0</v>
      </c>
      <c r="EA18" s="73">
        <v>0</v>
      </c>
      <c r="EB18" s="73">
        <v>0</v>
      </c>
      <c r="EC18" s="73">
        <v>0</v>
      </c>
      <c r="ED18" s="73">
        <v>0</v>
      </c>
      <c r="EE18" s="73">
        <v>0</v>
      </c>
      <c r="EF18" s="73">
        <v>0</v>
      </c>
      <c r="EG18" s="73">
        <v>0</v>
      </c>
      <c r="EH18" s="73">
        <v>0</v>
      </c>
      <c r="EI18" s="73">
        <v>0</v>
      </c>
      <c r="EJ18" s="73">
        <v>0</v>
      </c>
      <c r="EK18" s="73">
        <v>0</v>
      </c>
      <c r="EL18" s="73">
        <v>0</v>
      </c>
      <c r="EM18" s="73">
        <v>0</v>
      </c>
      <c r="EN18" s="73">
        <v>0</v>
      </c>
      <c r="EO18" s="73">
        <v>0</v>
      </c>
      <c r="EP18" s="73">
        <v>0</v>
      </c>
      <c r="EQ18" s="73">
        <f t="shared" si="0"/>
        <v>38548.85</v>
      </c>
      <c r="ER18" s="73">
        <f t="shared" si="1"/>
        <v>125061.28</v>
      </c>
      <c r="ES18" s="73">
        <f t="shared" si="2"/>
        <v>5570368.9299999988</v>
      </c>
      <c r="ET18" s="73">
        <f t="shared" si="3"/>
        <v>5733979.0599999996</v>
      </c>
      <c r="EU18" s="73">
        <f t="shared" si="4"/>
        <v>25755.21</v>
      </c>
      <c r="EV18" s="73">
        <f t="shared" si="5"/>
        <v>77604.67</v>
      </c>
      <c r="EW18" s="73">
        <f t="shared" si="6"/>
        <v>4687027.3299999991</v>
      </c>
      <c r="EX18" s="73">
        <f t="shared" si="7"/>
        <v>4790387.2099999981</v>
      </c>
    </row>
    <row r="19" spans="1:154" ht="24.95" customHeight="1" x14ac:dyDescent="0.2">
      <c r="A19" s="53">
        <v>12</v>
      </c>
      <c r="B19" s="72" t="s">
        <v>53</v>
      </c>
      <c r="C19" s="73">
        <v>0</v>
      </c>
      <c r="D19" s="73">
        <v>0</v>
      </c>
      <c r="E19" s="73">
        <v>4000</v>
      </c>
      <c r="F19" s="73">
        <v>4000</v>
      </c>
      <c r="G19" s="73">
        <v>0</v>
      </c>
      <c r="H19" s="73">
        <v>0</v>
      </c>
      <c r="I19" s="73">
        <v>800</v>
      </c>
      <c r="J19" s="73">
        <v>800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70356.899999999994</v>
      </c>
      <c r="T19" s="73">
        <v>0</v>
      </c>
      <c r="U19" s="73">
        <v>0</v>
      </c>
      <c r="V19" s="73">
        <v>70356.899999999994</v>
      </c>
      <c r="W19" s="73">
        <v>14356.899999999994</v>
      </c>
      <c r="X19" s="73">
        <v>0</v>
      </c>
      <c r="Y19" s="73">
        <v>0</v>
      </c>
      <c r="Z19" s="73">
        <v>14356.899999999994</v>
      </c>
      <c r="AA19" s="73">
        <v>2049201.1124103689</v>
      </c>
      <c r="AB19" s="73">
        <v>87186.904040005247</v>
      </c>
      <c r="AC19" s="73">
        <v>1996258.7698676253</v>
      </c>
      <c r="AD19" s="73">
        <v>4132646.7863179995</v>
      </c>
      <c r="AE19" s="73">
        <v>2049201.1124103689</v>
      </c>
      <c r="AF19" s="73">
        <v>87186.904040005247</v>
      </c>
      <c r="AG19" s="73">
        <v>1996258.7698676253</v>
      </c>
      <c r="AH19" s="73">
        <v>4132646.7863179995</v>
      </c>
      <c r="AI19" s="73">
        <v>301851.02</v>
      </c>
      <c r="AJ19" s="73">
        <v>312769.15999999997</v>
      </c>
      <c r="AK19" s="73">
        <v>253707.13</v>
      </c>
      <c r="AL19" s="73">
        <v>868327.30999999994</v>
      </c>
      <c r="AM19" s="73">
        <v>289500.00589544821</v>
      </c>
      <c r="AN19" s="73">
        <v>296168.7061241715</v>
      </c>
      <c r="AO19" s="73">
        <v>248876.18443771717</v>
      </c>
      <c r="AP19" s="73">
        <v>834544.89645733696</v>
      </c>
      <c r="AQ19" s="73">
        <v>48052.865441176473</v>
      </c>
      <c r="AR19" s="73">
        <v>108152.46974264704</v>
      </c>
      <c r="AS19" s="73">
        <v>18777</v>
      </c>
      <c r="AT19" s="73">
        <v>174982.33518382351</v>
      </c>
      <c r="AU19" s="73">
        <v>46640.626691176476</v>
      </c>
      <c r="AV19" s="73">
        <v>107423.46974264704</v>
      </c>
      <c r="AW19" s="73">
        <v>18777</v>
      </c>
      <c r="AX19" s="73">
        <v>172841.09643382352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  <c r="BD19" s="73">
        <v>0</v>
      </c>
      <c r="BE19" s="73">
        <v>0</v>
      </c>
      <c r="BF19" s="73">
        <v>0</v>
      </c>
      <c r="BG19" s="73">
        <v>0</v>
      </c>
      <c r="BH19" s="73">
        <v>0</v>
      </c>
      <c r="BI19" s="73">
        <v>0</v>
      </c>
      <c r="BJ19" s="73">
        <v>0</v>
      </c>
      <c r="BK19" s="73">
        <v>0</v>
      </c>
      <c r="BL19" s="73">
        <v>0</v>
      </c>
      <c r="BM19" s="73">
        <v>0</v>
      </c>
      <c r="BN19" s="73">
        <v>0</v>
      </c>
      <c r="BO19" s="73">
        <v>0</v>
      </c>
      <c r="BP19" s="73">
        <v>0</v>
      </c>
      <c r="BQ19" s="73">
        <v>0</v>
      </c>
      <c r="BR19" s="73">
        <v>0</v>
      </c>
      <c r="BS19" s="73">
        <v>0</v>
      </c>
      <c r="BT19" s="73">
        <v>0</v>
      </c>
      <c r="BU19" s="73">
        <v>0</v>
      </c>
      <c r="BV19" s="73">
        <v>0</v>
      </c>
      <c r="BW19" s="73">
        <v>0</v>
      </c>
      <c r="BX19" s="73">
        <v>0</v>
      </c>
      <c r="BY19" s="73">
        <v>0</v>
      </c>
      <c r="BZ19" s="73">
        <v>0</v>
      </c>
      <c r="CA19" s="73">
        <v>0</v>
      </c>
      <c r="CB19" s="73">
        <v>0</v>
      </c>
      <c r="CC19" s="73">
        <v>0</v>
      </c>
      <c r="CD19" s="73">
        <v>0</v>
      </c>
      <c r="CE19" s="73">
        <v>0</v>
      </c>
      <c r="CF19" s="73">
        <v>0</v>
      </c>
      <c r="CG19" s="73">
        <v>0</v>
      </c>
      <c r="CH19" s="73">
        <v>0</v>
      </c>
      <c r="CI19" s="73">
        <v>0</v>
      </c>
      <c r="CJ19" s="73">
        <v>0</v>
      </c>
      <c r="CK19" s="73">
        <v>0</v>
      </c>
      <c r="CL19" s="73">
        <v>0</v>
      </c>
      <c r="CM19" s="73">
        <v>0</v>
      </c>
      <c r="CN19" s="73">
        <v>0</v>
      </c>
      <c r="CO19" s="73">
        <v>0</v>
      </c>
      <c r="CP19" s="73">
        <v>0</v>
      </c>
      <c r="CQ19" s="73">
        <v>0</v>
      </c>
      <c r="CR19" s="73">
        <v>0</v>
      </c>
      <c r="CS19" s="73">
        <v>0</v>
      </c>
      <c r="CT19" s="73">
        <v>0</v>
      </c>
      <c r="CU19" s="73">
        <v>2496.6799999999998</v>
      </c>
      <c r="CV19" s="73">
        <v>0</v>
      </c>
      <c r="CW19" s="73">
        <v>0</v>
      </c>
      <c r="CX19" s="73">
        <v>2496.6799999999998</v>
      </c>
      <c r="CY19" s="73">
        <v>970.80655123721976</v>
      </c>
      <c r="CZ19" s="73">
        <v>0</v>
      </c>
      <c r="DA19" s="73">
        <v>0</v>
      </c>
      <c r="DB19" s="73">
        <v>970.80655123721976</v>
      </c>
      <c r="DC19" s="73">
        <v>0</v>
      </c>
      <c r="DD19" s="73">
        <v>0</v>
      </c>
      <c r="DE19" s="73">
        <v>0</v>
      </c>
      <c r="DF19" s="73">
        <v>0</v>
      </c>
      <c r="DG19" s="73">
        <v>0</v>
      </c>
      <c r="DH19" s="73">
        <v>0</v>
      </c>
      <c r="DI19" s="73">
        <v>0</v>
      </c>
      <c r="DJ19" s="73">
        <v>0</v>
      </c>
      <c r="DK19" s="73">
        <v>11161</v>
      </c>
      <c r="DL19" s="73">
        <v>0</v>
      </c>
      <c r="DM19" s="73">
        <v>0</v>
      </c>
      <c r="DN19" s="73">
        <v>11161</v>
      </c>
      <c r="DO19" s="73">
        <v>11161</v>
      </c>
      <c r="DP19" s="73">
        <v>0</v>
      </c>
      <c r="DQ19" s="73">
        <v>0</v>
      </c>
      <c r="DR19" s="73">
        <v>11161</v>
      </c>
      <c r="DS19" s="73">
        <v>0</v>
      </c>
      <c r="DT19" s="73">
        <v>0</v>
      </c>
      <c r="DU19" s="73">
        <v>0</v>
      </c>
      <c r="DV19" s="73">
        <v>0</v>
      </c>
      <c r="DW19" s="73">
        <v>0</v>
      </c>
      <c r="DX19" s="73">
        <v>0</v>
      </c>
      <c r="DY19" s="73">
        <v>0</v>
      </c>
      <c r="DZ19" s="73">
        <v>0</v>
      </c>
      <c r="EA19" s="73">
        <v>0</v>
      </c>
      <c r="EB19" s="73">
        <v>0</v>
      </c>
      <c r="EC19" s="73">
        <v>0</v>
      </c>
      <c r="ED19" s="73">
        <v>0</v>
      </c>
      <c r="EE19" s="73">
        <v>0</v>
      </c>
      <c r="EF19" s="73">
        <v>0</v>
      </c>
      <c r="EG19" s="73">
        <v>0</v>
      </c>
      <c r="EH19" s="73">
        <v>0</v>
      </c>
      <c r="EI19" s="73">
        <v>0</v>
      </c>
      <c r="EJ19" s="73">
        <v>0</v>
      </c>
      <c r="EK19" s="73">
        <v>0</v>
      </c>
      <c r="EL19" s="73">
        <v>0</v>
      </c>
      <c r="EM19" s="73">
        <v>0</v>
      </c>
      <c r="EN19" s="73">
        <v>0</v>
      </c>
      <c r="EO19" s="73">
        <v>0</v>
      </c>
      <c r="EP19" s="73">
        <v>0</v>
      </c>
      <c r="EQ19" s="73">
        <f t="shared" si="0"/>
        <v>2483119.5778515455</v>
      </c>
      <c r="ER19" s="73">
        <f t="shared" si="1"/>
        <v>508108.53378265223</v>
      </c>
      <c r="ES19" s="73">
        <f t="shared" si="2"/>
        <v>2272742.8998676254</v>
      </c>
      <c r="ET19" s="73">
        <f t="shared" si="3"/>
        <v>5263971.0115018226</v>
      </c>
      <c r="EU19" s="73">
        <f t="shared" si="4"/>
        <v>2411830.4515482308</v>
      </c>
      <c r="EV19" s="73">
        <f t="shared" si="5"/>
        <v>490779.07990682375</v>
      </c>
      <c r="EW19" s="73">
        <f t="shared" si="6"/>
        <v>2264711.9543053424</v>
      </c>
      <c r="EX19" s="73">
        <f t="shared" si="7"/>
        <v>5167321.4857603982</v>
      </c>
    </row>
    <row r="20" spans="1:154" ht="24.95" customHeight="1" x14ac:dyDescent="0.2">
      <c r="A20" s="53">
        <v>13</v>
      </c>
      <c r="B20" s="72" t="s">
        <v>56</v>
      </c>
      <c r="C20" s="73">
        <v>16000</v>
      </c>
      <c r="D20" s="73">
        <v>0</v>
      </c>
      <c r="E20" s="73">
        <v>0</v>
      </c>
      <c r="F20" s="73">
        <v>16000</v>
      </c>
      <c r="G20" s="73">
        <v>16000</v>
      </c>
      <c r="H20" s="73">
        <v>0</v>
      </c>
      <c r="I20" s="73">
        <v>0</v>
      </c>
      <c r="J20" s="73">
        <v>16000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300</v>
      </c>
      <c r="U20" s="73">
        <v>0</v>
      </c>
      <c r="V20" s="73">
        <v>300</v>
      </c>
      <c r="W20" s="73">
        <v>0</v>
      </c>
      <c r="X20" s="73">
        <v>300</v>
      </c>
      <c r="Y20" s="73">
        <v>0</v>
      </c>
      <c r="Z20" s="73">
        <v>300</v>
      </c>
      <c r="AA20" s="73">
        <v>546010.06000000006</v>
      </c>
      <c r="AB20" s="73">
        <v>4002.98</v>
      </c>
      <c r="AC20" s="73">
        <v>428676.49</v>
      </c>
      <c r="AD20" s="73">
        <v>978689.53</v>
      </c>
      <c r="AE20" s="73">
        <v>546010.06000000006</v>
      </c>
      <c r="AF20" s="73">
        <v>4002.98</v>
      </c>
      <c r="AG20" s="73">
        <v>428676.49</v>
      </c>
      <c r="AH20" s="73">
        <v>978689.53</v>
      </c>
      <c r="AI20" s="73">
        <v>162851.82</v>
      </c>
      <c r="AJ20" s="73">
        <v>299928.87</v>
      </c>
      <c r="AK20" s="73">
        <v>49231</v>
      </c>
      <c r="AL20" s="73">
        <v>512011.69</v>
      </c>
      <c r="AM20" s="73">
        <v>162851.82</v>
      </c>
      <c r="AN20" s="73">
        <v>299928.87</v>
      </c>
      <c r="AO20" s="73">
        <v>49231</v>
      </c>
      <c r="AP20" s="73">
        <v>512011.69</v>
      </c>
      <c r="AQ20" s="73">
        <v>62255.715441176471</v>
      </c>
      <c r="AR20" s="73">
        <v>105158.75974264705</v>
      </c>
      <c r="AS20" s="73">
        <v>6779.4</v>
      </c>
      <c r="AT20" s="73">
        <v>174193.87518382352</v>
      </c>
      <c r="AU20" s="73">
        <v>62255.715441176471</v>
      </c>
      <c r="AV20" s="73">
        <v>105158.75974264705</v>
      </c>
      <c r="AW20" s="73">
        <v>6779.4</v>
      </c>
      <c r="AX20" s="73">
        <v>174193.87518382352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  <c r="BD20" s="73">
        <v>0</v>
      </c>
      <c r="BE20" s="73">
        <v>0</v>
      </c>
      <c r="BF20" s="73">
        <v>0</v>
      </c>
      <c r="BG20" s="73">
        <v>0</v>
      </c>
      <c r="BH20" s="73">
        <v>0</v>
      </c>
      <c r="BI20" s="73">
        <v>0</v>
      </c>
      <c r="BJ20" s="73">
        <v>0</v>
      </c>
      <c r="BK20" s="73">
        <v>0</v>
      </c>
      <c r="BL20" s="73">
        <v>0</v>
      </c>
      <c r="BM20" s="73">
        <v>0</v>
      </c>
      <c r="BN20" s="73">
        <v>0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3">
        <v>0</v>
      </c>
      <c r="CK20" s="73">
        <v>0</v>
      </c>
      <c r="CL20" s="73">
        <v>0</v>
      </c>
      <c r="CM20" s="73">
        <v>946.67</v>
      </c>
      <c r="CN20" s="73">
        <v>0</v>
      </c>
      <c r="CO20" s="73">
        <v>0</v>
      </c>
      <c r="CP20" s="73">
        <v>946.67</v>
      </c>
      <c r="CQ20" s="73">
        <v>946.67</v>
      </c>
      <c r="CR20" s="73">
        <v>0</v>
      </c>
      <c r="CS20" s="73">
        <v>0</v>
      </c>
      <c r="CT20" s="73">
        <v>946.67</v>
      </c>
      <c r="CU20" s="73">
        <v>48164.46</v>
      </c>
      <c r="CV20" s="73">
        <v>0</v>
      </c>
      <c r="CW20" s="73">
        <v>0</v>
      </c>
      <c r="CX20" s="73">
        <v>48164.46</v>
      </c>
      <c r="CY20" s="73">
        <v>48164.46</v>
      </c>
      <c r="CZ20" s="73">
        <v>0</v>
      </c>
      <c r="DA20" s="73">
        <v>0</v>
      </c>
      <c r="DB20" s="73">
        <v>48164.46</v>
      </c>
      <c r="DC20" s="73">
        <v>0</v>
      </c>
      <c r="DD20" s="73">
        <v>0</v>
      </c>
      <c r="DE20" s="73">
        <v>0</v>
      </c>
      <c r="DF20" s="73">
        <v>0</v>
      </c>
      <c r="DG20" s="73">
        <v>0</v>
      </c>
      <c r="DH20" s="73">
        <v>0</v>
      </c>
      <c r="DI20" s="73">
        <v>0</v>
      </c>
      <c r="DJ20" s="73">
        <v>0</v>
      </c>
      <c r="DK20" s="73">
        <v>0</v>
      </c>
      <c r="DL20" s="73">
        <v>0</v>
      </c>
      <c r="DM20" s="73">
        <v>0</v>
      </c>
      <c r="DN20" s="73">
        <v>0</v>
      </c>
      <c r="DO20" s="73">
        <v>0</v>
      </c>
      <c r="DP20" s="73">
        <v>0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0</v>
      </c>
      <c r="DY20" s="73">
        <v>0</v>
      </c>
      <c r="DZ20" s="73">
        <v>0</v>
      </c>
      <c r="EA20" s="73">
        <v>7025.15</v>
      </c>
      <c r="EB20" s="73">
        <v>0</v>
      </c>
      <c r="EC20" s="73">
        <v>0</v>
      </c>
      <c r="ED20" s="73">
        <v>7025.15</v>
      </c>
      <c r="EE20" s="73">
        <v>7025.15</v>
      </c>
      <c r="EF20" s="73">
        <v>0</v>
      </c>
      <c r="EG20" s="73">
        <v>0</v>
      </c>
      <c r="EH20" s="73">
        <v>7025.15</v>
      </c>
      <c r="EI20" s="73">
        <v>0</v>
      </c>
      <c r="EJ20" s="73">
        <v>0</v>
      </c>
      <c r="EK20" s="73">
        <v>0</v>
      </c>
      <c r="EL20" s="73">
        <v>0</v>
      </c>
      <c r="EM20" s="73">
        <v>0</v>
      </c>
      <c r="EN20" s="73">
        <v>0</v>
      </c>
      <c r="EO20" s="73">
        <v>0</v>
      </c>
      <c r="EP20" s="73">
        <v>0</v>
      </c>
      <c r="EQ20" s="73">
        <f t="shared" si="0"/>
        <v>843253.87544117658</v>
      </c>
      <c r="ER20" s="73">
        <f t="shared" si="1"/>
        <v>409390.60974264704</v>
      </c>
      <c r="ES20" s="73">
        <f t="shared" si="2"/>
        <v>484686.89</v>
      </c>
      <c r="ET20" s="73">
        <f t="shared" si="3"/>
        <v>1737331.3751838233</v>
      </c>
      <c r="EU20" s="73">
        <f t="shared" si="4"/>
        <v>843253.87544117658</v>
      </c>
      <c r="EV20" s="73">
        <f t="shared" si="5"/>
        <v>409390.60974264704</v>
      </c>
      <c r="EW20" s="73">
        <f t="shared" si="6"/>
        <v>484686.89</v>
      </c>
      <c r="EX20" s="73">
        <f t="shared" si="7"/>
        <v>1737331.3751838233</v>
      </c>
    </row>
    <row r="21" spans="1:154" ht="24.95" customHeight="1" x14ac:dyDescent="0.2">
      <c r="A21" s="53">
        <v>14</v>
      </c>
      <c r="B21" s="74" t="s">
        <v>86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944702.78970000031</v>
      </c>
      <c r="AJ21" s="73">
        <v>0</v>
      </c>
      <c r="AK21" s="73">
        <v>98564.790000000008</v>
      </c>
      <c r="AL21" s="73">
        <v>1043267.5797000004</v>
      </c>
      <c r="AM21" s="73">
        <v>944702.78970000031</v>
      </c>
      <c r="AN21" s="73">
        <v>0</v>
      </c>
      <c r="AO21" s="73">
        <v>98564.790000000008</v>
      </c>
      <c r="AP21" s="73">
        <v>1043267.5797000004</v>
      </c>
      <c r="AQ21" s="73">
        <v>106967.30544117646</v>
      </c>
      <c r="AR21" s="73">
        <v>48975.699742647048</v>
      </c>
      <c r="AS21" s="73">
        <v>5720</v>
      </c>
      <c r="AT21" s="73">
        <v>161663.00518382352</v>
      </c>
      <c r="AU21" s="73">
        <v>106967.30544117646</v>
      </c>
      <c r="AV21" s="73">
        <v>48975.699742647048</v>
      </c>
      <c r="AW21" s="73">
        <v>5720</v>
      </c>
      <c r="AX21" s="73">
        <v>161663.00518382352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  <c r="BD21" s="73">
        <v>0</v>
      </c>
      <c r="BE21" s="73">
        <v>0</v>
      </c>
      <c r="BF21" s="73">
        <v>0</v>
      </c>
      <c r="BG21" s="73">
        <v>0</v>
      </c>
      <c r="BH21" s="73">
        <v>0</v>
      </c>
      <c r="BI21" s="73">
        <v>0</v>
      </c>
      <c r="BJ21" s="73">
        <v>0</v>
      </c>
      <c r="BK21" s="73">
        <v>0</v>
      </c>
      <c r="BL21" s="73">
        <v>0</v>
      </c>
      <c r="BM21" s="73">
        <v>0</v>
      </c>
      <c r="BN21" s="73">
        <v>0</v>
      </c>
      <c r="BO21" s="73">
        <v>0</v>
      </c>
      <c r="BP21" s="73">
        <v>0</v>
      </c>
      <c r="BQ21" s="73">
        <v>0</v>
      </c>
      <c r="BR21" s="73">
        <v>0</v>
      </c>
      <c r="BS21" s="73">
        <v>0</v>
      </c>
      <c r="BT21" s="73">
        <v>0</v>
      </c>
      <c r="BU21" s="73">
        <v>0</v>
      </c>
      <c r="BV21" s="73">
        <v>0</v>
      </c>
      <c r="BW21" s="73">
        <v>0</v>
      </c>
      <c r="BX21" s="73">
        <v>0</v>
      </c>
      <c r="BY21" s="73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3">
        <v>0</v>
      </c>
      <c r="CK21" s="73">
        <v>0</v>
      </c>
      <c r="CL21" s="73">
        <v>0</v>
      </c>
      <c r="CM21" s="73">
        <v>0</v>
      </c>
      <c r="CN21" s="73">
        <v>0</v>
      </c>
      <c r="CO21" s="73">
        <v>0</v>
      </c>
      <c r="CP21" s="73">
        <v>0</v>
      </c>
      <c r="CQ21" s="73">
        <v>0</v>
      </c>
      <c r="CR21" s="73">
        <v>0</v>
      </c>
      <c r="CS21" s="73">
        <v>0</v>
      </c>
      <c r="CT21" s="73">
        <v>0</v>
      </c>
      <c r="CU21" s="73">
        <v>0</v>
      </c>
      <c r="CV21" s="73">
        <v>0</v>
      </c>
      <c r="CW21" s="73">
        <v>0</v>
      </c>
      <c r="CX21" s="73">
        <v>0</v>
      </c>
      <c r="CY21" s="73">
        <v>0</v>
      </c>
      <c r="CZ21" s="73">
        <v>0</v>
      </c>
      <c r="DA21" s="73">
        <v>0</v>
      </c>
      <c r="DB21" s="73">
        <v>0</v>
      </c>
      <c r="DC21" s="73">
        <v>0</v>
      </c>
      <c r="DD21" s="73">
        <v>0</v>
      </c>
      <c r="DE21" s="73">
        <v>0</v>
      </c>
      <c r="DF21" s="73">
        <v>0</v>
      </c>
      <c r="DG21" s="73">
        <v>0</v>
      </c>
      <c r="DH21" s="73">
        <v>0</v>
      </c>
      <c r="DI21" s="73">
        <v>0</v>
      </c>
      <c r="DJ21" s="73">
        <v>0</v>
      </c>
      <c r="DK21" s="73">
        <v>0</v>
      </c>
      <c r="DL21" s="73">
        <v>0</v>
      </c>
      <c r="DM21" s="73">
        <v>0</v>
      </c>
      <c r="DN21" s="73">
        <v>0</v>
      </c>
      <c r="DO21" s="73">
        <v>0</v>
      </c>
      <c r="DP21" s="73">
        <v>0</v>
      </c>
      <c r="DQ21" s="73">
        <v>0</v>
      </c>
      <c r="DR21" s="73">
        <v>0</v>
      </c>
      <c r="DS21" s="73">
        <v>0</v>
      </c>
      <c r="DT21" s="73">
        <v>0</v>
      </c>
      <c r="DU21" s="73">
        <v>0</v>
      </c>
      <c r="DV21" s="73">
        <v>0</v>
      </c>
      <c r="DW21" s="73">
        <v>0</v>
      </c>
      <c r="DX21" s="73">
        <v>0</v>
      </c>
      <c r="DY21" s="73">
        <v>0</v>
      </c>
      <c r="DZ21" s="73">
        <v>0</v>
      </c>
      <c r="EA21" s="73">
        <v>0</v>
      </c>
      <c r="EB21" s="73">
        <v>0</v>
      </c>
      <c r="EC21" s="73">
        <v>0</v>
      </c>
      <c r="ED21" s="73">
        <v>0</v>
      </c>
      <c r="EE21" s="73">
        <v>0</v>
      </c>
      <c r="EF21" s="73">
        <v>0</v>
      </c>
      <c r="EG21" s="73">
        <v>0</v>
      </c>
      <c r="EH21" s="73">
        <v>0</v>
      </c>
      <c r="EI21" s="73">
        <v>0</v>
      </c>
      <c r="EJ21" s="73">
        <v>0</v>
      </c>
      <c r="EK21" s="73">
        <v>0</v>
      </c>
      <c r="EL21" s="73">
        <v>0</v>
      </c>
      <c r="EM21" s="73">
        <v>0</v>
      </c>
      <c r="EN21" s="73">
        <v>0</v>
      </c>
      <c r="EO21" s="73">
        <v>0</v>
      </c>
      <c r="EP21" s="73">
        <v>0</v>
      </c>
      <c r="EQ21" s="73">
        <f t="shared" si="0"/>
        <v>1051670.0951411768</v>
      </c>
      <c r="ER21" s="73">
        <f t="shared" si="1"/>
        <v>48975.699742647048</v>
      </c>
      <c r="ES21" s="73">
        <f t="shared" si="2"/>
        <v>104284.79000000001</v>
      </c>
      <c r="ET21" s="73">
        <f t="shared" si="3"/>
        <v>1204930.584883824</v>
      </c>
      <c r="EU21" s="73">
        <f t="shared" si="4"/>
        <v>1051670.0951411768</v>
      </c>
      <c r="EV21" s="73">
        <f t="shared" si="5"/>
        <v>48975.699742647048</v>
      </c>
      <c r="EW21" s="73">
        <f t="shared" si="6"/>
        <v>104284.79000000001</v>
      </c>
      <c r="EX21" s="73">
        <f t="shared" si="7"/>
        <v>1204930.584883824</v>
      </c>
    </row>
    <row r="22" spans="1:154" ht="24.95" customHeight="1" x14ac:dyDescent="0.2">
      <c r="A22" s="53">
        <v>15</v>
      </c>
      <c r="B22" s="74" t="s">
        <v>87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713949.17777221056</v>
      </c>
      <c r="AB22" s="73">
        <v>184851.82874278983</v>
      </c>
      <c r="AC22" s="73">
        <v>0</v>
      </c>
      <c r="AD22" s="73">
        <v>898801.00651500036</v>
      </c>
      <c r="AE22" s="73">
        <v>713949.17777221056</v>
      </c>
      <c r="AF22" s="73">
        <v>184851.82874278983</v>
      </c>
      <c r="AG22" s="73">
        <v>0</v>
      </c>
      <c r="AH22" s="73">
        <v>898801.00651500036</v>
      </c>
      <c r="AI22" s="73">
        <v>10116.290000000001</v>
      </c>
      <c r="AJ22" s="73">
        <v>2656.67</v>
      </c>
      <c r="AK22" s="73">
        <v>0</v>
      </c>
      <c r="AL22" s="73">
        <v>12772.960000000001</v>
      </c>
      <c r="AM22" s="73">
        <v>6493.0220000000008</v>
      </c>
      <c r="AN22" s="73">
        <v>1677.328</v>
      </c>
      <c r="AO22" s="73">
        <v>0</v>
      </c>
      <c r="AP22" s="73">
        <v>8170.35</v>
      </c>
      <c r="AQ22" s="73">
        <v>6501.0029411764708</v>
      </c>
      <c r="AR22" s="73">
        <v>16750.954117647059</v>
      </c>
      <c r="AS22" s="73">
        <v>0</v>
      </c>
      <c r="AT22" s="73">
        <v>23251.957058823529</v>
      </c>
      <c r="AU22" s="73">
        <v>6501.0029411764708</v>
      </c>
      <c r="AV22" s="73">
        <v>16750.954117647059</v>
      </c>
      <c r="AW22" s="73">
        <v>0</v>
      </c>
      <c r="AX22" s="73">
        <v>23251.957058823529</v>
      </c>
      <c r="AY22" s="73">
        <v>0</v>
      </c>
      <c r="AZ22" s="73">
        <v>0</v>
      </c>
      <c r="BA22" s="73">
        <v>0</v>
      </c>
      <c r="BB22" s="73">
        <v>0</v>
      </c>
      <c r="BC22" s="73">
        <v>0</v>
      </c>
      <c r="BD22" s="73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0</v>
      </c>
      <c r="BK22" s="73">
        <v>0</v>
      </c>
      <c r="BL22" s="73">
        <v>0</v>
      </c>
      <c r="BM22" s="73">
        <v>0</v>
      </c>
      <c r="BN22" s="73">
        <v>0</v>
      </c>
      <c r="BO22" s="73">
        <v>0</v>
      </c>
      <c r="BP22" s="73">
        <v>0</v>
      </c>
      <c r="BQ22" s="73">
        <v>0</v>
      </c>
      <c r="BR22" s="73">
        <v>0</v>
      </c>
      <c r="BS22" s="73">
        <v>0</v>
      </c>
      <c r="BT22" s="73">
        <v>0</v>
      </c>
      <c r="BU22" s="73">
        <v>0</v>
      </c>
      <c r="BV22" s="73">
        <v>0</v>
      </c>
      <c r="BW22" s="73">
        <v>0</v>
      </c>
      <c r="BX22" s="73">
        <v>0</v>
      </c>
      <c r="BY22" s="73">
        <v>0</v>
      </c>
      <c r="BZ22" s="73">
        <v>0</v>
      </c>
      <c r="CA22" s="73">
        <v>0</v>
      </c>
      <c r="CB22" s="73">
        <v>0</v>
      </c>
      <c r="CC22" s="73">
        <v>0</v>
      </c>
      <c r="CD22" s="73">
        <v>0</v>
      </c>
      <c r="CE22" s="73">
        <v>0</v>
      </c>
      <c r="CF22" s="73">
        <v>0</v>
      </c>
      <c r="CG22" s="73">
        <v>0</v>
      </c>
      <c r="CH22" s="73">
        <v>0</v>
      </c>
      <c r="CI22" s="73">
        <v>0</v>
      </c>
      <c r="CJ22" s="73">
        <v>0</v>
      </c>
      <c r="CK22" s="73">
        <v>0</v>
      </c>
      <c r="CL22" s="73">
        <v>0</v>
      </c>
      <c r="CM22" s="73">
        <v>0</v>
      </c>
      <c r="CN22" s="73">
        <v>0</v>
      </c>
      <c r="CO22" s="73">
        <v>0</v>
      </c>
      <c r="CP22" s="73">
        <v>0</v>
      </c>
      <c r="CQ22" s="73">
        <v>0</v>
      </c>
      <c r="CR22" s="73">
        <v>0</v>
      </c>
      <c r="CS22" s="73">
        <v>0</v>
      </c>
      <c r="CT22" s="73">
        <v>0</v>
      </c>
      <c r="CU22" s="73">
        <v>4722.1000000000004</v>
      </c>
      <c r="CV22" s="73">
        <v>28249.120000000003</v>
      </c>
      <c r="CW22" s="73">
        <v>0</v>
      </c>
      <c r="CX22" s="73">
        <v>32971.22</v>
      </c>
      <c r="CY22" s="73">
        <v>1824.4200000000005</v>
      </c>
      <c r="CZ22" s="73">
        <v>28249.120000000003</v>
      </c>
      <c r="DA22" s="73">
        <v>0</v>
      </c>
      <c r="DB22" s="73">
        <v>30073.540000000005</v>
      </c>
      <c r="DC22" s="73">
        <v>0</v>
      </c>
      <c r="DD22" s="73">
        <v>0</v>
      </c>
      <c r="DE22" s="73">
        <v>0</v>
      </c>
      <c r="DF22" s="73">
        <v>0</v>
      </c>
      <c r="DG22" s="73">
        <v>0</v>
      </c>
      <c r="DH22" s="73">
        <v>0</v>
      </c>
      <c r="DI22" s="73">
        <v>0</v>
      </c>
      <c r="DJ22" s="73">
        <v>0</v>
      </c>
      <c r="DK22" s="73">
        <v>0</v>
      </c>
      <c r="DL22" s="73">
        <v>0</v>
      </c>
      <c r="DM22" s="73">
        <v>0</v>
      </c>
      <c r="DN22" s="73">
        <v>0</v>
      </c>
      <c r="DO22" s="73">
        <v>0</v>
      </c>
      <c r="DP22" s="73">
        <v>0</v>
      </c>
      <c r="DQ22" s="73">
        <v>0</v>
      </c>
      <c r="DR22" s="73">
        <v>0</v>
      </c>
      <c r="DS22" s="73">
        <v>0</v>
      </c>
      <c r="DT22" s="73">
        <v>0</v>
      </c>
      <c r="DU22" s="73">
        <v>0</v>
      </c>
      <c r="DV22" s="73">
        <v>0</v>
      </c>
      <c r="DW22" s="73">
        <v>0</v>
      </c>
      <c r="DX22" s="73">
        <v>0</v>
      </c>
      <c r="DY22" s="73">
        <v>0</v>
      </c>
      <c r="DZ22" s="73">
        <v>0</v>
      </c>
      <c r="EA22" s="73">
        <v>0</v>
      </c>
      <c r="EB22" s="73">
        <v>0</v>
      </c>
      <c r="EC22" s="73">
        <v>0</v>
      </c>
      <c r="ED22" s="73">
        <v>0</v>
      </c>
      <c r="EE22" s="73">
        <v>0</v>
      </c>
      <c r="EF22" s="73">
        <v>0</v>
      </c>
      <c r="EG22" s="73">
        <v>0</v>
      </c>
      <c r="EH22" s="73">
        <v>0</v>
      </c>
      <c r="EI22" s="73">
        <v>0</v>
      </c>
      <c r="EJ22" s="73">
        <v>0</v>
      </c>
      <c r="EK22" s="73">
        <v>0</v>
      </c>
      <c r="EL22" s="73">
        <v>0</v>
      </c>
      <c r="EM22" s="73">
        <v>0</v>
      </c>
      <c r="EN22" s="73">
        <v>0</v>
      </c>
      <c r="EO22" s="73">
        <v>0</v>
      </c>
      <c r="EP22" s="73">
        <v>0</v>
      </c>
      <c r="EQ22" s="73">
        <f t="shared" si="0"/>
        <v>735288.5707133871</v>
      </c>
      <c r="ER22" s="73">
        <f t="shared" si="1"/>
        <v>232508.57286043689</v>
      </c>
      <c r="ES22" s="73">
        <f t="shared" si="2"/>
        <v>0</v>
      </c>
      <c r="ET22" s="73">
        <f t="shared" si="3"/>
        <v>967797.14357382385</v>
      </c>
      <c r="EU22" s="73">
        <f t="shared" si="4"/>
        <v>728767.62271338713</v>
      </c>
      <c r="EV22" s="73">
        <f t="shared" si="5"/>
        <v>231529.23086043689</v>
      </c>
      <c r="EW22" s="73">
        <f t="shared" si="6"/>
        <v>0</v>
      </c>
      <c r="EX22" s="73">
        <f t="shared" si="7"/>
        <v>960296.85357382393</v>
      </c>
    </row>
    <row r="23" spans="1:154" ht="24.95" customHeight="1" x14ac:dyDescent="0.2">
      <c r="A23" s="53">
        <v>16</v>
      </c>
      <c r="B23" s="74" t="s">
        <v>57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147279.88999999996</v>
      </c>
      <c r="AJ23" s="73">
        <v>71412.890000000014</v>
      </c>
      <c r="AK23" s="73">
        <v>0</v>
      </c>
      <c r="AL23" s="73">
        <v>218692.77999999997</v>
      </c>
      <c r="AM23" s="73">
        <v>91319.513999999966</v>
      </c>
      <c r="AN23" s="73">
        <v>19927.970000000016</v>
      </c>
      <c r="AO23" s="73">
        <v>0</v>
      </c>
      <c r="AP23" s="73">
        <v>111247.48399999998</v>
      </c>
      <c r="AQ23" s="73">
        <v>6502.3154411764708</v>
      </c>
      <c r="AR23" s="73">
        <v>42079.699742647048</v>
      </c>
      <c r="AS23" s="73">
        <v>0</v>
      </c>
      <c r="AT23" s="73">
        <v>48582.015183823518</v>
      </c>
      <c r="AU23" s="73">
        <v>6262.3154411764708</v>
      </c>
      <c r="AV23" s="73">
        <v>40735.699742647048</v>
      </c>
      <c r="AW23" s="73">
        <v>0</v>
      </c>
      <c r="AX23" s="73">
        <v>46998.015183823518</v>
      </c>
      <c r="AY23" s="73">
        <v>0</v>
      </c>
      <c r="AZ23" s="73">
        <v>0</v>
      </c>
      <c r="BA23" s="73">
        <v>0</v>
      </c>
      <c r="BB23" s="73">
        <v>0</v>
      </c>
      <c r="BC23" s="73">
        <v>0</v>
      </c>
      <c r="BD23" s="73">
        <v>0</v>
      </c>
      <c r="BE23" s="73">
        <v>0</v>
      </c>
      <c r="BF23" s="73">
        <v>0</v>
      </c>
      <c r="BG23" s="73">
        <v>0</v>
      </c>
      <c r="BH23" s="73">
        <v>0</v>
      </c>
      <c r="BI23" s="73">
        <v>0</v>
      </c>
      <c r="BJ23" s="73">
        <v>0</v>
      </c>
      <c r="BK23" s="73">
        <v>0</v>
      </c>
      <c r="BL23" s="73">
        <v>0</v>
      </c>
      <c r="BM23" s="73">
        <v>0</v>
      </c>
      <c r="BN23" s="73">
        <v>0</v>
      </c>
      <c r="BO23" s="73">
        <v>0</v>
      </c>
      <c r="BP23" s="73">
        <v>0</v>
      </c>
      <c r="BQ23" s="73">
        <v>0</v>
      </c>
      <c r="BR23" s="73">
        <v>0</v>
      </c>
      <c r="BS23" s="73">
        <v>0</v>
      </c>
      <c r="BT23" s="73">
        <v>0</v>
      </c>
      <c r="BU23" s="73">
        <v>0</v>
      </c>
      <c r="BV23" s="73">
        <v>0</v>
      </c>
      <c r="BW23" s="73">
        <v>0</v>
      </c>
      <c r="BX23" s="73">
        <v>0</v>
      </c>
      <c r="BY23" s="73">
        <v>0</v>
      </c>
      <c r="BZ23" s="73">
        <v>0</v>
      </c>
      <c r="CA23" s="73">
        <v>0</v>
      </c>
      <c r="CB23" s="73">
        <v>0</v>
      </c>
      <c r="CC23" s="73">
        <v>0</v>
      </c>
      <c r="CD23" s="73">
        <v>0</v>
      </c>
      <c r="CE23" s="73">
        <v>0</v>
      </c>
      <c r="CF23" s="73">
        <v>0</v>
      </c>
      <c r="CG23" s="73">
        <v>0</v>
      </c>
      <c r="CH23" s="73">
        <v>0</v>
      </c>
      <c r="CI23" s="73">
        <v>0</v>
      </c>
      <c r="CJ23" s="73">
        <v>0</v>
      </c>
      <c r="CK23" s="73">
        <v>0</v>
      </c>
      <c r="CL23" s="73">
        <v>0</v>
      </c>
      <c r="CM23" s="73">
        <v>0</v>
      </c>
      <c r="CN23" s="73">
        <v>574.57000000000005</v>
      </c>
      <c r="CO23" s="73">
        <v>0</v>
      </c>
      <c r="CP23" s="73">
        <v>574.57000000000005</v>
      </c>
      <c r="CQ23" s="73">
        <v>0</v>
      </c>
      <c r="CR23" s="73">
        <v>114.91400000000004</v>
      </c>
      <c r="CS23" s="73">
        <v>0</v>
      </c>
      <c r="CT23" s="73">
        <v>114.91400000000004</v>
      </c>
      <c r="CU23" s="73">
        <v>15186.9</v>
      </c>
      <c r="CV23" s="73">
        <v>0</v>
      </c>
      <c r="CW23" s="73">
        <v>0</v>
      </c>
      <c r="CX23" s="73">
        <v>15186.9</v>
      </c>
      <c r="CY23" s="73">
        <v>571.91924999999901</v>
      </c>
      <c r="CZ23" s="73">
        <v>0</v>
      </c>
      <c r="DA23" s="73">
        <v>0</v>
      </c>
      <c r="DB23" s="73">
        <v>571.91924999999901</v>
      </c>
      <c r="DC23" s="73">
        <v>0</v>
      </c>
      <c r="DD23" s="73">
        <v>0</v>
      </c>
      <c r="DE23" s="73">
        <v>0</v>
      </c>
      <c r="DF23" s="73">
        <v>0</v>
      </c>
      <c r="DG23" s="73">
        <v>0</v>
      </c>
      <c r="DH23" s="73">
        <v>0</v>
      </c>
      <c r="DI23" s="73">
        <v>0</v>
      </c>
      <c r="DJ23" s="73">
        <v>0</v>
      </c>
      <c r="DK23" s="73">
        <v>0</v>
      </c>
      <c r="DL23" s="73">
        <v>0</v>
      </c>
      <c r="DM23" s="73">
        <v>0</v>
      </c>
      <c r="DN23" s="73">
        <v>0</v>
      </c>
      <c r="DO23" s="73">
        <v>0</v>
      </c>
      <c r="DP23" s="73">
        <v>0</v>
      </c>
      <c r="DQ23" s="73">
        <v>0</v>
      </c>
      <c r="DR23" s="73">
        <v>0</v>
      </c>
      <c r="DS23" s="73">
        <v>0</v>
      </c>
      <c r="DT23" s="73">
        <v>0</v>
      </c>
      <c r="DU23" s="73">
        <v>0</v>
      </c>
      <c r="DV23" s="73">
        <v>0</v>
      </c>
      <c r="DW23" s="73">
        <v>0</v>
      </c>
      <c r="DX23" s="73">
        <v>0</v>
      </c>
      <c r="DY23" s="73">
        <v>0</v>
      </c>
      <c r="DZ23" s="73">
        <v>0</v>
      </c>
      <c r="EA23" s="73">
        <v>0</v>
      </c>
      <c r="EB23" s="73">
        <v>0</v>
      </c>
      <c r="EC23" s="73">
        <v>0</v>
      </c>
      <c r="ED23" s="73">
        <v>0</v>
      </c>
      <c r="EE23" s="73">
        <v>0</v>
      </c>
      <c r="EF23" s="73">
        <v>0</v>
      </c>
      <c r="EG23" s="73">
        <v>0</v>
      </c>
      <c r="EH23" s="73">
        <v>0</v>
      </c>
      <c r="EI23" s="73">
        <v>0</v>
      </c>
      <c r="EJ23" s="73">
        <v>0</v>
      </c>
      <c r="EK23" s="73">
        <v>0</v>
      </c>
      <c r="EL23" s="73">
        <v>0</v>
      </c>
      <c r="EM23" s="73">
        <v>0</v>
      </c>
      <c r="EN23" s="73">
        <v>0</v>
      </c>
      <c r="EO23" s="73">
        <v>0</v>
      </c>
      <c r="EP23" s="73">
        <v>0</v>
      </c>
      <c r="EQ23" s="73">
        <f t="shared" si="0"/>
        <v>168969.10544117642</v>
      </c>
      <c r="ER23" s="73">
        <f t="shared" si="1"/>
        <v>114067.15974264707</v>
      </c>
      <c r="ES23" s="73">
        <f t="shared" si="2"/>
        <v>0</v>
      </c>
      <c r="ET23" s="73">
        <f t="shared" si="3"/>
        <v>283036.26518382353</v>
      </c>
      <c r="EU23" s="73">
        <f t="shared" si="4"/>
        <v>98153.748691176443</v>
      </c>
      <c r="EV23" s="73">
        <f t="shared" si="5"/>
        <v>60778.583742647061</v>
      </c>
      <c r="EW23" s="73">
        <f t="shared" si="6"/>
        <v>0</v>
      </c>
      <c r="EX23" s="73">
        <f t="shared" si="7"/>
        <v>158932.3324338235</v>
      </c>
    </row>
    <row r="24" spans="1:154" ht="24.95" customHeight="1" x14ac:dyDescent="0.2">
      <c r="A24" s="53">
        <v>17</v>
      </c>
      <c r="B24" s="74" t="s">
        <v>59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  <c r="H24" s="73">
        <v>0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2210</v>
      </c>
      <c r="AJ24" s="73">
        <v>1405.89</v>
      </c>
      <c r="AK24" s="73">
        <v>0</v>
      </c>
      <c r="AL24" s="73">
        <v>3615.8900000000003</v>
      </c>
      <c r="AM24" s="73">
        <v>2210</v>
      </c>
      <c r="AN24" s="73">
        <v>1405.89</v>
      </c>
      <c r="AO24" s="73">
        <v>0</v>
      </c>
      <c r="AP24" s="73">
        <v>3615.8900000000003</v>
      </c>
      <c r="AQ24" s="73">
        <v>6202.3154411764708</v>
      </c>
      <c r="AR24" s="73">
        <v>40159.699742647048</v>
      </c>
      <c r="AS24" s="73">
        <v>0</v>
      </c>
      <c r="AT24" s="73">
        <v>46362.015183823518</v>
      </c>
      <c r="AU24" s="73">
        <v>6202.3154411764708</v>
      </c>
      <c r="AV24" s="73">
        <v>40159.699742647048</v>
      </c>
      <c r="AW24" s="73">
        <v>0</v>
      </c>
      <c r="AX24" s="73">
        <v>46362.015183823518</v>
      </c>
      <c r="AY24" s="73">
        <v>0</v>
      </c>
      <c r="AZ24" s="73">
        <v>0</v>
      </c>
      <c r="BA24" s="73">
        <v>0</v>
      </c>
      <c r="BB24" s="73">
        <v>0</v>
      </c>
      <c r="BC24" s="73">
        <v>0</v>
      </c>
      <c r="BD24" s="73">
        <v>0</v>
      </c>
      <c r="BE24" s="73">
        <v>0</v>
      </c>
      <c r="BF24" s="73">
        <v>0</v>
      </c>
      <c r="BG24" s="73">
        <v>0</v>
      </c>
      <c r="BH24" s="73">
        <v>0</v>
      </c>
      <c r="BI24" s="73">
        <v>0</v>
      </c>
      <c r="BJ24" s="73">
        <v>0</v>
      </c>
      <c r="BK24" s="73">
        <v>0</v>
      </c>
      <c r="BL24" s="73">
        <v>0</v>
      </c>
      <c r="BM24" s="73">
        <v>0</v>
      </c>
      <c r="BN24" s="73">
        <v>0</v>
      </c>
      <c r="BO24" s="73">
        <v>0</v>
      </c>
      <c r="BP24" s="73">
        <v>0</v>
      </c>
      <c r="BQ24" s="73">
        <v>0</v>
      </c>
      <c r="BR24" s="73">
        <v>0</v>
      </c>
      <c r="BS24" s="73">
        <v>0</v>
      </c>
      <c r="BT24" s="73">
        <v>0</v>
      </c>
      <c r="BU24" s="73">
        <v>0</v>
      </c>
      <c r="BV24" s="73">
        <v>0</v>
      </c>
      <c r="BW24" s="73">
        <v>0</v>
      </c>
      <c r="BX24" s="73">
        <v>0</v>
      </c>
      <c r="BY24" s="73">
        <v>0</v>
      </c>
      <c r="BZ24" s="73">
        <v>0</v>
      </c>
      <c r="CA24" s="73">
        <v>0</v>
      </c>
      <c r="CB24" s="73">
        <v>0</v>
      </c>
      <c r="CC24" s="73">
        <v>0</v>
      </c>
      <c r="CD24" s="73">
        <v>0</v>
      </c>
      <c r="CE24" s="73">
        <v>0</v>
      </c>
      <c r="CF24" s="73">
        <v>0</v>
      </c>
      <c r="CG24" s="73">
        <v>0</v>
      </c>
      <c r="CH24" s="73">
        <v>0</v>
      </c>
      <c r="CI24" s="73">
        <v>0</v>
      </c>
      <c r="CJ24" s="73">
        <v>0</v>
      </c>
      <c r="CK24" s="73">
        <v>0</v>
      </c>
      <c r="CL24" s="73">
        <v>0</v>
      </c>
      <c r="CM24" s="73">
        <v>0</v>
      </c>
      <c r="CN24" s="73">
        <v>0</v>
      </c>
      <c r="CO24" s="73">
        <v>0</v>
      </c>
      <c r="CP24" s="73">
        <v>0</v>
      </c>
      <c r="CQ24" s="73">
        <v>0</v>
      </c>
      <c r="CR24" s="73">
        <v>0</v>
      </c>
      <c r="CS24" s="73">
        <v>0</v>
      </c>
      <c r="CT24" s="73">
        <v>0</v>
      </c>
      <c r="CU24" s="73">
        <v>0</v>
      </c>
      <c r="CV24" s="73">
        <v>0</v>
      </c>
      <c r="CW24" s="73">
        <v>0</v>
      </c>
      <c r="CX24" s="73">
        <v>0</v>
      </c>
      <c r="CY24" s="73">
        <v>0</v>
      </c>
      <c r="CZ24" s="73">
        <v>0</v>
      </c>
      <c r="DA24" s="73">
        <v>0</v>
      </c>
      <c r="DB24" s="73">
        <v>0</v>
      </c>
      <c r="DC24" s="73">
        <v>0</v>
      </c>
      <c r="DD24" s="73">
        <v>0</v>
      </c>
      <c r="DE24" s="73">
        <v>0</v>
      </c>
      <c r="DF24" s="73">
        <v>0</v>
      </c>
      <c r="DG24" s="73">
        <v>0</v>
      </c>
      <c r="DH24" s="73">
        <v>0</v>
      </c>
      <c r="DI24" s="73">
        <v>0</v>
      </c>
      <c r="DJ24" s="73">
        <v>0</v>
      </c>
      <c r="DK24" s="73">
        <v>4633</v>
      </c>
      <c r="DL24" s="73">
        <v>0</v>
      </c>
      <c r="DM24" s="73">
        <v>0</v>
      </c>
      <c r="DN24" s="73">
        <v>4633</v>
      </c>
      <c r="DO24" s="73">
        <v>4633</v>
      </c>
      <c r="DP24" s="73">
        <v>0</v>
      </c>
      <c r="DQ24" s="73">
        <v>0</v>
      </c>
      <c r="DR24" s="73">
        <v>4633</v>
      </c>
      <c r="DS24" s="73">
        <v>0</v>
      </c>
      <c r="DT24" s="73">
        <v>0</v>
      </c>
      <c r="DU24" s="73">
        <v>0</v>
      </c>
      <c r="DV24" s="73">
        <v>0</v>
      </c>
      <c r="DW24" s="73">
        <v>0</v>
      </c>
      <c r="DX24" s="73">
        <v>0</v>
      </c>
      <c r="DY24" s="73">
        <v>0</v>
      </c>
      <c r="DZ24" s="73">
        <v>0</v>
      </c>
      <c r="EA24" s="73">
        <v>0</v>
      </c>
      <c r="EB24" s="73">
        <v>0</v>
      </c>
      <c r="EC24" s="73">
        <v>0</v>
      </c>
      <c r="ED24" s="73">
        <v>0</v>
      </c>
      <c r="EE24" s="73">
        <v>0</v>
      </c>
      <c r="EF24" s="73">
        <v>0</v>
      </c>
      <c r="EG24" s="73">
        <v>0</v>
      </c>
      <c r="EH24" s="73">
        <v>0</v>
      </c>
      <c r="EI24" s="73">
        <v>0</v>
      </c>
      <c r="EJ24" s="73">
        <v>0</v>
      </c>
      <c r="EK24" s="73">
        <v>0</v>
      </c>
      <c r="EL24" s="73">
        <v>0</v>
      </c>
      <c r="EM24" s="73">
        <v>0</v>
      </c>
      <c r="EN24" s="73">
        <v>0</v>
      </c>
      <c r="EO24" s="73">
        <v>0</v>
      </c>
      <c r="EP24" s="73">
        <v>0</v>
      </c>
      <c r="EQ24" s="73">
        <f t="shared" si="0"/>
        <v>13045.31544117647</v>
      </c>
      <c r="ER24" s="73">
        <f t="shared" si="1"/>
        <v>41565.589742647047</v>
      </c>
      <c r="ES24" s="73">
        <f t="shared" si="2"/>
        <v>0</v>
      </c>
      <c r="ET24" s="73">
        <f t="shared" si="3"/>
        <v>54610.905183823517</v>
      </c>
      <c r="EU24" s="73">
        <f t="shared" si="4"/>
        <v>13045.31544117647</v>
      </c>
      <c r="EV24" s="73">
        <f t="shared" si="5"/>
        <v>41565.589742647047</v>
      </c>
      <c r="EW24" s="73">
        <f t="shared" si="6"/>
        <v>0</v>
      </c>
      <c r="EX24" s="73">
        <f t="shared" si="7"/>
        <v>54610.905183823517</v>
      </c>
    </row>
    <row r="25" spans="1:154" x14ac:dyDescent="0.2">
      <c r="A25" s="55"/>
      <c r="B25" s="81" t="s">
        <v>1</v>
      </c>
      <c r="C25" s="76">
        <f t="shared" ref="C25" si="8">SUM(C8:C24)</f>
        <v>3217260.81</v>
      </c>
      <c r="D25" s="76">
        <f t="shared" ref="D25" si="9">SUM(D8:D24)</f>
        <v>2449990.2299999995</v>
      </c>
      <c r="E25" s="76">
        <f t="shared" ref="E25" si="10">SUM(E8:E24)</f>
        <v>303000</v>
      </c>
      <c r="F25" s="76">
        <f t="shared" ref="F25" si="11">SUM(F8:F24)</f>
        <v>5970251.04</v>
      </c>
      <c r="G25" s="76">
        <f t="shared" ref="G25" si="12">SUM(G8:G24)</f>
        <v>1033794.6635716773</v>
      </c>
      <c r="H25" s="76">
        <f t="shared" ref="H25" si="13">SUM(H8:H24)</f>
        <v>2401969.165979669</v>
      </c>
      <c r="I25" s="76">
        <f t="shared" ref="I25" si="14">SUM(I8:I24)</f>
        <v>292659.40794865316</v>
      </c>
      <c r="J25" s="76">
        <f t="shared" ref="J25" si="15">SUM(J8:J24)</f>
        <v>3728423.2374999993</v>
      </c>
      <c r="K25" s="76">
        <f t="shared" ref="K25" si="16">SUM(K8:K24)</f>
        <v>154356.84</v>
      </c>
      <c r="L25" s="76">
        <f t="shared" ref="L25" si="17">SUM(L8:L24)</f>
        <v>281247.49</v>
      </c>
      <c r="M25" s="76">
        <f t="shared" ref="M25" si="18">SUM(M8:M24)</f>
        <v>3065.35</v>
      </c>
      <c r="N25" s="76">
        <f t="shared" ref="N25" si="19">SUM(N8:N24)</f>
        <v>438669.68</v>
      </c>
      <c r="O25" s="76">
        <f t="shared" ref="O25" si="20">SUM(O8:O24)</f>
        <v>154356.84</v>
      </c>
      <c r="P25" s="76">
        <f t="shared" ref="P25" si="21">SUM(P8:P24)</f>
        <v>281247.49</v>
      </c>
      <c r="Q25" s="76">
        <f t="shared" ref="Q25" si="22">SUM(Q8:Q24)</f>
        <v>3065.35</v>
      </c>
      <c r="R25" s="76">
        <f t="shared" ref="R25" si="23">SUM(R8:R24)</f>
        <v>438669.68</v>
      </c>
      <c r="S25" s="76">
        <f t="shared" ref="S25" si="24">SUM(S8:S24)</f>
        <v>157197.75</v>
      </c>
      <c r="T25" s="76">
        <f t="shared" ref="T25" si="25">SUM(T8:T24)</f>
        <v>19074.53</v>
      </c>
      <c r="U25" s="76">
        <f t="shared" ref="U25" si="26">SUM(U8:U24)</f>
        <v>10342.25</v>
      </c>
      <c r="V25" s="76">
        <f t="shared" ref="V25" si="27">SUM(V8:V24)</f>
        <v>186614.52999999997</v>
      </c>
      <c r="W25" s="76">
        <f t="shared" ref="W25" si="28">SUM(W8:W24)</f>
        <v>100657.78749999999</v>
      </c>
      <c r="X25" s="76">
        <f t="shared" ref="X25" si="29">SUM(X8:X24)</f>
        <v>19074.53</v>
      </c>
      <c r="Y25" s="76">
        <f t="shared" ref="Y25" si="30">SUM(Y8:Y24)</f>
        <v>10102.67</v>
      </c>
      <c r="Z25" s="76">
        <f t="shared" ref="Z25" si="31">SUM(Z8:Z24)</f>
        <v>129834.98749999999</v>
      </c>
      <c r="AA25" s="76">
        <f t="shared" ref="AA25" si="32">SUM(AA8:AA24)</f>
        <v>52010793.303613923</v>
      </c>
      <c r="AB25" s="76">
        <f t="shared" ref="AB25" si="33">SUM(AB8:AB24)</f>
        <v>5853073.3233074704</v>
      </c>
      <c r="AC25" s="76">
        <f t="shared" ref="AC25" si="34">SUM(AC8:AC24)</f>
        <v>34051158.438119084</v>
      </c>
      <c r="AD25" s="76">
        <f t="shared" ref="AD25" si="35">SUM(AD8:AD24)</f>
        <v>91915025.065040484</v>
      </c>
      <c r="AE25" s="76">
        <f t="shared" ref="AE25" si="36">SUM(AE8:AE24)</f>
        <v>51968248.151893944</v>
      </c>
      <c r="AF25" s="76">
        <f t="shared" ref="AF25" si="37">SUM(AF8:AF24)</f>
        <v>5853073.3233074704</v>
      </c>
      <c r="AG25" s="76">
        <f t="shared" ref="AG25" si="38">SUM(AG8:AG24)</f>
        <v>32949889.6933029</v>
      </c>
      <c r="AH25" s="76">
        <f t="shared" ref="AH25" si="39">SUM(AH8:AH24)</f>
        <v>90771211.168504328</v>
      </c>
      <c r="AI25" s="76">
        <f t="shared" ref="AI25" si="40">SUM(AI8:AI24)</f>
        <v>9131567.4419661984</v>
      </c>
      <c r="AJ25" s="76">
        <f t="shared" ref="AJ25" si="41">SUM(AJ8:AJ24)</f>
        <v>18904725.456561793</v>
      </c>
      <c r="AK25" s="76">
        <f t="shared" ref="AK25" si="42">SUM(AK8:AK24)</f>
        <v>3477631.2582879988</v>
      </c>
      <c r="AL25" s="76">
        <f t="shared" ref="AL25" si="43">SUM(AL8:AL24)</f>
        <v>31513924.156815991</v>
      </c>
      <c r="AM25" s="76">
        <f t="shared" ref="AM25" si="44">SUM(AM8:AM24)</f>
        <v>7578635.4398616478</v>
      </c>
      <c r="AN25" s="76">
        <f t="shared" ref="AN25" si="45">SUM(AN8:AN24)</f>
        <v>14114423.646185964</v>
      </c>
      <c r="AO25" s="76">
        <f t="shared" ref="AO25" si="46">SUM(AO8:AO24)</f>
        <v>1905907.5822257164</v>
      </c>
      <c r="AP25" s="76">
        <f t="shared" ref="AP25" si="47">SUM(AP8:AP24)</f>
        <v>23598966.668273326</v>
      </c>
      <c r="AQ25" s="76">
        <f t="shared" ref="AQ25" si="48">SUM(AQ8:AQ24)</f>
        <v>1424900.7235591775</v>
      </c>
      <c r="AR25" s="76">
        <f t="shared" ref="AR25" si="49">SUM(AR8:AR24)</f>
        <v>2813257.4808893516</v>
      </c>
      <c r="AS25" s="76">
        <f t="shared" ref="AS25" si="50">SUM(AS8:AS24)</f>
        <v>398668.63999999996</v>
      </c>
      <c r="AT25" s="76">
        <f t="shared" ref="AT25" si="51">SUM(AT8:AT24)</f>
        <v>4636826.8444485283</v>
      </c>
      <c r="AU25" s="76">
        <f t="shared" ref="AU25" si="52">SUM(AU8:AU24)</f>
        <v>1248582.5983680005</v>
      </c>
      <c r="AV25" s="76">
        <f t="shared" ref="AV25" si="53">SUM(AV8:AV24)</f>
        <v>2272099.1961467047</v>
      </c>
      <c r="AW25" s="76">
        <f t="shared" ref="AW25" si="54">SUM(AW8:AW24)</f>
        <v>258665.96999999994</v>
      </c>
      <c r="AX25" s="76">
        <f t="shared" ref="AX25" si="55">SUM(AX8:AX24)</f>
        <v>3779347.7645147056</v>
      </c>
      <c r="AY25" s="76">
        <f t="shared" ref="AY25" si="56">SUM(AY8:AY24)</f>
        <v>0</v>
      </c>
      <c r="AZ25" s="76">
        <f t="shared" ref="AZ25" si="57">SUM(AZ8:AZ24)</f>
        <v>0</v>
      </c>
      <c r="BA25" s="76">
        <f t="shared" ref="BA25" si="58">SUM(BA8:BA24)</f>
        <v>0</v>
      </c>
      <c r="BB25" s="76">
        <f t="shared" ref="BB25" si="59">SUM(BB8:BB24)</f>
        <v>0</v>
      </c>
      <c r="BC25" s="76">
        <f t="shared" ref="BC25" si="60">SUM(BC8:BC24)</f>
        <v>0</v>
      </c>
      <c r="BD25" s="76">
        <f t="shared" ref="BD25" si="61">SUM(BD8:BD24)</f>
        <v>0</v>
      </c>
      <c r="BE25" s="76">
        <f t="shared" ref="BE25" si="62">SUM(BE8:BE24)</f>
        <v>0</v>
      </c>
      <c r="BF25" s="76">
        <f t="shared" ref="BF25" si="63">SUM(BF8:BF24)</f>
        <v>0</v>
      </c>
      <c r="BG25" s="76">
        <f t="shared" ref="BG25" si="64">SUM(BG8:BG24)</f>
        <v>0</v>
      </c>
      <c r="BH25" s="76">
        <f t="shared" ref="BH25" si="65">SUM(BH8:BH24)</f>
        <v>0</v>
      </c>
      <c r="BI25" s="76">
        <f t="shared" ref="BI25" si="66">SUM(BI8:BI24)</f>
        <v>0</v>
      </c>
      <c r="BJ25" s="76">
        <f t="shared" ref="BJ25" si="67">SUM(BJ8:BJ24)</f>
        <v>0</v>
      </c>
      <c r="BK25" s="76">
        <f t="shared" ref="BK25" si="68">SUM(BK8:BK24)</f>
        <v>0</v>
      </c>
      <c r="BL25" s="76">
        <f t="shared" ref="BL25" si="69">SUM(BL8:BL24)</f>
        <v>0</v>
      </c>
      <c r="BM25" s="76">
        <f t="shared" ref="BM25" si="70">SUM(BM8:BM24)</f>
        <v>0</v>
      </c>
      <c r="BN25" s="76">
        <f t="shared" ref="BN25" si="71">SUM(BN8:BN24)</f>
        <v>0</v>
      </c>
      <c r="BO25" s="76">
        <f t="shared" ref="BO25" si="72">SUM(BO8:BO24)</f>
        <v>5710.6705650000013</v>
      </c>
      <c r="BP25" s="76">
        <f t="shared" ref="BP25" si="73">SUM(BP8:BP24)</f>
        <v>0</v>
      </c>
      <c r="BQ25" s="76">
        <f t="shared" ref="BQ25" si="74">SUM(BQ8:BQ24)</f>
        <v>0</v>
      </c>
      <c r="BR25" s="76">
        <f t="shared" ref="BR25" si="75">SUM(BR8:BR24)</f>
        <v>5710.6705650000013</v>
      </c>
      <c r="BS25" s="76">
        <f t="shared" ref="BS25" si="76">SUM(BS8:BS24)</f>
        <v>0</v>
      </c>
      <c r="BT25" s="76">
        <f t="shared" ref="BT25" si="77">SUM(BT8:BT24)</f>
        <v>0</v>
      </c>
      <c r="BU25" s="76">
        <f t="shared" ref="BU25" si="78">SUM(BU8:BU24)</f>
        <v>0</v>
      </c>
      <c r="BV25" s="76">
        <f t="shared" ref="BV25" si="79">SUM(BV8:BV24)</f>
        <v>0</v>
      </c>
      <c r="BW25" s="76">
        <f t="shared" ref="BW25" si="80">SUM(BW8:BW24)</f>
        <v>0</v>
      </c>
      <c r="BX25" s="76">
        <f t="shared" ref="BX25" si="81">SUM(BX8:BX24)</f>
        <v>0</v>
      </c>
      <c r="BY25" s="76">
        <f t="shared" ref="BY25" si="82">SUM(BY8:BY24)</f>
        <v>0</v>
      </c>
      <c r="BZ25" s="76">
        <f t="shared" ref="BZ25" si="83">SUM(BZ8:BZ24)</f>
        <v>0</v>
      </c>
      <c r="CA25" s="76">
        <f t="shared" ref="CA25" si="84">SUM(CA8:CA24)</f>
        <v>0</v>
      </c>
      <c r="CB25" s="76">
        <f t="shared" ref="CB25" si="85">SUM(CB8:CB24)</f>
        <v>0</v>
      </c>
      <c r="CC25" s="76">
        <f t="shared" ref="CC25" si="86">SUM(CC8:CC24)</f>
        <v>0</v>
      </c>
      <c r="CD25" s="76">
        <f t="shared" ref="CD25" si="87">SUM(CD8:CD24)</f>
        <v>0</v>
      </c>
      <c r="CE25" s="76">
        <f t="shared" ref="CE25" si="88">SUM(CE8:CE24)</f>
        <v>0</v>
      </c>
      <c r="CF25" s="76">
        <f t="shared" ref="CF25" si="89">SUM(CF8:CF24)</f>
        <v>0</v>
      </c>
      <c r="CG25" s="76">
        <f t="shared" ref="CG25" si="90">SUM(CG8:CG24)</f>
        <v>0</v>
      </c>
      <c r="CH25" s="76">
        <f t="shared" ref="CH25" si="91">SUM(CH8:CH24)</f>
        <v>0</v>
      </c>
      <c r="CI25" s="76">
        <f t="shared" ref="CI25" si="92">SUM(CI8:CI24)</f>
        <v>0</v>
      </c>
      <c r="CJ25" s="76">
        <f t="shared" ref="CJ25" si="93">SUM(CJ8:CJ24)</f>
        <v>0</v>
      </c>
      <c r="CK25" s="76">
        <f t="shared" ref="CK25" si="94">SUM(CK8:CK24)</f>
        <v>0</v>
      </c>
      <c r="CL25" s="76">
        <f t="shared" ref="CL25" si="95">SUM(CL8:CL24)</f>
        <v>0</v>
      </c>
      <c r="CM25" s="76">
        <f t="shared" ref="CM25" si="96">SUM(CM8:CM24)</f>
        <v>1016376.743</v>
      </c>
      <c r="CN25" s="76">
        <f t="shared" ref="CN25" si="97">SUM(CN8:CN24)</f>
        <v>2270.1669999999999</v>
      </c>
      <c r="CO25" s="76">
        <f t="shared" ref="CO25" si="98">SUM(CO8:CO24)</f>
        <v>0</v>
      </c>
      <c r="CP25" s="76">
        <f t="shared" ref="CP25" si="99">SUM(CP8:CP24)</f>
        <v>1018646.9099999999</v>
      </c>
      <c r="CQ25" s="76">
        <f t="shared" ref="CQ25" si="100">SUM(CQ8:CQ24)</f>
        <v>870220.07462956198</v>
      </c>
      <c r="CR25" s="76">
        <f t="shared" ref="CR25" si="101">SUM(CR8:CR24)</f>
        <v>1771.2043704380812</v>
      </c>
      <c r="CS25" s="76">
        <f t="shared" ref="CS25" si="102">SUM(CS8:CS24)</f>
        <v>0</v>
      </c>
      <c r="CT25" s="76">
        <f t="shared" ref="CT25" si="103">SUM(CT8:CT24)</f>
        <v>871991.27899999998</v>
      </c>
      <c r="CU25" s="76">
        <f t="shared" ref="CU25" si="104">SUM(CU8:CU24)</f>
        <v>58147724.555148989</v>
      </c>
      <c r="CV25" s="76">
        <f t="shared" ref="CV25" si="105">SUM(CV8:CV24)</f>
        <v>1363747.5548510002</v>
      </c>
      <c r="CW25" s="76">
        <f t="shared" ref="CW25" si="106">SUM(CW8:CW24)</f>
        <v>8516</v>
      </c>
      <c r="CX25" s="76">
        <f t="shared" ref="CX25" si="107">SUM(CX8:CX24)</f>
        <v>59519988.109999985</v>
      </c>
      <c r="CY25" s="76">
        <f t="shared" ref="CY25" si="108">SUM(CY8:CY24)</f>
        <v>1914923.1476709147</v>
      </c>
      <c r="CZ25" s="76">
        <f t="shared" ref="CZ25" si="109">SUM(CZ8:CZ24)</f>
        <v>-163315.29037448228</v>
      </c>
      <c r="DA25" s="76">
        <f t="shared" ref="DA25" si="110">SUM(DA8:DA24)</f>
        <v>4808.04</v>
      </c>
      <c r="DB25" s="76">
        <f t="shared" ref="DB25" si="111">SUM(DB8:DB24)</f>
        <v>1756415.8972964329</v>
      </c>
      <c r="DC25" s="76">
        <f t="shared" ref="DC25" si="112">SUM(DC8:DC24)</f>
        <v>2781271.13</v>
      </c>
      <c r="DD25" s="76">
        <f t="shared" ref="DD25" si="113">SUM(DD8:DD24)</f>
        <v>45624.28</v>
      </c>
      <c r="DE25" s="76">
        <f t="shared" ref="DE25" si="114">SUM(DE8:DE24)</f>
        <v>70</v>
      </c>
      <c r="DF25" s="76">
        <f t="shared" ref="DF25" si="115">SUM(DF8:DF24)</f>
        <v>2826965.4099999997</v>
      </c>
      <c r="DG25" s="76">
        <f t="shared" ref="DG25" si="116">SUM(DG8:DG24)</f>
        <v>35678.325199999847</v>
      </c>
      <c r="DH25" s="76">
        <f t="shared" ref="DH25" si="117">SUM(DH8:DH24)</f>
        <v>45624.28</v>
      </c>
      <c r="DI25" s="76">
        <f t="shared" ref="DI25" si="118">SUM(DI8:DI24)</f>
        <v>70</v>
      </c>
      <c r="DJ25" s="76">
        <f t="shared" ref="DJ25" si="119">SUM(DJ8:DJ24)</f>
        <v>81372.605199999845</v>
      </c>
      <c r="DK25" s="76">
        <f t="shared" ref="DK25" si="120">SUM(DK8:DK24)</f>
        <v>4710963.3800000008</v>
      </c>
      <c r="DL25" s="76">
        <f t="shared" ref="DL25" si="121">SUM(DL8:DL24)</f>
        <v>0</v>
      </c>
      <c r="DM25" s="76">
        <f t="shared" ref="DM25" si="122">SUM(DM8:DM24)</f>
        <v>0</v>
      </c>
      <c r="DN25" s="76">
        <f t="shared" ref="DN25" si="123">SUM(DN8:DN24)</f>
        <v>4710963.3800000008</v>
      </c>
      <c r="DO25" s="76">
        <f t="shared" ref="DO25" si="124">SUM(DO8:DO24)</f>
        <v>1672229.0995999989</v>
      </c>
      <c r="DP25" s="76">
        <f t="shared" ref="DP25" si="125">SUM(DP8:DP24)</f>
        <v>0</v>
      </c>
      <c r="DQ25" s="76">
        <f t="shared" ref="DQ25" si="126">SUM(DQ8:DQ24)</f>
        <v>0</v>
      </c>
      <c r="DR25" s="76">
        <f t="shared" ref="DR25" si="127">SUM(DR8:DR24)</f>
        <v>1672229.0995999989</v>
      </c>
      <c r="DS25" s="76">
        <f t="shared" ref="DS25" si="128">SUM(DS8:DS24)</f>
        <v>0</v>
      </c>
      <c r="DT25" s="76">
        <f t="shared" ref="DT25" si="129">SUM(DT8:DT24)</f>
        <v>163220.29</v>
      </c>
      <c r="DU25" s="76">
        <f t="shared" ref="DU25" si="130">SUM(DU8:DU24)</f>
        <v>0</v>
      </c>
      <c r="DV25" s="76">
        <f t="shared" ref="DV25" si="131">SUM(DV8:DV24)</f>
        <v>163220.29</v>
      </c>
      <c r="DW25" s="76">
        <f t="shared" ref="DW25" si="132">SUM(DW8:DW24)</f>
        <v>0</v>
      </c>
      <c r="DX25" s="76">
        <f t="shared" ref="DX25" si="133">SUM(DX8:DX24)</f>
        <v>163220.29</v>
      </c>
      <c r="DY25" s="76">
        <f t="shared" ref="DY25" si="134">SUM(DY8:DY24)</f>
        <v>0</v>
      </c>
      <c r="DZ25" s="76">
        <f t="shared" ref="DZ25" si="135">SUM(DZ8:DZ24)</f>
        <v>163220.29</v>
      </c>
      <c r="EA25" s="76">
        <f t="shared" ref="EA25" si="136">SUM(EA8:EA24)</f>
        <v>517155.93000000005</v>
      </c>
      <c r="EB25" s="76">
        <f t="shared" ref="EB25" si="137">SUM(EB8:EB24)</f>
        <v>227222.02999999985</v>
      </c>
      <c r="EC25" s="76">
        <f t="shared" ref="EC25" si="138">SUM(EC8:EC24)</f>
        <v>7203</v>
      </c>
      <c r="ED25" s="76">
        <f t="shared" ref="ED25" si="139">SUM(ED8:ED24)</f>
        <v>751580.95999999985</v>
      </c>
      <c r="EE25" s="76">
        <f t="shared" ref="EE25" si="140">SUM(EE8:EE24)</f>
        <v>198652.18000000002</v>
      </c>
      <c r="EF25" s="76">
        <f t="shared" ref="EF25" si="141">SUM(EF8:EF24)</f>
        <v>227222.02999999985</v>
      </c>
      <c r="EG25" s="76">
        <f t="shared" ref="EG25" si="142">SUM(EG8:EG24)</f>
        <v>6001.3649999999998</v>
      </c>
      <c r="EH25" s="76">
        <f t="shared" ref="EH25" si="143">SUM(EH8:EH24)</f>
        <v>431875.5749999999</v>
      </c>
      <c r="EI25" s="76">
        <f t="shared" ref="EI25" si="144">SUM(EI8:EI24)</f>
        <v>0</v>
      </c>
      <c r="EJ25" s="76">
        <f t="shared" ref="EJ25" si="145">SUM(EJ8:EJ24)</f>
        <v>0</v>
      </c>
      <c r="EK25" s="76">
        <f t="shared" ref="EK25" si="146">SUM(EK8:EK24)</f>
        <v>0</v>
      </c>
      <c r="EL25" s="76">
        <f t="shared" ref="EL25" si="147">SUM(EL8:EL24)</f>
        <v>0</v>
      </c>
      <c r="EM25" s="76">
        <f t="shared" ref="EM25" si="148">SUM(EM8:EM24)</f>
        <v>0</v>
      </c>
      <c r="EN25" s="76">
        <f t="shared" ref="EN25" si="149">SUM(EN8:EN24)</f>
        <v>0</v>
      </c>
      <c r="EO25" s="76">
        <f t="shared" ref="EO25" si="150">SUM(EO8:EO24)</f>
        <v>0</v>
      </c>
      <c r="EP25" s="76">
        <f t="shared" ref="EP25" si="151">SUM(EP8:EP24)</f>
        <v>0</v>
      </c>
      <c r="EQ25" s="76">
        <f t="shared" ref="EQ25" si="152">SUM(EQ8:EQ24)</f>
        <v>133275279.27785331</v>
      </c>
      <c r="ER25" s="76">
        <f t="shared" ref="ER25" si="153">SUM(ER8:ER24)</f>
        <v>32123452.832609616</v>
      </c>
      <c r="ES25" s="76">
        <f t="shared" ref="ES25" si="154">SUM(ES8:ES24)</f>
        <v>38259654.936407074</v>
      </c>
      <c r="ET25" s="76">
        <f t="shared" ref="ET25" si="155">SUM(ET8:ET24)</f>
        <v>203658387.04686999</v>
      </c>
      <c r="EU25" s="76">
        <f t="shared" ref="EU25" si="156">SUM(EU8:EU24)</f>
        <v>66775978.308295771</v>
      </c>
      <c r="EV25" s="76">
        <f t="shared" ref="EV25" si="157">SUM(EV8:EV24)</f>
        <v>25216409.86561577</v>
      </c>
      <c r="EW25" s="76">
        <f t="shared" ref="EW25" si="158">SUM(EW8:EW24)</f>
        <v>35431170.078477263</v>
      </c>
      <c r="EX25" s="76">
        <f t="shared" ref="EX25" si="159">SUM(EX8:EX24)</f>
        <v>127423558.25238876</v>
      </c>
    </row>
    <row r="26" spans="1:154" x14ac:dyDescent="0.2">
      <c r="A26" s="82"/>
      <c r="B26" s="88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</row>
    <row r="27" spans="1:154" s="27" customFormat="1" ht="12.75" customHeight="1" x14ac:dyDescent="0.2">
      <c r="EX27" s="94"/>
    </row>
    <row r="28" spans="1:154" s="18" customFormat="1" ht="15" x14ac:dyDescent="0.2">
      <c r="A28" s="35"/>
      <c r="B28" s="17" t="s">
        <v>15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0"/>
      <c r="AN28" s="30"/>
      <c r="ET28" s="93"/>
      <c r="EU28" s="93"/>
      <c r="EV28" s="93"/>
      <c r="EW28" s="93"/>
      <c r="EX28" s="93"/>
    </row>
    <row r="29" spans="1:154" s="18" customFormat="1" ht="21" customHeight="1" x14ac:dyDescent="0.2">
      <c r="A29" s="35"/>
      <c r="B29" s="114" t="s">
        <v>65</v>
      </c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6"/>
      <c r="P29" s="36"/>
      <c r="Q29" s="36"/>
      <c r="R29" s="36"/>
      <c r="S29" s="36"/>
      <c r="T29" s="36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4"/>
      <c r="AN29" s="34"/>
      <c r="EX29" s="93"/>
    </row>
    <row r="30" spans="1:154" s="18" customFormat="1" ht="13.5" x14ac:dyDescent="0.2">
      <c r="B30" s="17" t="s">
        <v>22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  <c r="EX30" s="93"/>
    </row>
    <row r="31" spans="1:154" s="18" customFormat="1" ht="13.5" x14ac:dyDescent="0.2">
      <c r="B31" s="17" t="s">
        <v>23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2" spans="1:154" s="18" customFormat="1" ht="13.5" x14ac:dyDescent="0.2"/>
    <row r="33" spans="39:40" s="18" customFormat="1" ht="13.5" x14ac:dyDescent="0.2">
      <c r="AM33" s="34"/>
      <c r="AN33" s="34"/>
    </row>
  </sheetData>
  <sortState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29:N29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:B6"/>
    </sheetView>
  </sheetViews>
  <sheetFormatPr defaultRowHeight="13.5" x14ac:dyDescent="0.2"/>
  <cols>
    <col min="1" max="1" width="3.7109375" style="18" customWidth="1"/>
    <col min="2" max="2" width="50.85546875" style="18" customWidth="1"/>
    <col min="3" max="3" width="20.28515625" style="18" customWidth="1"/>
    <col min="4" max="4" width="18.42578125" style="18" customWidth="1"/>
    <col min="5" max="40" width="15.85546875" style="18" customWidth="1"/>
    <col min="41" max="16384" width="9.140625" style="18"/>
  </cols>
  <sheetData>
    <row r="1" spans="1:45" ht="20.25" customHeight="1" x14ac:dyDescent="0.2">
      <c r="A1" s="115" t="s">
        <v>73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39"/>
    </row>
    <row r="2" spans="1:45" s="33" customFormat="1" x14ac:dyDescent="0.2">
      <c r="A2" s="115" t="s">
        <v>26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39"/>
      <c r="AG2" s="18"/>
    </row>
    <row r="3" spans="1:45" ht="15" customHeight="1" x14ac:dyDescent="0.2">
      <c r="A3" s="21" t="s">
        <v>39</v>
      </c>
      <c r="B3" s="42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</row>
    <row r="4" spans="1:45" ht="22.5" customHeight="1" x14ac:dyDescent="0.2">
      <c r="A4" s="64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</row>
    <row r="5" spans="1:45" ht="90" customHeight="1" x14ac:dyDescent="0.2">
      <c r="A5" s="105" t="s">
        <v>0</v>
      </c>
      <c r="B5" s="105" t="s">
        <v>2</v>
      </c>
      <c r="C5" s="102" t="s">
        <v>3</v>
      </c>
      <c r="D5" s="103"/>
      <c r="E5" s="102" t="s">
        <v>27</v>
      </c>
      <c r="F5" s="103"/>
      <c r="G5" s="102" t="s">
        <v>34</v>
      </c>
      <c r="H5" s="103"/>
      <c r="I5" s="102" t="s">
        <v>6</v>
      </c>
      <c r="J5" s="103"/>
      <c r="K5" s="102" t="s">
        <v>36</v>
      </c>
      <c r="L5" s="103"/>
      <c r="M5" s="102" t="s">
        <v>37</v>
      </c>
      <c r="N5" s="103"/>
      <c r="O5" s="102" t="s">
        <v>8</v>
      </c>
      <c r="P5" s="103"/>
      <c r="Q5" s="102" t="s">
        <v>28</v>
      </c>
      <c r="R5" s="103"/>
      <c r="S5" s="102" t="s">
        <v>38</v>
      </c>
      <c r="T5" s="103"/>
      <c r="U5" s="102" t="s">
        <v>29</v>
      </c>
      <c r="V5" s="103"/>
      <c r="W5" s="102" t="s">
        <v>30</v>
      </c>
      <c r="X5" s="103"/>
      <c r="Y5" s="102" t="s">
        <v>9</v>
      </c>
      <c r="Z5" s="103"/>
      <c r="AA5" s="102" t="s">
        <v>31</v>
      </c>
      <c r="AB5" s="103"/>
      <c r="AC5" s="102" t="s">
        <v>10</v>
      </c>
      <c r="AD5" s="103"/>
      <c r="AE5" s="102" t="s">
        <v>11</v>
      </c>
      <c r="AF5" s="103"/>
      <c r="AG5" s="102" t="s">
        <v>12</v>
      </c>
      <c r="AH5" s="103"/>
      <c r="AI5" s="102" t="s">
        <v>32</v>
      </c>
      <c r="AJ5" s="103"/>
      <c r="AK5" s="102" t="s">
        <v>13</v>
      </c>
      <c r="AL5" s="103"/>
      <c r="AM5" s="102" t="s">
        <v>14</v>
      </c>
      <c r="AN5" s="104"/>
    </row>
    <row r="6" spans="1:45" ht="93" customHeight="1" x14ac:dyDescent="0.2">
      <c r="A6" s="107"/>
      <c r="B6" s="107"/>
      <c r="C6" s="23" t="s">
        <v>46</v>
      </c>
      <c r="D6" s="23" t="s">
        <v>47</v>
      </c>
      <c r="E6" s="23" t="s">
        <v>46</v>
      </c>
      <c r="F6" s="23" t="s">
        <v>47</v>
      </c>
      <c r="G6" s="23" t="s">
        <v>46</v>
      </c>
      <c r="H6" s="23" t="s">
        <v>47</v>
      </c>
      <c r="I6" s="23" t="s">
        <v>46</v>
      </c>
      <c r="J6" s="23" t="s">
        <v>47</v>
      </c>
      <c r="K6" s="23" t="s">
        <v>46</v>
      </c>
      <c r="L6" s="23" t="s">
        <v>47</v>
      </c>
      <c r="M6" s="23" t="s">
        <v>46</v>
      </c>
      <c r="N6" s="23" t="s">
        <v>47</v>
      </c>
      <c r="O6" s="23" t="s">
        <v>46</v>
      </c>
      <c r="P6" s="23" t="s">
        <v>47</v>
      </c>
      <c r="Q6" s="23" t="s">
        <v>46</v>
      </c>
      <c r="R6" s="23" t="s">
        <v>47</v>
      </c>
      <c r="S6" s="23" t="s">
        <v>46</v>
      </c>
      <c r="T6" s="23" t="s">
        <v>47</v>
      </c>
      <c r="U6" s="23" t="s">
        <v>46</v>
      </c>
      <c r="V6" s="23" t="s">
        <v>47</v>
      </c>
      <c r="W6" s="23" t="s">
        <v>46</v>
      </c>
      <c r="X6" s="23" t="s">
        <v>47</v>
      </c>
      <c r="Y6" s="23" t="s">
        <v>46</v>
      </c>
      <c r="Z6" s="23" t="s">
        <v>47</v>
      </c>
      <c r="AA6" s="23" t="s">
        <v>46</v>
      </c>
      <c r="AB6" s="23" t="s">
        <v>47</v>
      </c>
      <c r="AC6" s="23" t="s">
        <v>46</v>
      </c>
      <c r="AD6" s="23" t="s">
        <v>47</v>
      </c>
      <c r="AE6" s="23" t="s">
        <v>46</v>
      </c>
      <c r="AF6" s="23" t="s">
        <v>47</v>
      </c>
      <c r="AG6" s="23" t="s">
        <v>46</v>
      </c>
      <c r="AH6" s="23" t="s">
        <v>47</v>
      </c>
      <c r="AI6" s="23" t="s">
        <v>46</v>
      </c>
      <c r="AJ6" s="23" t="s">
        <v>47</v>
      </c>
      <c r="AK6" s="23" t="s">
        <v>46</v>
      </c>
      <c r="AL6" s="23" t="s">
        <v>47</v>
      </c>
      <c r="AM6" s="23" t="s">
        <v>46</v>
      </c>
      <c r="AN6" s="23" t="s">
        <v>47</v>
      </c>
    </row>
    <row r="7" spans="1:45" ht="24.95" customHeight="1" x14ac:dyDescent="0.2">
      <c r="A7" s="53">
        <v>1</v>
      </c>
      <c r="B7" s="54" t="s">
        <v>84</v>
      </c>
      <c r="C7" s="73">
        <v>90744</v>
      </c>
      <c r="D7" s="73">
        <v>90744</v>
      </c>
      <c r="E7" s="73">
        <v>39824.06</v>
      </c>
      <c r="F7" s="73">
        <v>39824.06</v>
      </c>
      <c r="G7" s="73">
        <v>11000</v>
      </c>
      <c r="H7" s="73">
        <v>11000</v>
      </c>
      <c r="I7" s="73">
        <v>4548377.3899999997</v>
      </c>
      <c r="J7" s="73">
        <v>4548377.3899999997</v>
      </c>
      <c r="K7" s="73">
        <v>336039.7</v>
      </c>
      <c r="L7" s="73">
        <v>352390.7</v>
      </c>
      <c r="M7" s="73">
        <v>119404.39224264704</v>
      </c>
      <c r="N7" s="73">
        <v>108096.73224264703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73">
        <v>0</v>
      </c>
      <c r="U7" s="73">
        <v>148210.74</v>
      </c>
      <c r="V7" s="73">
        <v>77217.795540000006</v>
      </c>
      <c r="W7" s="73">
        <v>0</v>
      </c>
      <c r="X7" s="73">
        <v>0</v>
      </c>
      <c r="Y7" s="73">
        <v>40149.879999999997</v>
      </c>
      <c r="Z7" s="73">
        <v>8714.8299999999981</v>
      </c>
      <c r="AA7" s="73">
        <v>186490763.34999999</v>
      </c>
      <c r="AB7" s="73">
        <v>127786.93499997022</v>
      </c>
      <c r="AC7" s="73">
        <v>39901.35</v>
      </c>
      <c r="AD7" s="73">
        <v>27198.449999999997</v>
      </c>
      <c r="AE7" s="73">
        <v>49851.33</v>
      </c>
      <c r="AF7" s="73">
        <v>19940.730000000007</v>
      </c>
      <c r="AG7" s="73">
        <v>0</v>
      </c>
      <c r="AH7" s="73">
        <v>0</v>
      </c>
      <c r="AI7" s="73">
        <v>143184.68</v>
      </c>
      <c r="AJ7" s="73">
        <v>-33046.910000000025</v>
      </c>
      <c r="AK7" s="73">
        <v>0</v>
      </c>
      <c r="AL7" s="73">
        <v>0</v>
      </c>
      <c r="AM7" s="75">
        <f t="shared" ref="AM7:AM23" si="0">C7+E7+G7+I7+K7+M7+O7+Q7+S7+U7+W7+Y7+AA7+AC7+AE7+AG7+AI7+AK7</f>
        <v>192057450.87224266</v>
      </c>
      <c r="AN7" s="75">
        <f t="shared" ref="AN7:AN23" si="1">D7+F7+H7+J7+L7+N7+P7+R7+T7+V7+X7+Z7+AB7+AD7+AF7+AH7+AJ7+AL7</f>
        <v>5378244.7127826167</v>
      </c>
      <c r="AS7" s="91"/>
    </row>
    <row r="8" spans="1:45" ht="24.95" customHeight="1" x14ac:dyDescent="0.2">
      <c r="A8" s="53">
        <v>2</v>
      </c>
      <c r="B8" s="54" t="s">
        <v>82</v>
      </c>
      <c r="C8" s="73">
        <v>461822.48999999993</v>
      </c>
      <c r="D8" s="73">
        <v>354097.46999999991</v>
      </c>
      <c r="E8" s="73">
        <v>136265.15</v>
      </c>
      <c r="F8" s="73">
        <v>136265.15</v>
      </c>
      <c r="G8" s="73">
        <v>97711.65</v>
      </c>
      <c r="H8" s="73">
        <v>97711.65</v>
      </c>
      <c r="I8" s="73">
        <v>21708985.09</v>
      </c>
      <c r="J8" s="73">
        <v>21708985.09</v>
      </c>
      <c r="K8" s="73">
        <v>4304994.66</v>
      </c>
      <c r="L8" s="73">
        <v>4304994.66</v>
      </c>
      <c r="M8" s="73">
        <v>690737.90999999992</v>
      </c>
      <c r="N8" s="73">
        <v>714086.59999999986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3">
        <v>0</v>
      </c>
      <c r="Y8" s="73">
        <v>565162.23999999987</v>
      </c>
      <c r="Z8" s="73">
        <v>233372.45999999993</v>
      </c>
      <c r="AA8" s="73">
        <v>2620846.77</v>
      </c>
      <c r="AB8" s="73">
        <v>509079.46999999974</v>
      </c>
      <c r="AC8" s="73">
        <v>153680</v>
      </c>
      <c r="AD8" s="73">
        <v>0</v>
      </c>
      <c r="AE8" s="73">
        <v>-313927.58000000007</v>
      </c>
      <c r="AF8" s="73">
        <v>-62549.511999999813</v>
      </c>
      <c r="AG8" s="73">
        <v>0</v>
      </c>
      <c r="AH8" s="73">
        <v>0</v>
      </c>
      <c r="AI8" s="73">
        <v>16266.100000000006</v>
      </c>
      <c r="AJ8" s="73">
        <v>-15710.239999999991</v>
      </c>
      <c r="AK8" s="73">
        <v>0</v>
      </c>
      <c r="AL8" s="73">
        <v>0</v>
      </c>
      <c r="AM8" s="75">
        <f t="shared" si="0"/>
        <v>30442544.479999997</v>
      </c>
      <c r="AN8" s="75">
        <f t="shared" si="1"/>
        <v>27980332.798000004</v>
      </c>
      <c r="AS8" s="91"/>
    </row>
    <row r="9" spans="1:45" ht="24.95" customHeight="1" x14ac:dyDescent="0.2">
      <c r="A9" s="53">
        <v>3</v>
      </c>
      <c r="B9" s="54" t="s">
        <v>55</v>
      </c>
      <c r="C9" s="73">
        <v>406877.89998535009</v>
      </c>
      <c r="D9" s="73">
        <v>487877.89998535009</v>
      </c>
      <c r="E9" s="73">
        <v>172996.38980628009</v>
      </c>
      <c r="F9" s="73">
        <v>172996.38980628009</v>
      </c>
      <c r="G9" s="73">
        <v>15000</v>
      </c>
      <c r="H9" s="73">
        <v>15000</v>
      </c>
      <c r="I9" s="73">
        <v>28324880.524800971</v>
      </c>
      <c r="J9" s="73">
        <v>27444655.587334387</v>
      </c>
      <c r="K9" s="73">
        <v>0</v>
      </c>
      <c r="L9" s="73">
        <v>0</v>
      </c>
      <c r="M9" s="73">
        <v>29230.162242647042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3">
        <v>0</v>
      </c>
      <c r="AC9" s="73">
        <v>0</v>
      </c>
      <c r="AD9" s="73">
        <v>0</v>
      </c>
      <c r="AE9" s="73">
        <v>0</v>
      </c>
      <c r="AF9" s="73">
        <v>0</v>
      </c>
      <c r="AG9" s="73">
        <v>0</v>
      </c>
      <c r="AH9" s="73">
        <v>0</v>
      </c>
      <c r="AI9" s="73">
        <v>0</v>
      </c>
      <c r="AJ9" s="73">
        <v>0</v>
      </c>
      <c r="AK9" s="73">
        <v>0</v>
      </c>
      <c r="AL9" s="73">
        <v>0</v>
      </c>
      <c r="AM9" s="75">
        <f t="shared" si="0"/>
        <v>28948984.976835247</v>
      </c>
      <c r="AN9" s="75">
        <f t="shared" si="1"/>
        <v>28120529.877126016</v>
      </c>
      <c r="AS9" s="91"/>
    </row>
    <row r="10" spans="1:45" ht="24.95" customHeight="1" x14ac:dyDescent="0.2">
      <c r="A10" s="53">
        <v>4</v>
      </c>
      <c r="B10" s="54" t="s">
        <v>81</v>
      </c>
      <c r="C10" s="73">
        <v>2536549.9022230017</v>
      </c>
      <c r="D10" s="73">
        <v>2562153.8161840015</v>
      </c>
      <c r="E10" s="73">
        <v>265.66434100000242</v>
      </c>
      <c r="F10" s="73">
        <v>265.66434100000242</v>
      </c>
      <c r="G10" s="73">
        <v>62192.25</v>
      </c>
      <c r="H10" s="73">
        <v>62192.25</v>
      </c>
      <c r="I10" s="73">
        <v>0</v>
      </c>
      <c r="J10" s="73">
        <v>0</v>
      </c>
      <c r="K10" s="73">
        <v>6431708.753199894</v>
      </c>
      <c r="L10" s="73">
        <v>6429262.290379894</v>
      </c>
      <c r="M10" s="73">
        <v>1093513.0691116469</v>
      </c>
      <c r="N10" s="73">
        <v>1061983.670711647</v>
      </c>
      <c r="O10" s="73">
        <v>0</v>
      </c>
      <c r="P10" s="73">
        <v>0</v>
      </c>
      <c r="Q10" s="73">
        <v>0</v>
      </c>
      <c r="R10" s="73">
        <v>0</v>
      </c>
      <c r="S10" s="73">
        <v>4561233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621458.08505400061</v>
      </c>
      <c r="Z10" s="73">
        <v>239764.36810532765</v>
      </c>
      <c r="AA10" s="73">
        <v>2437588.8078050348</v>
      </c>
      <c r="AB10" s="73">
        <v>1461100.4455492934</v>
      </c>
      <c r="AC10" s="73">
        <v>0</v>
      </c>
      <c r="AD10" s="73">
        <v>0</v>
      </c>
      <c r="AE10" s="73">
        <v>-31888.8789539797</v>
      </c>
      <c r="AF10" s="73">
        <v>-21445.519476990041</v>
      </c>
      <c r="AG10" s="73">
        <v>0</v>
      </c>
      <c r="AH10" s="73">
        <v>0</v>
      </c>
      <c r="AI10" s="73">
        <v>768148.74510418274</v>
      </c>
      <c r="AJ10" s="73">
        <v>550894.29806818278</v>
      </c>
      <c r="AK10" s="73">
        <v>0</v>
      </c>
      <c r="AL10" s="73">
        <v>0</v>
      </c>
      <c r="AM10" s="75">
        <f t="shared" si="0"/>
        <v>18480769.397884782</v>
      </c>
      <c r="AN10" s="75">
        <f t="shared" si="1"/>
        <v>12346171.283862356</v>
      </c>
      <c r="AS10" s="91"/>
    </row>
    <row r="11" spans="1:45" ht="24.95" customHeight="1" x14ac:dyDescent="0.2">
      <c r="A11" s="53">
        <v>5</v>
      </c>
      <c r="B11" s="54" t="s">
        <v>89</v>
      </c>
      <c r="C11" s="73">
        <v>8956.25</v>
      </c>
      <c r="D11" s="73">
        <v>8956.25</v>
      </c>
      <c r="E11" s="73">
        <v>20445.140775999993</v>
      </c>
      <c r="F11" s="73">
        <v>20445.140775999993</v>
      </c>
      <c r="G11" s="73">
        <v>5860.0099999999993</v>
      </c>
      <c r="H11" s="73">
        <v>5860.0099999999993</v>
      </c>
      <c r="I11" s="73">
        <v>9404586.8599999994</v>
      </c>
      <c r="J11" s="73">
        <v>9404586.8599999994</v>
      </c>
      <c r="K11" s="73">
        <v>1616964.3035999998</v>
      </c>
      <c r="L11" s="73">
        <v>1616964.3035999998</v>
      </c>
      <c r="M11" s="73">
        <v>218296.83224264704</v>
      </c>
      <c r="N11" s="73">
        <v>218296.83224264704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2823246.5799999996</v>
      </c>
      <c r="AB11" s="73">
        <v>591585.70799999917</v>
      </c>
      <c r="AC11" s="73">
        <v>28269</v>
      </c>
      <c r="AD11" s="73">
        <v>28269</v>
      </c>
      <c r="AE11" s="73">
        <v>1313301.4890840007</v>
      </c>
      <c r="AF11" s="73">
        <v>-171845.63866096013</v>
      </c>
      <c r="AG11" s="73">
        <v>1515.8438109999988</v>
      </c>
      <c r="AH11" s="73">
        <v>1515.8438109999988</v>
      </c>
      <c r="AI11" s="73">
        <v>8211.3549739999999</v>
      </c>
      <c r="AJ11" s="73">
        <v>8211.3549739999999</v>
      </c>
      <c r="AK11" s="73">
        <v>0</v>
      </c>
      <c r="AL11" s="73">
        <v>0</v>
      </c>
      <c r="AM11" s="75">
        <f t="shared" si="0"/>
        <v>15449653.664487649</v>
      </c>
      <c r="AN11" s="75">
        <f t="shared" si="1"/>
        <v>11732845.664742686</v>
      </c>
      <c r="AS11" s="91"/>
    </row>
    <row r="12" spans="1:45" ht="24.95" customHeight="1" x14ac:dyDescent="0.2">
      <c r="A12" s="53">
        <v>6</v>
      </c>
      <c r="B12" s="54" t="s">
        <v>90</v>
      </c>
      <c r="C12" s="73">
        <v>60000</v>
      </c>
      <c r="D12" s="73">
        <v>60000</v>
      </c>
      <c r="E12" s="73">
        <v>-2016.582187999999</v>
      </c>
      <c r="F12" s="73">
        <v>-2016.582187999999</v>
      </c>
      <c r="G12" s="73">
        <v>13300</v>
      </c>
      <c r="H12" s="73">
        <v>13300</v>
      </c>
      <c r="I12" s="73">
        <v>5765015.0300002405</v>
      </c>
      <c r="J12" s="73">
        <v>5765015.0300002405</v>
      </c>
      <c r="K12" s="73">
        <v>1642305.9700000011</v>
      </c>
      <c r="L12" s="73">
        <v>899362.49999999988</v>
      </c>
      <c r="M12" s="73">
        <v>223031.21224264713</v>
      </c>
      <c r="N12" s="73">
        <v>136201.06224264714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13130.78</v>
      </c>
      <c r="Z12" s="73">
        <v>1818.7600000000039</v>
      </c>
      <c r="AA12" s="73">
        <v>1153246.4900000002</v>
      </c>
      <c r="AB12" s="73">
        <v>238954.16700000002</v>
      </c>
      <c r="AC12" s="73">
        <v>0</v>
      </c>
      <c r="AD12" s="73">
        <v>0</v>
      </c>
      <c r="AE12" s="73">
        <v>2173939.31</v>
      </c>
      <c r="AF12" s="73">
        <v>1036350.95</v>
      </c>
      <c r="AG12" s="73">
        <v>0</v>
      </c>
      <c r="AH12" s="73">
        <v>0</v>
      </c>
      <c r="AI12" s="73">
        <v>23265.7</v>
      </c>
      <c r="AJ12" s="73">
        <v>23265.7</v>
      </c>
      <c r="AK12" s="73">
        <v>0</v>
      </c>
      <c r="AL12" s="73">
        <v>0</v>
      </c>
      <c r="AM12" s="75">
        <f t="shared" si="0"/>
        <v>11065217.910054889</v>
      </c>
      <c r="AN12" s="75">
        <f t="shared" si="1"/>
        <v>8172251.5870548878</v>
      </c>
      <c r="AS12" s="91"/>
    </row>
    <row r="13" spans="1:45" ht="24.95" customHeight="1" x14ac:dyDescent="0.2">
      <c r="A13" s="53">
        <v>7</v>
      </c>
      <c r="B13" s="54" t="s">
        <v>91</v>
      </c>
      <c r="C13" s="73">
        <v>22000</v>
      </c>
      <c r="D13" s="73">
        <v>22000</v>
      </c>
      <c r="E13" s="73">
        <v>-29950.05</v>
      </c>
      <c r="F13" s="73">
        <v>-29950.05</v>
      </c>
      <c r="G13" s="73">
        <v>31000</v>
      </c>
      <c r="H13" s="73">
        <v>31000</v>
      </c>
      <c r="I13" s="73">
        <v>6397988.7699999996</v>
      </c>
      <c r="J13" s="73">
        <v>6397988.7699999996</v>
      </c>
      <c r="K13" s="73">
        <v>856465.8</v>
      </c>
      <c r="L13" s="73">
        <v>195376.94000000003</v>
      </c>
      <c r="M13" s="73">
        <v>164538.36224264704</v>
      </c>
      <c r="N13" s="73">
        <v>63057.202242647036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5">
        <f t="shared" si="0"/>
        <v>7442042.882242647</v>
      </c>
      <c r="AN13" s="75">
        <f t="shared" si="1"/>
        <v>6679472.8622426474</v>
      </c>
      <c r="AS13" s="91"/>
    </row>
    <row r="14" spans="1:45" ht="24.95" customHeight="1" x14ac:dyDescent="0.2">
      <c r="A14" s="53">
        <v>8</v>
      </c>
      <c r="B14" s="54" t="s">
        <v>85</v>
      </c>
      <c r="C14" s="73">
        <v>47018.07</v>
      </c>
      <c r="D14" s="73">
        <v>45353.62</v>
      </c>
      <c r="E14" s="73">
        <v>9819.31</v>
      </c>
      <c r="F14" s="73">
        <v>9819.31</v>
      </c>
      <c r="G14" s="73">
        <v>15545.1</v>
      </c>
      <c r="H14" s="73">
        <v>15545.1</v>
      </c>
      <c r="I14" s="73">
        <v>5001789.759499996</v>
      </c>
      <c r="J14" s="73">
        <v>5001789.759499996</v>
      </c>
      <c r="K14" s="73">
        <v>1156447.3000000005</v>
      </c>
      <c r="L14" s="73">
        <v>1156446.9100000006</v>
      </c>
      <c r="M14" s="73">
        <v>417379</v>
      </c>
      <c r="N14" s="73">
        <v>399306.19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13918.070000000022</v>
      </c>
      <c r="Z14" s="73">
        <v>80855.120000000024</v>
      </c>
      <c r="AA14" s="73">
        <v>-5964490.3300000019</v>
      </c>
      <c r="AB14" s="73">
        <v>79101.499999992549</v>
      </c>
      <c r="AC14" s="73">
        <v>4667975.66</v>
      </c>
      <c r="AD14" s="73">
        <v>402.82000000029802</v>
      </c>
      <c r="AE14" s="73">
        <v>-1038.73</v>
      </c>
      <c r="AF14" s="73">
        <v>-1038.73</v>
      </c>
      <c r="AG14" s="73">
        <v>0</v>
      </c>
      <c r="AH14" s="73">
        <v>0</v>
      </c>
      <c r="AI14" s="73">
        <v>205093.40000000002</v>
      </c>
      <c r="AJ14" s="73">
        <v>-6860.2999999999702</v>
      </c>
      <c r="AK14" s="73">
        <v>0</v>
      </c>
      <c r="AL14" s="73">
        <v>0</v>
      </c>
      <c r="AM14" s="75">
        <f t="shared" si="0"/>
        <v>5569456.6094999956</v>
      </c>
      <c r="AN14" s="75">
        <f t="shared" si="1"/>
        <v>6780721.2994999895</v>
      </c>
      <c r="AS14" s="91"/>
    </row>
    <row r="15" spans="1:45" ht="24.95" customHeight="1" x14ac:dyDescent="0.2">
      <c r="A15" s="53">
        <v>9</v>
      </c>
      <c r="B15" s="54" t="s">
        <v>54</v>
      </c>
      <c r="C15" s="73">
        <v>0</v>
      </c>
      <c r="D15" s="73">
        <v>0</v>
      </c>
      <c r="E15" s="73">
        <v>42.37</v>
      </c>
      <c r="F15" s="73">
        <v>42.37</v>
      </c>
      <c r="G15" s="73">
        <v>342.25</v>
      </c>
      <c r="H15" s="73">
        <v>102.66999999999999</v>
      </c>
      <c r="I15" s="73">
        <v>4397247.2299999995</v>
      </c>
      <c r="J15" s="73">
        <v>4397247.2299999995</v>
      </c>
      <c r="K15" s="73">
        <v>1051741.21</v>
      </c>
      <c r="L15" s="73">
        <v>282872.86999999976</v>
      </c>
      <c r="M15" s="73">
        <v>112308.16224264704</v>
      </c>
      <c r="N15" s="73">
        <v>54153.552242647042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-9887.6299999999992</v>
      </c>
      <c r="AB15" s="73">
        <v>-1977.5299999999988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5">
        <f t="shared" si="0"/>
        <v>5551793.592242647</v>
      </c>
      <c r="AN15" s="75">
        <f t="shared" si="1"/>
        <v>4732441.1622426463</v>
      </c>
      <c r="AS15" s="91"/>
    </row>
    <row r="16" spans="1:45" ht="24.95" customHeight="1" x14ac:dyDescent="0.2">
      <c r="A16" s="53">
        <v>10</v>
      </c>
      <c r="B16" s="54" t="s">
        <v>53</v>
      </c>
      <c r="C16" s="73">
        <v>0</v>
      </c>
      <c r="D16" s="73">
        <v>0</v>
      </c>
      <c r="E16" s="73">
        <v>0</v>
      </c>
      <c r="F16" s="73">
        <v>0</v>
      </c>
      <c r="G16" s="73">
        <v>-59643.1</v>
      </c>
      <c r="H16" s="73">
        <v>-11643.099999999999</v>
      </c>
      <c r="I16" s="73">
        <v>4057071.0136141898</v>
      </c>
      <c r="J16" s="73">
        <v>4057071.0136141898</v>
      </c>
      <c r="K16" s="73">
        <v>744452.69000000006</v>
      </c>
      <c r="L16" s="73">
        <v>717211.6961625577</v>
      </c>
      <c r="M16" s="73">
        <v>155979.04224264703</v>
      </c>
      <c r="N16" s="73">
        <v>155077.24224264704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42765.06</v>
      </c>
      <c r="AB16" s="73">
        <v>12030.246232814116</v>
      </c>
      <c r="AC16" s="73">
        <v>27000</v>
      </c>
      <c r="AD16" s="73">
        <v>27000</v>
      </c>
      <c r="AE16" s="73">
        <v>11161</v>
      </c>
      <c r="AF16" s="73">
        <v>11161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5">
        <f t="shared" si="0"/>
        <v>4978785.7058568364</v>
      </c>
      <c r="AN16" s="75">
        <f t="shared" si="1"/>
        <v>4967908.0982522089</v>
      </c>
      <c r="AS16" s="91"/>
    </row>
    <row r="17" spans="1:45" ht="24.95" customHeight="1" x14ac:dyDescent="0.2">
      <c r="A17" s="53">
        <v>11</v>
      </c>
      <c r="B17" s="54" t="s">
        <v>79</v>
      </c>
      <c r="C17" s="73">
        <v>-29266.801775000007</v>
      </c>
      <c r="D17" s="73">
        <v>772.77528999999777</v>
      </c>
      <c r="E17" s="73">
        <v>12696.181054000008</v>
      </c>
      <c r="F17" s="73">
        <v>12696.181054000008</v>
      </c>
      <c r="G17" s="73">
        <v>-1500</v>
      </c>
      <c r="H17" s="73">
        <v>3000</v>
      </c>
      <c r="I17" s="73">
        <v>1715932.3482002318</v>
      </c>
      <c r="J17" s="73">
        <v>1715927.1885002276</v>
      </c>
      <c r="K17" s="73">
        <v>1297842.526116</v>
      </c>
      <c r="L17" s="73">
        <v>1260830.2209859693</v>
      </c>
      <c r="M17" s="73">
        <v>192583.74224264768</v>
      </c>
      <c r="N17" s="73">
        <v>173098.50809449953</v>
      </c>
      <c r="O17" s="73">
        <v>0</v>
      </c>
      <c r="P17" s="73">
        <v>0</v>
      </c>
      <c r="Q17" s="73">
        <v>-1283535.280828</v>
      </c>
      <c r="R17" s="73">
        <v>0</v>
      </c>
      <c r="S17" s="73">
        <v>39133.449999999997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33302.335034999989</v>
      </c>
      <c r="Z17" s="73">
        <v>20418.222994172043</v>
      </c>
      <c r="AA17" s="73">
        <v>773942.99469101988</v>
      </c>
      <c r="AB17" s="73">
        <v>229272.02153068106</v>
      </c>
      <c r="AC17" s="73">
        <v>-479379.78000000026</v>
      </c>
      <c r="AD17" s="73">
        <v>72819.005199999548</v>
      </c>
      <c r="AE17" s="73">
        <v>0</v>
      </c>
      <c r="AF17" s="73">
        <v>0</v>
      </c>
      <c r="AG17" s="73">
        <v>0</v>
      </c>
      <c r="AH17" s="73">
        <v>0</v>
      </c>
      <c r="AI17" s="73">
        <v>128086.8949999999</v>
      </c>
      <c r="AJ17" s="73">
        <v>54047.414166666451</v>
      </c>
      <c r="AK17" s="73">
        <v>0</v>
      </c>
      <c r="AL17" s="73">
        <v>0</v>
      </c>
      <c r="AM17" s="75">
        <f t="shared" si="0"/>
        <v>2399838.6097358991</v>
      </c>
      <c r="AN17" s="75">
        <f t="shared" si="1"/>
        <v>3542881.5378162153</v>
      </c>
      <c r="AS17" s="91"/>
    </row>
    <row r="18" spans="1:45" ht="24.95" customHeight="1" x14ac:dyDescent="0.2">
      <c r="A18" s="53">
        <v>12</v>
      </c>
      <c r="B18" s="54" t="s">
        <v>86</v>
      </c>
      <c r="C18" s="73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1592142.0269000002</v>
      </c>
      <c r="L18" s="73">
        <v>1592142.0269000002</v>
      </c>
      <c r="M18" s="73">
        <v>139196.15224264702</v>
      </c>
      <c r="N18" s="73">
        <v>139196.15224264702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5">
        <f t="shared" si="0"/>
        <v>1731338.1791426472</v>
      </c>
      <c r="AN18" s="75">
        <f t="shared" si="1"/>
        <v>1731338.1791426472</v>
      </c>
      <c r="AS18" s="91"/>
    </row>
    <row r="19" spans="1:45" ht="24.95" customHeight="1" x14ac:dyDescent="0.2">
      <c r="A19" s="53">
        <v>13</v>
      </c>
      <c r="B19" s="54" t="s">
        <v>56</v>
      </c>
      <c r="C19" s="73">
        <v>4000</v>
      </c>
      <c r="D19" s="73">
        <v>4000</v>
      </c>
      <c r="E19" s="73">
        <v>0</v>
      </c>
      <c r="F19" s="73">
        <v>0</v>
      </c>
      <c r="G19" s="73">
        <v>-4253.26</v>
      </c>
      <c r="H19" s="73">
        <v>-4253.26</v>
      </c>
      <c r="I19" s="73">
        <v>907312.56</v>
      </c>
      <c r="J19" s="73">
        <v>907312.56</v>
      </c>
      <c r="K19" s="73">
        <v>491427.41</v>
      </c>
      <c r="L19" s="73">
        <v>491427.41</v>
      </c>
      <c r="M19" s="73">
        <v>157340.5349387255</v>
      </c>
      <c r="N19" s="73">
        <v>157340.5349387255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72.769999999999982</v>
      </c>
      <c r="Z19" s="73">
        <v>72.769999999999982</v>
      </c>
      <c r="AA19" s="73">
        <v>-11463.270000000004</v>
      </c>
      <c r="AB19" s="73">
        <v>-11463.270000000004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15180.15</v>
      </c>
      <c r="AJ19" s="73">
        <v>15180.15</v>
      </c>
      <c r="AK19" s="73">
        <v>0</v>
      </c>
      <c r="AL19" s="73">
        <v>0</v>
      </c>
      <c r="AM19" s="75">
        <f t="shared" si="0"/>
        <v>1559616.8949387253</v>
      </c>
      <c r="AN19" s="75">
        <f t="shared" si="1"/>
        <v>1559616.8949387253</v>
      </c>
      <c r="AS19" s="91"/>
    </row>
    <row r="20" spans="1:45" ht="24.95" customHeight="1" x14ac:dyDescent="0.2">
      <c r="A20" s="53">
        <v>14</v>
      </c>
      <c r="B20" s="54" t="s">
        <v>87</v>
      </c>
      <c r="C20" s="73">
        <v>0</v>
      </c>
      <c r="D20" s="73">
        <v>0</v>
      </c>
      <c r="E20" s="73">
        <v>-500.11374500000011</v>
      </c>
      <c r="F20" s="73">
        <v>-500.11374500000011</v>
      </c>
      <c r="G20" s="73">
        <v>3500</v>
      </c>
      <c r="H20" s="73">
        <v>3500</v>
      </c>
      <c r="I20" s="73">
        <v>868061.70480499999</v>
      </c>
      <c r="J20" s="73">
        <v>868061.70480499999</v>
      </c>
      <c r="K20" s="73">
        <v>-29387.785000000025</v>
      </c>
      <c r="L20" s="73">
        <v>-24793.88600000002</v>
      </c>
      <c r="M20" s="73">
        <v>24849.754117647062</v>
      </c>
      <c r="N20" s="73">
        <v>25222.04911764706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950</v>
      </c>
      <c r="Z20" s="73">
        <v>190</v>
      </c>
      <c r="AA20" s="73">
        <v>-5546.239999999998</v>
      </c>
      <c r="AB20" s="73">
        <v>-753.77063011370046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0</v>
      </c>
      <c r="AI20" s="73">
        <v>0</v>
      </c>
      <c r="AJ20" s="73">
        <v>0</v>
      </c>
      <c r="AK20" s="73">
        <v>0</v>
      </c>
      <c r="AL20" s="73">
        <v>0</v>
      </c>
      <c r="AM20" s="75">
        <f t="shared" si="0"/>
        <v>861927.32017764705</v>
      </c>
      <c r="AN20" s="75">
        <f t="shared" si="1"/>
        <v>870925.9835475334</v>
      </c>
      <c r="AS20" s="91"/>
    </row>
    <row r="21" spans="1:45" ht="24.95" customHeight="1" x14ac:dyDescent="0.2">
      <c r="A21" s="53">
        <v>15</v>
      </c>
      <c r="B21" s="63" t="s">
        <v>57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3">
        <v>222106.65499999994</v>
      </c>
      <c r="L21" s="73">
        <v>98384.721999999936</v>
      </c>
      <c r="M21" s="73">
        <v>36145.162242647042</v>
      </c>
      <c r="N21" s="73">
        <v>34961.162242647042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574.57000000000005</v>
      </c>
      <c r="Z21" s="73">
        <v>114.91399999999999</v>
      </c>
      <c r="AA21" s="73">
        <v>15186.9</v>
      </c>
      <c r="AB21" s="73">
        <v>571.91925000000083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5">
        <f t="shared" si="0"/>
        <v>274013.28724264703</v>
      </c>
      <c r="AN21" s="75">
        <f t="shared" si="1"/>
        <v>134032.71749264697</v>
      </c>
      <c r="AS21" s="91"/>
    </row>
    <row r="22" spans="1:45" ht="24.95" customHeight="1" x14ac:dyDescent="0.2">
      <c r="A22" s="53">
        <v>16</v>
      </c>
      <c r="B22" s="63" t="s">
        <v>59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7716.6949999999997</v>
      </c>
      <c r="L22" s="73">
        <v>7716.6949999999997</v>
      </c>
      <c r="M22" s="73">
        <v>31105.162242647042</v>
      </c>
      <c r="N22" s="73">
        <v>31105.162242647042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-19373.349999999999</v>
      </c>
      <c r="AF22" s="73">
        <v>-19373.349999999999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5">
        <f t="shared" si="0"/>
        <v>19448.507242647043</v>
      </c>
      <c r="AN22" s="75">
        <f t="shared" si="1"/>
        <v>19448.507242647043</v>
      </c>
      <c r="AS22" s="91"/>
    </row>
    <row r="23" spans="1:45" ht="24.95" customHeight="1" x14ac:dyDescent="0.2">
      <c r="A23" s="53">
        <v>17</v>
      </c>
      <c r="B23" s="63" t="s">
        <v>83</v>
      </c>
      <c r="C23" s="73">
        <v>2325168.715640001</v>
      </c>
      <c r="D23" s="73">
        <v>581524.85141000105</v>
      </c>
      <c r="E23" s="73">
        <v>36661.47</v>
      </c>
      <c r="F23" s="73">
        <v>36661.47</v>
      </c>
      <c r="G23" s="73">
        <v>2628.5099999999993</v>
      </c>
      <c r="H23" s="73">
        <v>2222.6925000000001</v>
      </c>
      <c r="I23" s="73">
        <v>32727.510000000031</v>
      </c>
      <c r="J23" s="73">
        <v>32727.510000000031</v>
      </c>
      <c r="K23" s="73">
        <v>8270235.7200000016</v>
      </c>
      <c r="L23" s="73">
        <v>2640526.9530000016</v>
      </c>
      <c r="M23" s="73">
        <v>998531.10224264697</v>
      </c>
      <c r="N23" s="73">
        <v>320020.44424264692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79101.270000000019</v>
      </c>
      <c r="Z23" s="73">
        <v>79101.270000000019</v>
      </c>
      <c r="AA23" s="73">
        <v>2232458.1268999986</v>
      </c>
      <c r="AB23" s="73">
        <v>850251.91106999945</v>
      </c>
      <c r="AC23" s="73">
        <v>0</v>
      </c>
      <c r="AD23" s="73">
        <v>0</v>
      </c>
      <c r="AE23" s="73">
        <v>-28300753.600000001</v>
      </c>
      <c r="AF23" s="73">
        <v>0</v>
      </c>
      <c r="AG23" s="73">
        <v>274006.62999999989</v>
      </c>
      <c r="AH23" s="73">
        <v>274006.62999999989</v>
      </c>
      <c r="AI23" s="73">
        <v>49055.380000000005</v>
      </c>
      <c r="AJ23" s="73">
        <v>49055.380000000005</v>
      </c>
      <c r="AK23" s="73">
        <v>0</v>
      </c>
      <c r="AL23" s="73">
        <v>0</v>
      </c>
      <c r="AM23" s="75">
        <f t="shared" si="0"/>
        <v>-14000179.165217353</v>
      </c>
      <c r="AN23" s="75">
        <f t="shared" si="1"/>
        <v>4866099.1122226492</v>
      </c>
      <c r="AS23" s="91"/>
    </row>
    <row r="24" spans="1:45" ht="15" x14ac:dyDescent="0.2">
      <c r="A24" s="26"/>
      <c r="B24" s="12" t="s">
        <v>1</v>
      </c>
      <c r="C24" s="76">
        <f t="shared" ref="C24:AN24" si="2">SUM(C7:C23)</f>
        <v>5933870.5260733524</v>
      </c>
      <c r="D24" s="76">
        <f t="shared" si="2"/>
        <v>4217480.6828693524</v>
      </c>
      <c r="E24" s="76">
        <f t="shared" si="2"/>
        <v>396548.99004428019</v>
      </c>
      <c r="F24" s="76">
        <f t="shared" si="2"/>
        <v>396548.99004428019</v>
      </c>
      <c r="G24" s="76">
        <f t="shared" si="2"/>
        <v>192683.41</v>
      </c>
      <c r="H24" s="76">
        <f t="shared" si="2"/>
        <v>244538.01250000001</v>
      </c>
      <c r="I24" s="76">
        <f t="shared" si="2"/>
        <v>93129975.790920645</v>
      </c>
      <c r="J24" s="76">
        <f t="shared" si="2"/>
        <v>92249745.693754047</v>
      </c>
      <c r="K24" s="76">
        <f t="shared" si="2"/>
        <v>29993203.634815902</v>
      </c>
      <c r="L24" s="76">
        <f t="shared" si="2"/>
        <v>22021117.012028422</v>
      </c>
      <c r="M24" s="76">
        <f t="shared" si="2"/>
        <v>4804169.7550797854</v>
      </c>
      <c r="N24" s="76">
        <f t="shared" si="2"/>
        <v>3791203.0972889895</v>
      </c>
      <c r="O24" s="76">
        <f t="shared" si="2"/>
        <v>0</v>
      </c>
      <c r="P24" s="76">
        <f t="shared" si="2"/>
        <v>0</v>
      </c>
      <c r="Q24" s="76">
        <f t="shared" si="2"/>
        <v>-1283535.280828</v>
      </c>
      <c r="R24" s="76">
        <f t="shared" si="2"/>
        <v>0</v>
      </c>
      <c r="S24" s="76">
        <f t="shared" si="2"/>
        <v>4600366.45</v>
      </c>
      <c r="T24" s="76">
        <f t="shared" si="2"/>
        <v>0</v>
      </c>
      <c r="U24" s="76">
        <f t="shared" si="2"/>
        <v>148210.74</v>
      </c>
      <c r="V24" s="76">
        <f t="shared" si="2"/>
        <v>77217.795540000006</v>
      </c>
      <c r="W24" s="76">
        <f t="shared" si="2"/>
        <v>0</v>
      </c>
      <c r="X24" s="76">
        <f t="shared" si="2"/>
        <v>0</v>
      </c>
      <c r="Y24" s="76">
        <f t="shared" si="2"/>
        <v>1367820.0000890007</v>
      </c>
      <c r="Z24" s="76">
        <f t="shared" si="2"/>
        <v>664422.71509949968</v>
      </c>
      <c r="AA24" s="76">
        <f t="shared" si="2"/>
        <v>192598657.60939604</v>
      </c>
      <c r="AB24" s="76">
        <f t="shared" si="2"/>
        <v>4085539.7530026361</v>
      </c>
      <c r="AC24" s="76">
        <f t="shared" si="2"/>
        <v>4437446.2299999995</v>
      </c>
      <c r="AD24" s="76">
        <f t="shared" si="2"/>
        <v>155689.27519999986</v>
      </c>
      <c r="AE24" s="76">
        <f t="shared" si="2"/>
        <v>-25118729.009869982</v>
      </c>
      <c r="AF24" s="76">
        <f t="shared" si="2"/>
        <v>791199.92986204999</v>
      </c>
      <c r="AG24" s="76">
        <f t="shared" si="2"/>
        <v>275522.47381099989</v>
      </c>
      <c r="AH24" s="76">
        <f t="shared" si="2"/>
        <v>275522.47381099989</v>
      </c>
      <c r="AI24" s="76">
        <f t="shared" si="2"/>
        <v>1356492.4050781825</v>
      </c>
      <c r="AJ24" s="76">
        <f t="shared" si="2"/>
        <v>645036.84720884927</v>
      </c>
      <c r="AK24" s="76">
        <f t="shared" si="2"/>
        <v>0</v>
      </c>
      <c r="AL24" s="76">
        <f t="shared" si="2"/>
        <v>0</v>
      </c>
      <c r="AM24" s="76">
        <f t="shared" si="2"/>
        <v>312832703.72461021</v>
      </c>
      <c r="AN24" s="76">
        <f t="shared" si="2"/>
        <v>129615262.27820912</v>
      </c>
    </row>
    <row r="25" spans="1:45" ht="15" x14ac:dyDescent="0.2">
      <c r="A25" s="86"/>
      <c r="B25" s="8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</row>
    <row r="26" spans="1:45" x14ac:dyDescent="0.2">
      <c r="AN26" s="91"/>
    </row>
    <row r="27" spans="1:45" ht="15" x14ac:dyDescent="0.2">
      <c r="A27" s="35"/>
      <c r="B27" s="17" t="s">
        <v>15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30"/>
      <c r="AN27" s="30"/>
    </row>
    <row r="28" spans="1:45" x14ac:dyDescent="0.2">
      <c r="A28" s="35"/>
      <c r="B28" s="114" t="s">
        <v>66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36"/>
      <c r="P28" s="36"/>
      <c r="Q28" s="36"/>
      <c r="R28" s="36"/>
      <c r="S28" s="36"/>
      <c r="T28" s="36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4"/>
      <c r="AN28" s="34"/>
    </row>
    <row r="29" spans="1:45" ht="15" x14ac:dyDescent="0.2">
      <c r="A29" s="35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N29" s="30"/>
    </row>
    <row r="30" spans="1:45" x14ac:dyDescent="0.2">
      <c r="B30" s="17" t="s">
        <v>51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AM30" s="34"/>
      <c r="AN30" s="34"/>
    </row>
    <row r="31" spans="1:45" x14ac:dyDescent="0.2">
      <c r="B31" s="17" t="s">
        <v>52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AM31" s="34"/>
      <c r="AN31" s="34"/>
    </row>
    <row r="33" spans="39:40" x14ac:dyDescent="0.2">
      <c r="AM33" s="34"/>
      <c r="AN33" s="34"/>
    </row>
    <row r="34" spans="39:40" x14ac:dyDescent="0.2">
      <c r="AM34" s="34"/>
      <c r="AN34" s="34"/>
    </row>
  </sheetData>
  <sortState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8:N29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39997558519241921"/>
  </sheetPr>
  <dimension ref="A2:G34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2.75" x14ac:dyDescent="0.2"/>
  <cols>
    <col min="1" max="1" width="4.42578125" customWidth="1"/>
    <col min="2" max="2" width="56.28515625" customWidth="1"/>
    <col min="3" max="3" width="13" customWidth="1"/>
    <col min="4" max="4" width="10.5703125" customWidth="1"/>
    <col min="7" max="7" width="12" bestFit="1" customWidth="1"/>
  </cols>
  <sheetData>
    <row r="2" spans="1:5" ht="12.75" customHeight="1" x14ac:dyDescent="0.2">
      <c r="A2" s="116" t="s">
        <v>74</v>
      </c>
      <c r="B2" s="116"/>
      <c r="C2" s="116"/>
      <c r="D2" s="116"/>
    </row>
    <row r="3" spans="1:5" ht="12.75" customHeight="1" x14ac:dyDescent="0.2">
      <c r="A3" s="116"/>
      <c r="B3" s="116"/>
      <c r="C3" s="116"/>
      <c r="D3" s="116"/>
      <c r="E3" s="4"/>
    </row>
    <row r="4" spans="1:5" x14ac:dyDescent="0.2">
      <c r="A4" s="116"/>
      <c r="B4" s="116"/>
      <c r="C4" s="116"/>
      <c r="D4" s="116"/>
      <c r="E4" s="4"/>
    </row>
    <row r="6" spans="1:5" ht="43.5" customHeight="1" x14ac:dyDescent="0.2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 x14ac:dyDescent="0.2">
      <c r="A7" s="13">
        <v>1</v>
      </c>
      <c r="B7" s="7" t="s">
        <v>3</v>
      </c>
      <c r="C7" s="77">
        <f>HLOOKUP(B7,'სტატის მოზიდ პრემიები(დაზღვევა)'!$4:$24,20,FALSE)</f>
        <v>24028195.409836862</v>
      </c>
      <c r="D7" s="58">
        <f>C7/$C$25</f>
        <v>6.9581893185001423E-2</v>
      </c>
    </row>
    <row r="8" spans="1:5" ht="27" customHeight="1" x14ac:dyDescent="0.2">
      <c r="A8" s="13">
        <v>2</v>
      </c>
      <c r="B8" s="7" t="s">
        <v>27</v>
      </c>
      <c r="C8" s="77">
        <f>HLOOKUP(B8,'სტატის მოზიდ პრემიები(დაზღვევა)'!$4:$24,20,FALSE)</f>
        <v>3878860.3375844937</v>
      </c>
      <c r="D8" s="58">
        <f t="shared" ref="D8:D21" si="0">C8/$C$25</f>
        <v>1.1232572446070982E-2</v>
      </c>
    </row>
    <row r="9" spans="1:5" ht="27" customHeight="1" x14ac:dyDescent="0.2">
      <c r="A9" s="13">
        <v>3</v>
      </c>
      <c r="B9" s="7" t="s">
        <v>34</v>
      </c>
      <c r="C9" s="77">
        <f>HLOOKUP(B9,'სტატის მოზიდ პრემიები(დაზღვევა)'!$4:$24,20,FALSE)</f>
        <v>6292471.646195</v>
      </c>
      <c r="D9" s="58">
        <f t="shared" si="0"/>
        <v>1.8222013034567844E-2</v>
      </c>
    </row>
    <row r="10" spans="1:5" ht="27" customHeight="1" x14ac:dyDescent="0.2">
      <c r="A10" s="13">
        <v>4</v>
      </c>
      <c r="B10" s="7" t="s">
        <v>6</v>
      </c>
      <c r="C10" s="77">
        <f>HLOOKUP(B10,'სტატის მოზიდ პრემიები(დაზღვევა)'!$4:$24,20,FALSE)</f>
        <v>145649100.54857114</v>
      </c>
      <c r="D10" s="58">
        <f t="shared" si="0"/>
        <v>0.42177699922954875</v>
      </c>
    </row>
    <row r="11" spans="1:5" ht="38.25" customHeight="1" x14ac:dyDescent="0.2">
      <c r="A11" s="13">
        <v>5</v>
      </c>
      <c r="B11" s="7" t="s">
        <v>35</v>
      </c>
      <c r="C11" s="77">
        <f>HLOOKUP(B11,'სტატის მოზიდ პრემიები(დაზღვევა)'!$4:$24,20,FALSE)</f>
        <v>57827822.287144803</v>
      </c>
      <c r="D11" s="58">
        <f t="shared" si="0"/>
        <v>0.16746032254499105</v>
      </c>
    </row>
    <row r="12" spans="1:5" ht="27" customHeight="1" x14ac:dyDescent="0.2">
      <c r="A12" s="13">
        <v>6</v>
      </c>
      <c r="B12" s="7" t="s">
        <v>7</v>
      </c>
      <c r="C12" s="77">
        <f>HLOOKUP(B12,'სტატის მოზიდ პრემიები(დაზღვევა)'!$4:$24,20,FALSE)</f>
        <v>24792172.592900876</v>
      </c>
      <c r="D12" s="58">
        <f t="shared" si="0"/>
        <v>7.1794251534891301E-2</v>
      </c>
    </row>
    <row r="13" spans="1:5" ht="27" customHeight="1" x14ac:dyDescent="0.2">
      <c r="A13" s="13">
        <v>7</v>
      </c>
      <c r="B13" s="7" t="s">
        <v>8</v>
      </c>
      <c r="C13" s="77">
        <f>HLOOKUP(B13,'სტატის მოზიდ პრემიები(დაზღვევა)'!$4:$24,20,FALSE)</f>
        <v>35170.272900000004</v>
      </c>
      <c r="D13" s="58">
        <f t="shared" si="0"/>
        <v>1.0184760571795956E-4</v>
      </c>
    </row>
    <row r="14" spans="1:5" ht="27" customHeight="1" x14ac:dyDescent="0.2">
      <c r="A14" s="13">
        <v>8</v>
      </c>
      <c r="B14" s="7" t="s">
        <v>28</v>
      </c>
      <c r="C14" s="77">
        <f>HLOOKUP(B14,'სტატის მოზიდ პრემიები(დაზღვევა)'!$4:$24,20,FALSE)</f>
        <v>3422166.0053300005</v>
      </c>
      <c r="D14" s="58">
        <f t="shared" si="0"/>
        <v>9.9100571384037953E-3</v>
      </c>
    </row>
    <row r="15" spans="1:5" ht="27" customHeight="1" x14ac:dyDescent="0.2">
      <c r="A15" s="13">
        <v>9</v>
      </c>
      <c r="B15" s="7" t="s">
        <v>38</v>
      </c>
      <c r="C15" s="77">
        <f>HLOOKUP(B15,'სტატის მოზიდ პრემიები(დაზღვევა)'!$4:$24,20,FALSE)</f>
        <v>4460890.6263377937</v>
      </c>
      <c r="D15" s="58">
        <f t="shared" si="0"/>
        <v>1.2918041067068127E-2</v>
      </c>
    </row>
    <row r="16" spans="1:5" ht="27" customHeight="1" x14ac:dyDescent="0.2">
      <c r="A16" s="13">
        <v>10</v>
      </c>
      <c r="B16" s="7" t="s">
        <v>29</v>
      </c>
      <c r="C16" s="77">
        <f>HLOOKUP(B16,'სტატის მოზიდ პრემიები(დაზღვევა)'!$4:$24,20,FALSE)</f>
        <v>137806.37</v>
      </c>
      <c r="D16" s="58">
        <f t="shared" si="0"/>
        <v>3.990656790491736E-4</v>
      </c>
    </row>
    <row r="17" spans="1:7" ht="27" customHeight="1" x14ac:dyDescent="0.2">
      <c r="A17" s="13">
        <v>11</v>
      </c>
      <c r="B17" s="7" t="s">
        <v>30</v>
      </c>
      <c r="C17" s="77">
        <f>HLOOKUP(B17,'სტატის მოზიდ პრემიები(დაზღვევა)'!$4:$24,20,FALSE)</f>
        <v>3020</v>
      </c>
      <c r="D17" s="58">
        <f t="shared" si="0"/>
        <v>8.7454473311248552E-6</v>
      </c>
    </row>
    <row r="18" spans="1:7" ht="27" customHeight="1" x14ac:dyDescent="0.2">
      <c r="A18" s="13">
        <v>12</v>
      </c>
      <c r="B18" s="7" t="s">
        <v>9</v>
      </c>
      <c r="C18" s="77">
        <f>HLOOKUP(B18,'სტატის მოზიდ პრემიები(დაზღვევა)'!$4:$24,20,FALSE)</f>
        <v>4948155.0602648277</v>
      </c>
      <c r="D18" s="58">
        <f t="shared" si="0"/>
        <v>1.4329082604564565E-2</v>
      </c>
    </row>
    <row r="19" spans="1:7" ht="27" customHeight="1" x14ac:dyDescent="0.2">
      <c r="A19" s="13">
        <v>13</v>
      </c>
      <c r="B19" s="7" t="s">
        <v>33</v>
      </c>
      <c r="C19" s="77">
        <f>HLOOKUP(B19,'სტატის მოზიდ პრემიები(დაზღვევა)'!$4:$24,20,FALSE)</f>
        <v>46379369.166233107</v>
      </c>
      <c r="D19" s="58">
        <f t="shared" si="0"/>
        <v>0.13430739413711515</v>
      </c>
    </row>
    <row r="20" spans="1:7" ht="27" customHeight="1" x14ac:dyDescent="0.2">
      <c r="A20" s="13">
        <v>14</v>
      </c>
      <c r="B20" s="7" t="s">
        <v>10</v>
      </c>
      <c r="C20" s="77">
        <f>HLOOKUP(B20,'სტატის მოზიდ პრემიები(დაზღვევა)'!$4:$24,20,FALSE)</f>
        <v>2205427.9272886226</v>
      </c>
      <c r="D20" s="58">
        <f t="shared" si="0"/>
        <v>6.3865740995677168E-3</v>
      </c>
    </row>
    <row r="21" spans="1:7" ht="27" customHeight="1" x14ac:dyDescent="0.2">
      <c r="A21" s="13">
        <v>15</v>
      </c>
      <c r="B21" s="7" t="s">
        <v>11</v>
      </c>
      <c r="C21" s="77">
        <f>HLOOKUP(B21,'სტატის მოზიდ პრემიები(დაზღვევა)'!$4:$24,20,FALSE)</f>
        <v>5432511.7347570937</v>
      </c>
      <c r="D21" s="58">
        <f t="shared" si="0"/>
        <v>1.5731703725839697E-2</v>
      </c>
    </row>
    <row r="22" spans="1:7" ht="27" customHeight="1" x14ac:dyDescent="0.2">
      <c r="A22" s="13">
        <v>16</v>
      </c>
      <c r="B22" s="7" t="s">
        <v>12</v>
      </c>
      <c r="C22" s="77">
        <f>HLOOKUP(B22,'სტატის მოზიდ პრემიები(დაზღვევა)'!$4:$24,20,FALSE)</f>
        <v>411495.97305500886</v>
      </c>
      <c r="D22" s="58">
        <f>C22/$C$25</f>
        <v>1.191627933550514E-3</v>
      </c>
    </row>
    <row r="23" spans="1:7" ht="27" customHeight="1" x14ac:dyDescent="0.2">
      <c r="A23" s="13">
        <v>17</v>
      </c>
      <c r="B23" s="7" t="s">
        <v>32</v>
      </c>
      <c r="C23" s="77">
        <f>HLOOKUP(B23,'სტატის მოზიდ პრემიები(დაზღვევა)'!$4:$24,20,FALSE)</f>
        <v>15417894.228465343</v>
      </c>
      <c r="D23" s="58">
        <f>C23/$C$25</f>
        <v>4.4647808586721037E-2</v>
      </c>
    </row>
    <row r="24" spans="1:7" ht="27" customHeight="1" x14ac:dyDescent="0.2">
      <c r="A24" s="13">
        <v>18</v>
      </c>
      <c r="B24" s="7" t="s">
        <v>13</v>
      </c>
      <c r="C24" s="77">
        <f>HLOOKUP(B24,'სტატის მოზიდ პრემიები(დაზღვევა)'!$4:$24,20,FALSE)</f>
        <v>0</v>
      </c>
      <c r="D24" s="58">
        <f>C24/$C$25</f>
        <v>0</v>
      </c>
    </row>
    <row r="25" spans="1:7" ht="27" customHeight="1" x14ac:dyDescent="0.2">
      <c r="A25" s="8"/>
      <c r="B25" s="9" t="s">
        <v>14</v>
      </c>
      <c r="C25" s="59">
        <f>SUM(C7:C24)</f>
        <v>345322530.18686491</v>
      </c>
      <c r="D25" s="60">
        <f>SUM(D7:D24)</f>
        <v>1</v>
      </c>
      <c r="G25" s="3"/>
    </row>
    <row r="27" spans="1:7" x14ac:dyDescent="0.2">
      <c r="C27" s="3"/>
    </row>
    <row r="28" spans="1:7" x14ac:dyDescent="0.2">
      <c r="C28" s="3"/>
    </row>
    <row r="34" spans="3:3" x14ac:dyDescent="0.2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30"/>
  </sheetPr>
  <dimension ref="A1:AN3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4" sqref="B4:B5"/>
    </sheetView>
  </sheetViews>
  <sheetFormatPr defaultRowHeight="12.75" x14ac:dyDescent="0.2"/>
  <cols>
    <col min="1" max="1" width="4.42578125" customWidth="1"/>
    <col min="2" max="2" width="49.285156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18" customFormat="1" ht="27.75" customHeight="1" x14ac:dyDescent="0.2">
      <c r="A1" s="16" t="s">
        <v>75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</row>
    <row r="2" spans="1:40" s="44" customFormat="1" ht="17.25" customHeight="1" x14ac:dyDescent="0.2">
      <c r="A2" s="21" t="s">
        <v>39</v>
      </c>
      <c r="C2" s="45"/>
      <c r="E2" s="45"/>
      <c r="G2" s="45"/>
      <c r="I2" s="45"/>
      <c r="K2" s="45"/>
      <c r="M2" s="45"/>
      <c r="O2" s="45"/>
      <c r="Q2" s="45"/>
      <c r="S2" s="45"/>
      <c r="U2" s="45"/>
      <c r="W2" s="45"/>
      <c r="Y2" s="45"/>
      <c r="AA2" s="45"/>
      <c r="AC2" s="45"/>
      <c r="AE2" s="45"/>
      <c r="AG2" s="45"/>
      <c r="AI2" s="45"/>
      <c r="AK2" s="45"/>
    </row>
    <row r="3" spans="1:40" s="44" customFormat="1" ht="21.75" customHeight="1" x14ac:dyDescent="0.2">
      <c r="A3" s="64"/>
      <c r="C3" s="45"/>
      <c r="E3" s="45"/>
      <c r="G3" s="45"/>
      <c r="I3" s="45"/>
      <c r="K3" s="45"/>
      <c r="M3" s="45"/>
      <c r="O3" s="45"/>
      <c r="Q3" s="45"/>
      <c r="S3" s="45"/>
      <c r="U3" s="45"/>
      <c r="W3" s="45"/>
      <c r="Y3" s="45"/>
      <c r="AA3" s="45"/>
      <c r="AC3" s="45"/>
      <c r="AE3" s="45"/>
      <c r="AG3" s="45"/>
      <c r="AI3" s="45"/>
      <c r="AK3" s="45"/>
    </row>
    <row r="4" spans="1:40" ht="96" customHeight="1" x14ac:dyDescent="0.2">
      <c r="A4" s="105" t="s">
        <v>0</v>
      </c>
      <c r="B4" s="105" t="s">
        <v>2</v>
      </c>
      <c r="C4" s="102" t="s">
        <v>3</v>
      </c>
      <c r="D4" s="104"/>
      <c r="E4" s="102" t="s">
        <v>27</v>
      </c>
      <c r="F4" s="104"/>
      <c r="G4" s="102" t="s">
        <v>34</v>
      </c>
      <c r="H4" s="104"/>
      <c r="I4" s="102" t="s">
        <v>6</v>
      </c>
      <c r="J4" s="104"/>
      <c r="K4" s="102" t="s">
        <v>35</v>
      </c>
      <c r="L4" s="104"/>
      <c r="M4" s="102" t="s">
        <v>7</v>
      </c>
      <c r="N4" s="104"/>
      <c r="O4" s="102" t="s">
        <v>8</v>
      </c>
      <c r="P4" s="104"/>
      <c r="Q4" s="102" t="s">
        <v>28</v>
      </c>
      <c r="R4" s="104"/>
      <c r="S4" s="102" t="s">
        <v>38</v>
      </c>
      <c r="T4" s="104"/>
      <c r="U4" s="102" t="s">
        <v>29</v>
      </c>
      <c r="V4" s="104"/>
      <c r="W4" s="102" t="s">
        <v>30</v>
      </c>
      <c r="X4" s="104"/>
      <c r="Y4" s="102" t="s">
        <v>9</v>
      </c>
      <c r="Z4" s="104"/>
      <c r="AA4" s="102" t="s">
        <v>33</v>
      </c>
      <c r="AB4" s="104"/>
      <c r="AC4" s="102" t="s">
        <v>10</v>
      </c>
      <c r="AD4" s="104"/>
      <c r="AE4" s="102" t="s">
        <v>11</v>
      </c>
      <c r="AF4" s="104"/>
      <c r="AG4" s="102" t="s">
        <v>12</v>
      </c>
      <c r="AH4" s="104"/>
      <c r="AI4" s="102" t="s">
        <v>32</v>
      </c>
      <c r="AJ4" s="104"/>
      <c r="AK4" s="102" t="s">
        <v>13</v>
      </c>
      <c r="AL4" s="104"/>
      <c r="AM4" s="111" t="s">
        <v>14</v>
      </c>
      <c r="AN4" s="112"/>
    </row>
    <row r="5" spans="1:40" ht="31.5" customHeight="1" x14ac:dyDescent="0.2">
      <c r="A5" s="107"/>
      <c r="B5" s="107"/>
      <c r="C5" s="46" t="s">
        <v>4</v>
      </c>
      <c r="D5" s="46" t="s">
        <v>5</v>
      </c>
      <c r="E5" s="46" t="s">
        <v>4</v>
      </c>
      <c r="F5" s="46" t="s">
        <v>5</v>
      </c>
      <c r="G5" s="46" t="s">
        <v>4</v>
      </c>
      <c r="H5" s="46" t="s">
        <v>5</v>
      </c>
      <c r="I5" s="46" t="s">
        <v>4</v>
      </c>
      <c r="J5" s="46" t="s">
        <v>5</v>
      </c>
      <c r="K5" s="46" t="s">
        <v>4</v>
      </c>
      <c r="L5" s="46" t="s">
        <v>5</v>
      </c>
      <c r="M5" s="46" t="s">
        <v>4</v>
      </c>
      <c r="N5" s="46" t="s">
        <v>5</v>
      </c>
      <c r="O5" s="46" t="s">
        <v>4</v>
      </c>
      <c r="P5" s="46" t="s">
        <v>5</v>
      </c>
      <c r="Q5" s="46" t="s">
        <v>4</v>
      </c>
      <c r="R5" s="46" t="s">
        <v>5</v>
      </c>
      <c r="S5" s="46" t="s">
        <v>4</v>
      </c>
      <c r="T5" s="46" t="s">
        <v>5</v>
      </c>
      <c r="U5" s="46" t="s">
        <v>4</v>
      </c>
      <c r="V5" s="46" t="s">
        <v>5</v>
      </c>
      <c r="W5" s="46" t="s">
        <v>4</v>
      </c>
      <c r="X5" s="46" t="s">
        <v>5</v>
      </c>
      <c r="Y5" s="46" t="s">
        <v>4</v>
      </c>
      <c r="Z5" s="46" t="s">
        <v>5</v>
      </c>
      <c r="AA5" s="46" t="s">
        <v>4</v>
      </c>
      <c r="AB5" s="46" t="s">
        <v>5</v>
      </c>
      <c r="AC5" s="46" t="s">
        <v>4</v>
      </c>
      <c r="AD5" s="46" t="s">
        <v>5</v>
      </c>
      <c r="AE5" s="46" t="s">
        <v>4</v>
      </c>
      <c r="AF5" s="46" t="s">
        <v>5</v>
      </c>
      <c r="AG5" s="46" t="s">
        <v>4</v>
      </c>
      <c r="AH5" s="46" t="s">
        <v>5</v>
      </c>
      <c r="AI5" s="46" t="s">
        <v>4</v>
      </c>
      <c r="AJ5" s="46" t="s">
        <v>5</v>
      </c>
      <c r="AK5" s="46" t="s">
        <v>4</v>
      </c>
      <c r="AL5" s="46" t="s">
        <v>5</v>
      </c>
      <c r="AM5" s="46" t="s">
        <v>4</v>
      </c>
      <c r="AN5" s="46" t="s">
        <v>5</v>
      </c>
    </row>
    <row r="6" spans="1:40" ht="24.95" customHeight="1" x14ac:dyDescent="0.2">
      <c r="A6" s="53">
        <v>1</v>
      </c>
      <c r="B6" s="72" t="s">
        <v>81</v>
      </c>
      <c r="C6" s="78">
        <v>0</v>
      </c>
      <c r="D6" s="78">
        <v>0</v>
      </c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974960.0330882353</v>
      </c>
      <c r="N6" s="78">
        <v>0</v>
      </c>
      <c r="O6" s="78">
        <v>0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8">
        <v>0</v>
      </c>
      <c r="V6" s="78">
        <v>0</v>
      </c>
      <c r="W6" s="78">
        <v>0</v>
      </c>
      <c r="X6" s="78">
        <v>0</v>
      </c>
      <c r="Y6" s="78">
        <v>0</v>
      </c>
      <c r="Z6" s="78">
        <v>0</v>
      </c>
      <c r="AA6" s="78">
        <v>0</v>
      </c>
      <c r="AB6" s="78">
        <v>0</v>
      </c>
      <c r="AC6" s="78">
        <v>0</v>
      </c>
      <c r="AD6" s="78">
        <v>0</v>
      </c>
      <c r="AE6" s="78">
        <v>0</v>
      </c>
      <c r="AF6" s="78">
        <v>0</v>
      </c>
      <c r="AG6" s="78">
        <v>0</v>
      </c>
      <c r="AH6" s="78">
        <v>0</v>
      </c>
      <c r="AI6" s="78">
        <v>0</v>
      </c>
      <c r="AJ6" s="78">
        <v>0</v>
      </c>
      <c r="AK6" s="78">
        <v>0</v>
      </c>
      <c r="AL6" s="78">
        <v>0</v>
      </c>
      <c r="AM6" s="75">
        <f t="shared" ref="AM6:AM22" si="0">C6+E6+G6+I6+K6+M6+O6+Q6+S6+U6+W6+Y6+AA6+AC6+AE6+AG6+AI6+AK6</f>
        <v>974960.0330882353</v>
      </c>
      <c r="AN6" s="75">
        <f t="shared" ref="AN6:AN22" si="1">D6+F6+H6+J6+L6+N6+P6+R6+T6+V6+X6+Z6+AB6+AD6+AF6+AH6+AJ6+AL6</f>
        <v>0</v>
      </c>
    </row>
    <row r="7" spans="1:40" ht="24.95" customHeight="1" x14ac:dyDescent="0.2">
      <c r="A7" s="53">
        <v>2</v>
      </c>
      <c r="B7" s="72" t="s">
        <v>53</v>
      </c>
      <c r="C7" s="78">
        <v>8597.5228915000007</v>
      </c>
      <c r="D7" s="78">
        <v>6934.7788330000012</v>
      </c>
      <c r="E7" s="78">
        <v>0</v>
      </c>
      <c r="F7" s="78">
        <v>0</v>
      </c>
      <c r="G7" s="78">
        <v>161192.2986024807</v>
      </c>
      <c r="H7" s="78">
        <v>147080.00245403664</v>
      </c>
      <c r="I7" s="78">
        <v>9056.1291999999994</v>
      </c>
      <c r="J7" s="78">
        <v>7334.4080000000004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  <c r="AH7" s="78">
        <v>0</v>
      </c>
      <c r="AI7" s="78">
        <v>0</v>
      </c>
      <c r="AJ7" s="78">
        <v>0</v>
      </c>
      <c r="AK7" s="78">
        <v>0</v>
      </c>
      <c r="AL7" s="78">
        <v>0</v>
      </c>
      <c r="AM7" s="75">
        <f t="shared" si="0"/>
        <v>178845.9506939807</v>
      </c>
      <c r="AN7" s="75">
        <f t="shared" si="1"/>
        <v>161349.18928703663</v>
      </c>
    </row>
    <row r="8" spans="1:40" ht="24.95" customHeight="1" x14ac:dyDescent="0.2">
      <c r="A8" s="53">
        <v>3</v>
      </c>
      <c r="B8" s="72" t="s">
        <v>85</v>
      </c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14176.98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  <c r="Z8" s="78">
        <v>0</v>
      </c>
      <c r="AA8" s="78">
        <v>132397.35755299998</v>
      </c>
      <c r="AB8" s="78">
        <v>125703.2764424239</v>
      </c>
      <c r="AC8" s="78">
        <v>2361.6153989999998</v>
      </c>
      <c r="AD8" s="78">
        <v>2013.5345440742999</v>
      </c>
      <c r="AE8" s="78">
        <v>0</v>
      </c>
      <c r="AF8" s="78">
        <v>0</v>
      </c>
      <c r="AG8" s="78">
        <v>0</v>
      </c>
      <c r="AH8" s="78">
        <v>0</v>
      </c>
      <c r="AI8" s="78">
        <v>10486</v>
      </c>
      <c r="AJ8" s="78">
        <v>2940.064484</v>
      </c>
      <c r="AK8" s="78">
        <v>0</v>
      </c>
      <c r="AL8" s="78">
        <v>0</v>
      </c>
      <c r="AM8" s="75">
        <f t="shared" si="0"/>
        <v>159421.95295199999</v>
      </c>
      <c r="AN8" s="75">
        <f t="shared" si="1"/>
        <v>130656.8754704982</v>
      </c>
    </row>
    <row r="9" spans="1:40" ht="24.95" customHeight="1" x14ac:dyDescent="0.2">
      <c r="A9" s="53">
        <v>4</v>
      </c>
      <c r="B9" s="72" t="s">
        <v>84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25493</v>
      </c>
      <c r="V9" s="78">
        <v>0</v>
      </c>
      <c r="W9" s="78">
        <v>0</v>
      </c>
      <c r="X9" s="78">
        <v>0</v>
      </c>
      <c r="Y9" s="78">
        <v>0</v>
      </c>
      <c r="Z9" s="78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14321</v>
      </c>
      <c r="AJ9" s="78">
        <v>14321</v>
      </c>
      <c r="AK9" s="78">
        <v>0</v>
      </c>
      <c r="AL9" s="78">
        <v>0</v>
      </c>
      <c r="AM9" s="75">
        <f t="shared" si="0"/>
        <v>39814</v>
      </c>
      <c r="AN9" s="75">
        <f t="shared" si="1"/>
        <v>14321</v>
      </c>
    </row>
    <row r="10" spans="1:40" ht="24.95" customHeight="1" x14ac:dyDescent="0.2">
      <c r="A10" s="53">
        <v>5</v>
      </c>
      <c r="B10" s="72" t="s">
        <v>82</v>
      </c>
      <c r="C10" s="78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8">
        <v>0</v>
      </c>
      <c r="W10" s="78">
        <v>0</v>
      </c>
      <c r="X10" s="78">
        <v>0</v>
      </c>
      <c r="Y10" s="78">
        <v>0</v>
      </c>
      <c r="Z10" s="78">
        <v>0</v>
      </c>
      <c r="AA10" s="78">
        <v>0</v>
      </c>
      <c r="AB10" s="78">
        <v>0</v>
      </c>
      <c r="AC10" s="78">
        <v>0</v>
      </c>
      <c r="AD10" s="78">
        <v>0</v>
      </c>
      <c r="AE10" s="78">
        <v>0</v>
      </c>
      <c r="AF10" s="78">
        <v>0</v>
      </c>
      <c r="AG10" s="78">
        <v>0</v>
      </c>
      <c r="AH10" s="78">
        <v>0</v>
      </c>
      <c r="AI10" s="78">
        <v>0</v>
      </c>
      <c r="AJ10" s="78">
        <v>0</v>
      </c>
      <c r="AK10" s="78">
        <v>0</v>
      </c>
      <c r="AL10" s="78">
        <v>0</v>
      </c>
      <c r="AM10" s="75">
        <f t="shared" si="0"/>
        <v>0</v>
      </c>
      <c r="AN10" s="75">
        <f t="shared" si="1"/>
        <v>0</v>
      </c>
    </row>
    <row r="11" spans="1:40" ht="24.95" customHeight="1" x14ac:dyDescent="0.2">
      <c r="A11" s="53">
        <v>6</v>
      </c>
      <c r="B11" s="72" t="s">
        <v>79</v>
      </c>
      <c r="C11" s="78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78">
        <v>0</v>
      </c>
      <c r="AA11" s="78">
        <v>0</v>
      </c>
      <c r="AB11" s="78">
        <v>0</v>
      </c>
      <c r="AC11" s="78">
        <v>0</v>
      </c>
      <c r="AD11" s="78">
        <v>0</v>
      </c>
      <c r="AE11" s="78">
        <v>0</v>
      </c>
      <c r="AF11" s="78">
        <v>0</v>
      </c>
      <c r="AG11" s="78">
        <v>0</v>
      </c>
      <c r="AH11" s="78">
        <v>0</v>
      </c>
      <c r="AI11" s="78">
        <v>0</v>
      </c>
      <c r="AJ11" s="78">
        <v>0</v>
      </c>
      <c r="AK11" s="78">
        <v>0</v>
      </c>
      <c r="AL11" s="78">
        <v>0</v>
      </c>
      <c r="AM11" s="75">
        <f t="shared" si="0"/>
        <v>0</v>
      </c>
      <c r="AN11" s="75">
        <f t="shared" si="1"/>
        <v>0</v>
      </c>
    </row>
    <row r="12" spans="1:40" ht="24.95" customHeight="1" x14ac:dyDescent="0.2">
      <c r="A12" s="53">
        <v>7</v>
      </c>
      <c r="B12" s="72" t="s">
        <v>89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5">
        <f t="shared" si="0"/>
        <v>0</v>
      </c>
      <c r="AN12" s="75">
        <f t="shared" si="1"/>
        <v>0</v>
      </c>
    </row>
    <row r="13" spans="1:40" ht="24.95" customHeight="1" x14ac:dyDescent="0.2">
      <c r="A13" s="53">
        <v>8</v>
      </c>
      <c r="B13" s="72" t="s">
        <v>90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5">
        <f t="shared" si="0"/>
        <v>0</v>
      </c>
      <c r="AN13" s="75">
        <f t="shared" si="1"/>
        <v>0</v>
      </c>
    </row>
    <row r="14" spans="1:40" ht="24.95" customHeight="1" x14ac:dyDescent="0.2">
      <c r="A14" s="53">
        <v>9</v>
      </c>
      <c r="B14" s="72" t="s">
        <v>91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5">
        <f t="shared" si="0"/>
        <v>0</v>
      </c>
      <c r="AN14" s="75">
        <f t="shared" si="1"/>
        <v>0</v>
      </c>
    </row>
    <row r="15" spans="1:40" ht="24.95" customHeight="1" x14ac:dyDescent="0.2">
      <c r="A15" s="53">
        <v>10</v>
      </c>
      <c r="B15" s="72" t="s">
        <v>87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>
        <v>0</v>
      </c>
      <c r="AA15" s="78">
        <v>0</v>
      </c>
      <c r="AB15" s="78">
        <v>0</v>
      </c>
      <c r="AC15" s="78">
        <v>0</v>
      </c>
      <c r="AD15" s="78">
        <v>0</v>
      </c>
      <c r="AE15" s="78">
        <v>0</v>
      </c>
      <c r="AF15" s="78">
        <v>0</v>
      </c>
      <c r="AG15" s="78">
        <v>0</v>
      </c>
      <c r="AH15" s="78">
        <v>0</v>
      </c>
      <c r="AI15" s="78">
        <v>0</v>
      </c>
      <c r="AJ15" s="78">
        <v>0</v>
      </c>
      <c r="AK15" s="78">
        <v>0</v>
      </c>
      <c r="AL15" s="78">
        <v>0</v>
      </c>
      <c r="AM15" s="75">
        <f t="shared" si="0"/>
        <v>0</v>
      </c>
      <c r="AN15" s="75">
        <f t="shared" si="1"/>
        <v>0</v>
      </c>
    </row>
    <row r="16" spans="1:40" ht="24.95" customHeight="1" x14ac:dyDescent="0.2">
      <c r="A16" s="53">
        <v>11</v>
      </c>
      <c r="B16" s="72" t="s">
        <v>86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5">
        <f t="shared" si="0"/>
        <v>0</v>
      </c>
      <c r="AN16" s="75">
        <f t="shared" si="1"/>
        <v>0</v>
      </c>
    </row>
    <row r="17" spans="1:40" ht="24.95" customHeight="1" x14ac:dyDescent="0.2">
      <c r="A17" s="53">
        <v>12</v>
      </c>
      <c r="B17" s="72" t="s">
        <v>56</v>
      </c>
      <c r="C17" s="78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5">
        <f t="shared" si="0"/>
        <v>0</v>
      </c>
      <c r="AN17" s="75">
        <f t="shared" si="1"/>
        <v>0</v>
      </c>
    </row>
    <row r="18" spans="1:40" ht="24.95" customHeight="1" x14ac:dyDescent="0.2">
      <c r="A18" s="53">
        <v>13</v>
      </c>
      <c r="B18" s="72" t="s">
        <v>59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78">
        <v>0</v>
      </c>
      <c r="AA18" s="78">
        <v>0</v>
      </c>
      <c r="AB18" s="78">
        <v>0</v>
      </c>
      <c r="AC18" s="78">
        <v>0</v>
      </c>
      <c r="AD18" s="78">
        <v>0</v>
      </c>
      <c r="AE18" s="78">
        <v>0</v>
      </c>
      <c r="AF18" s="78">
        <v>0</v>
      </c>
      <c r="AG18" s="78">
        <v>0</v>
      </c>
      <c r="AH18" s="78">
        <v>0</v>
      </c>
      <c r="AI18" s="78">
        <v>0</v>
      </c>
      <c r="AJ18" s="78">
        <v>0</v>
      </c>
      <c r="AK18" s="78">
        <v>0</v>
      </c>
      <c r="AL18" s="78">
        <v>0</v>
      </c>
      <c r="AM18" s="75">
        <f t="shared" si="0"/>
        <v>0</v>
      </c>
      <c r="AN18" s="75">
        <f t="shared" si="1"/>
        <v>0</v>
      </c>
    </row>
    <row r="19" spans="1:40" ht="24.95" customHeight="1" x14ac:dyDescent="0.2">
      <c r="A19" s="53">
        <v>14</v>
      </c>
      <c r="B19" s="72" t="s">
        <v>55</v>
      </c>
      <c r="C19" s="78">
        <v>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78">
        <v>0</v>
      </c>
      <c r="AA19" s="78">
        <v>0</v>
      </c>
      <c r="AB19" s="78">
        <v>0</v>
      </c>
      <c r="AC19" s="78">
        <v>0</v>
      </c>
      <c r="AD19" s="78">
        <v>0</v>
      </c>
      <c r="AE19" s="78">
        <v>0</v>
      </c>
      <c r="AF19" s="78">
        <v>0</v>
      </c>
      <c r="AG19" s="78">
        <v>0</v>
      </c>
      <c r="AH19" s="78">
        <v>0</v>
      </c>
      <c r="AI19" s="78">
        <v>0</v>
      </c>
      <c r="AJ19" s="78">
        <v>0</v>
      </c>
      <c r="AK19" s="78">
        <v>0</v>
      </c>
      <c r="AL19" s="78">
        <v>0</v>
      </c>
      <c r="AM19" s="75">
        <f t="shared" si="0"/>
        <v>0</v>
      </c>
      <c r="AN19" s="75">
        <f t="shared" si="1"/>
        <v>0</v>
      </c>
    </row>
    <row r="20" spans="1:40" ht="24.95" customHeight="1" x14ac:dyDescent="0.2">
      <c r="A20" s="53">
        <v>15</v>
      </c>
      <c r="B20" s="74" t="s">
        <v>83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78">
        <v>0</v>
      </c>
      <c r="AG20" s="78">
        <v>0</v>
      </c>
      <c r="AH20" s="78">
        <v>0</v>
      </c>
      <c r="AI20" s="78">
        <v>0</v>
      </c>
      <c r="AJ20" s="78">
        <v>0</v>
      </c>
      <c r="AK20" s="78">
        <v>0</v>
      </c>
      <c r="AL20" s="78">
        <v>0</v>
      </c>
      <c r="AM20" s="75">
        <f t="shared" si="0"/>
        <v>0</v>
      </c>
      <c r="AN20" s="75">
        <f t="shared" si="1"/>
        <v>0</v>
      </c>
    </row>
    <row r="21" spans="1:40" ht="24.95" customHeight="1" x14ac:dyDescent="0.2">
      <c r="A21" s="53">
        <v>16</v>
      </c>
      <c r="B21" s="74" t="s">
        <v>58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78">
        <v>0</v>
      </c>
      <c r="AL21" s="78">
        <v>0</v>
      </c>
      <c r="AM21" s="75">
        <f t="shared" si="0"/>
        <v>0</v>
      </c>
      <c r="AN21" s="75">
        <f t="shared" si="1"/>
        <v>0</v>
      </c>
    </row>
    <row r="22" spans="1:40" ht="24.95" customHeight="1" x14ac:dyDescent="0.2">
      <c r="A22" s="53">
        <v>17</v>
      </c>
      <c r="B22" s="74" t="s">
        <v>54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78">
        <v>0</v>
      </c>
      <c r="AL22" s="78">
        <v>0</v>
      </c>
      <c r="AM22" s="75">
        <f t="shared" si="0"/>
        <v>0</v>
      </c>
      <c r="AN22" s="75">
        <f t="shared" si="1"/>
        <v>0</v>
      </c>
    </row>
    <row r="23" spans="1:40" ht="16.5" customHeight="1" x14ac:dyDescent="0.3">
      <c r="A23" s="47"/>
      <c r="B23" s="12" t="s">
        <v>1</v>
      </c>
      <c r="C23" s="76">
        <f t="shared" ref="C23:AN23" si="2">SUM(C6:C22)</f>
        <v>8597.5228915000007</v>
      </c>
      <c r="D23" s="76">
        <f t="shared" si="2"/>
        <v>6934.7788330000012</v>
      </c>
      <c r="E23" s="76">
        <f t="shared" si="2"/>
        <v>0</v>
      </c>
      <c r="F23" s="76">
        <f t="shared" si="2"/>
        <v>0</v>
      </c>
      <c r="G23" s="76">
        <f t="shared" si="2"/>
        <v>161192.2986024807</v>
      </c>
      <c r="H23" s="76">
        <f t="shared" si="2"/>
        <v>147080.00245403664</v>
      </c>
      <c r="I23" s="76">
        <f t="shared" si="2"/>
        <v>9056.1291999999994</v>
      </c>
      <c r="J23" s="76">
        <f t="shared" si="2"/>
        <v>7334.4080000000004</v>
      </c>
      <c r="K23" s="76">
        <f t="shared" si="2"/>
        <v>14176.98</v>
      </c>
      <c r="L23" s="76">
        <f t="shared" si="2"/>
        <v>0</v>
      </c>
      <c r="M23" s="76">
        <f t="shared" si="2"/>
        <v>974960.0330882353</v>
      </c>
      <c r="N23" s="76">
        <f t="shared" si="2"/>
        <v>0</v>
      </c>
      <c r="O23" s="76">
        <f t="shared" si="2"/>
        <v>0</v>
      </c>
      <c r="P23" s="76">
        <f t="shared" si="2"/>
        <v>0</v>
      </c>
      <c r="Q23" s="76">
        <f t="shared" si="2"/>
        <v>0</v>
      </c>
      <c r="R23" s="76">
        <f t="shared" si="2"/>
        <v>0</v>
      </c>
      <c r="S23" s="76">
        <f t="shared" si="2"/>
        <v>0</v>
      </c>
      <c r="T23" s="76">
        <f t="shared" si="2"/>
        <v>0</v>
      </c>
      <c r="U23" s="76">
        <f t="shared" si="2"/>
        <v>25493</v>
      </c>
      <c r="V23" s="76">
        <f t="shared" si="2"/>
        <v>0</v>
      </c>
      <c r="W23" s="76">
        <f t="shared" si="2"/>
        <v>0</v>
      </c>
      <c r="X23" s="76">
        <f t="shared" si="2"/>
        <v>0</v>
      </c>
      <c r="Y23" s="76">
        <f t="shared" si="2"/>
        <v>0</v>
      </c>
      <c r="Z23" s="76">
        <f t="shared" si="2"/>
        <v>0</v>
      </c>
      <c r="AA23" s="76">
        <f t="shared" si="2"/>
        <v>132397.35755299998</v>
      </c>
      <c r="AB23" s="76">
        <f t="shared" si="2"/>
        <v>125703.2764424239</v>
      </c>
      <c r="AC23" s="76">
        <f t="shared" si="2"/>
        <v>2361.6153989999998</v>
      </c>
      <c r="AD23" s="76">
        <f t="shared" si="2"/>
        <v>2013.5345440742999</v>
      </c>
      <c r="AE23" s="76">
        <f t="shared" si="2"/>
        <v>0</v>
      </c>
      <c r="AF23" s="76">
        <f t="shared" si="2"/>
        <v>0</v>
      </c>
      <c r="AG23" s="76">
        <f t="shared" si="2"/>
        <v>0</v>
      </c>
      <c r="AH23" s="76">
        <f t="shared" si="2"/>
        <v>0</v>
      </c>
      <c r="AI23" s="76">
        <f t="shared" si="2"/>
        <v>24807</v>
      </c>
      <c r="AJ23" s="76">
        <f t="shared" si="2"/>
        <v>17261.064483999999</v>
      </c>
      <c r="AK23" s="76">
        <f t="shared" si="2"/>
        <v>0</v>
      </c>
      <c r="AL23" s="76">
        <f t="shared" si="2"/>
        <v>0</v>
      </c>
      <c r="AM23" s="76">
        <f t="shared" si="2"/>
        <v>1353041.9367342161</v>
      </c>
      <c r="AN23" s="76">
        <f t="shared" si="2"/>
        <v>306327.06475753483</v>
      </c>
    </row>
    <row r="24" spans="1:40" ht="16.5" customHeight="1" x14ac:dyDescent="0.3">
      <c r="A24" s="89"/>
      <c r="B24" s="87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</row>
    <row r="25" spans="1:40" ht="14.25" customHeight="1" x14ac:dyDescent="0.2"/>
    <row r="26" spans="1:40" ht="13.5" x14ac:dyDescent="0.2">
      <c r="B26" s="29" t="s">
        <v>15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2.75" customHeight="1" x14ac:dyDescent="0.2">
      <c r="B27" s="113" t="s">
        <v>62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AM27" s="3"/>
      <c r="AN27" s="3"/>
    </row>
    <row r="28" spans="1:40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AM28" s="3"/>
      <c r="AN28" s="3"/>
    </row>
    <row r="29" spans="1:40" x14ac:dyDescent="0.2">
      <c r="AM29" s="3"/>
      <c r="AN29" s="3"/>
    </row>
    <row r="30" spans="1:40" x14ac:dyDescent="0.2">
      <c r="AM30" s="3"/>
      <c r="AN30" s="3"/>
    </row>
    <row r="31" spans="1:40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3"/>
      <c r="AN31" s="3"/>
    </row>
    <row r="32" spans="1:40" x14ac:dyDescent="0.2"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3"/>
      <c r="AN32" s="3"/>
    </row>
    <row r="33" spans="39:40" x14ac:dyDescent="0.2">
      <c r="AM33" s="3"/>
      <c r="AN33" s="3"/>
    </row>
  </sheetData>
  <sortState ref="B6:AN22">
    <sortCondition descending="1" ref="AM6:AM22"/>
  </sortState>
  <mergeCells count="22">
    <mergeCell ref="U4:V4"/>
    <mergeCell ref="AI4:AJ4"/>
    <mergeCell ref="AK4:AL4"/>
    <mergeCell ref="AM4:AN4"/>
    <mergeCell ref="B27:N28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2019-08-26T11:37:20Z</dcterms:modified>
</cp:coreProperties>
</file>