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80" windowWidth="15135" windowHeight="8640" tabRatio="908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H22" i="22" l="1"/>
  <c r="E22" i="22"/>
  <c r="AM6" i="17" l="1"/>
  <c r="AM9" i="17"/>
  <c r="AM8" i="17"/>
  <c r="AM10" i="17"/>
  <c r="AM11" i="17"/>
  <c r="AM12" i="17"/>
  <c r="AM13" i="17"/>
  <c r="AM14" i="17"/>
  <c r="AM15" i="17"/>
  <c r="AM16" i="17"/>
  <c r="AM17" i="17"/>
  <c r="AM18" i="17"/>
  <c r="AM19" i="17"/>
  <c r="AM20" i="17"/>
  <c r="AM7" i="17"/>
  <c r="AM21" i="17"/>
  <c r="AM22" i="17"/>
  <c r="AN6" i="17"/>
  <c r="AN9" i="17"/>
  <c r="AN8" i="17"/>
  <c r="AN10" i="17"/>
  <c r="AN11" i="17"/>
  <c r="AN12" i="17"/>
  <c r="AN13" i="17"/>
  <c r="AN14" i="17"/>
  <c r="AN15" i="17"/>
  <c r="AN16" i="17"/>
  <c r="AN17" i="17"/>
  <c r="AN18" i="17"/>
  <c r="AN19" i="17"/>
  <c r="AN20" i="17"/>
  <c r="AN7" i="17"/>
  <c r="AN21" i="17"/>
  <c r="AN22" i="17"/>
  <c r="H6" i="22" l="1"/>
  <c r="H8" i="22"/>
  <c r="H11" i="22"/>
  <c r="H16" i="22"/>
  <c r="H13" i="22"/>
  <c r="H5" i="22"/>
  <c r="H15" i="22"/>
  <c r="H14" i="22"/>
  <c r="H21" i="22"/>
  <c r="H12" i="22"/>
  <c r="H17" i="22"/>
  <c r="H19" i="22"/>
  <c r="H20" i="22"/>
  <c r="H7" i="22"/>
  <c r="H9" i="22"/>
  <c r="H18" i="22"/>
  <c r="H10" i="22"/>
  <c r="AI24" i="21"/>
  <c r="AH24" i="21"/>
  <c r="AF24" i="21"/>
  <c r="AE24" i="21"/>
  <c r="AN9" i="32" l="1"/>
  <c r="AM9" i="32"/>
  <c r="AN8" i="32"/>
  <c r="AM8" i="32"/>
  <c r="AN7" i="32"/>
  <c r="AM7" i="32"/>
  <c r="AN22" i="32"/>
  <c r="AM22" i="32"/>
  <c r="AN21" i="32"/>
  <c r="AM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0" i="32"/>
  <c r="AM10" i="32"/>
  <c r="AN11" i="32"/>
  <c r="AM11" i="32"/>
  <c r="AM23" i="32"/>
  <c r="AN23" i="32"/>
  <c r="AM20" i="26" l="1"/>
  <c r="AN20" i="26"/>
  <c r="AM21" i="18"/>
  <c r="AN21" i="18"/>
  <c r="AM12" i="30"/>
  <c r="AN12" i="30"/>
  <c r="AM23" i="24"/>
  <c r="AN23" i="24"/>
  <c r="EQ24" i="29"/>
  <c r="ER24" i="29"/>
  <c r="ES24" i="29"/>
  <c r="ET24" i="29"/>
  <c r="EU24" i="29"/>
  <c r="EV24" i="29"/>
  <c r="EW24" i="29"/>
  <c r="EX24" i="29"/>
  <c r="AM20" i="14"/>
  <c r="AN20" i="14"/>
  <c r="CO12" i="28" l="1"/>
  <c r="CP12" i="28"/>
  <c r="CQ12" i="28"/>
  <c r="CR12" i="28"/>
  <c r="CS12" i="28"/>
  <c r="AM11" i="4"/>
  <c r="AN11" i="4"/>
  <c r="F22" i="22"/>
  <c r="CV19" i="21"/>
  <c r="CU12" i="21"/>
  <c r="CT12" i="21"/>
  <c r="CS12" i="21"/>
  <c r="CR12" i="21"/>
  <c r="CU19" i="21"/>
  <c r="CT19" i="21"/>
  <c r="CS19" i="21"/>
  <c r="CR19" i="21"/>
  <c r="CU17" i="21"/>
  <c r="CT17" i="21"/>
  <c r="CS17" i="21"/>
  <c r="CR17" i="21"/>
  <c r="CU10" i="21"/>
  <c r="CT10" i="21"/>
  <c r="CS10" i="21"/>
  <c r="CR10" i="21"/>
  <c r="CU16" i="21"/>
  <c r="CT16" i="21"/>
  <c r="CS16" i="21"/>
  <c r="CR16" i="21"/>
  <c r="CU20" i="21"/>
  <c r="CT20" i="21"/>
  <c r="CS20" i="21"/>
  <c r="CR20" i="21"/>
  <c r="CU18" i="21"/>
  <c r="CT18" i="21"/>
  <c r="CS18" i="21"/>
  <c r="CR18" i="21"/>
  <c r="CU14" i="21"/>
  <c r="CT14" i="21"/>
  <c r="CS14" i="21"/>
  <c r="CR14" i="21"/>
  <c r="CU13" i="21"/>
  <c r="CT13" i="21"/>
  <c r="CS13" i="21"/>
  <c r="CR13" i="21"/>
  <c r="CU7" i="21"/>
  <c r="CT7" i="21"/>
  <c r="CS7" i="21"/>
  <c r="CR7" i="21"/>
  <c r="CU21" i="21"/>
  <c r="CT21" i="21"/>
  <c r="CS21" i="21"/>
  <c r="CR21" i="21"/>
  <c r="CU15" i="21"/>
  <c r="CT15" i="21"/>
  <c r="CS15" i="21"/>
  <c r="CR15" i="21"/>
  <c r="CU23" i="21"/>
  <c r="CT23" i="21"/>
  <c r="CS23" i="21"/>
  <c r="CR23" i="21"/>
  <c r="CU11" i="21"/>
  <c r="CT11" i="21"/>
  <c r="CS11" i="21"/>
  <c r="CR11" i="21"/>
  <c r="CU22" i="21"/>
  <c r="CT22" i="21"/>
  <c r="CS22" i="21"/>
  <c r="CR22" i="21"/>
  <c r="CU9" i="21"/>
  <c r="CT9" i="21"/>
  <c r="CS9" i="21"/>
  <c r="CR9" i="21"/>
  <c r="CU8" i="21"/>
  <c r="CT8" i="21"/>
  <c r="CS8" i="21"/>
  <c r="CR8" i="21"/>
  <c r="CS24" i="21" l="1"/>
  <c r="CT24" i="21"/>
  <c r="CU24" i="21"/>
  <c r="CR24" i="21"/>
  <c r="CV13" i="21"/>
  <c r="CV20" i="21" l="1"/>
  <c r="AM23" i="26" l="1"/>
  <c r="AN23" i="26"/>
  <c r="AM18" i="30"/>
  <c r="AN18" i="30"/>
  <c r="AM18" i="18"/>
  <c r="AN18" i="18"/>
  <c r="EW17" i="29" l="1"/>
  <c r="EV17" i="29"/>
  <c r="EU17" i="29"/>
  <c r="ET17" i="29"/>
  <c r="ES17" i="29"/>
  <c r="ER17" i="29"/>
  <c r="EQ17" i="29"/>
  <c r="CS13" i="28"/>
  <c r="CR13" i="28"/>
  <c r="CQ13" i="28"/>
  <c r="CP13" i="28"/>
  <c r="CO13" i="28"/>
  <c r="AM20" i="4"/>
  <c r="CV10" i="21"/>
  <c r="AN20" i="4"/>
  <c r="AN17" i="14"/>
  <c r="AM17" i="14"/>
  <c r="EX17" i="29"/>
  <c r="AN20" i="24"/>
  <c r="AM20" i="24"/>
  <c r="AN10" i="30"/>
  <c r="AM10" i="30"/>
  <c r="AN16" i="18"/>
  <c r="AM16" i="18"/>
  <c r="AN11" i="26"/>
  <c r="AM11" i="26"/>
  <c r="AM22" i="24"/>
  <c r="AM17" i="24" l="1"/>
  <c r="AN17" i="24"/>
  <c r="AM21" i="24"/>
  <c r="AN21" i="24"/>
  <c r="AM14" i="24"/>
  <c r="AN14" i="24"/>
  <c r="AM9" i="24"/>
  <c r="AN9" i="24"/>
  <c r="AM15" i="24"/>
  <c r="AN15" i="24"/>
  <c r="AM11" i="24"/>
  <c r="AN11" i="24"/>
  <c r="AM12" i="24"/>
  <c r="AN12" i="24"/>
  <c r="AM19" i="24"/>
  <c r="AN19" i="24"/>
  <c r="AM13" i="24"/>
  <c r="AN13" i="24"/>
  <c r="AM10" i="24"/>
  <c r="AN10" i="24"/>
  <c r="AN22" i="24"/>
  <c r="AM16" i="24"/>
  <c r="AN16" i="24"/>
  <c r="EX14" i="29"/>
  <c r="EW14" i="29"/>
  <c r="EV14" i="29"/>
  <c r="EU14" i="29"/>
  <c r="ET14" i="29"/>
  <c r="ES14" i="29"/>
  <c r="ER14" i="29"/>
  <c r="EQ14" i="29"/>
  <c r="ET12" i="29"/>
  <c r="AM6" i="14"/>
  <c r="AN6" i="14"/>
  <c r="AM7" i="14"/>
  <c r="AN7" i="14"/>
  <c r="AM16" i="14"/>
  <c r="AN16" i="14"/>
  <c r="AM19" i="14"/>
  <c r="AN19" i="14"/>
  <c r="AM22" i="14"/>
  <c r="AN22" i="14"/>
  <c r="AM8" i="14"/>
  <c r="AN8" i="14"/>
  <c r="AM14" i="14"/>
  <c r="AN14" i="14"/>
  <c r="AM12" i="14"/>
  <c r="AN12" i="14"/>
  <c r="AM18" i="14"/>
  <c r="AN18" i="14"/>
  <c r="AM9" i="14"/>
  <c r="AN9" i="14"/>
  <c r="AM21" i="14"/>
  <c r="AN21" i="14"/>
  <c r="AM15" i="14"/>
  <c r="AN15" i="14"/>
  <c r="AM13" i="14"/>
  <c r="AN13" i="14"/>
  <c r="AM11" i="14"/>
  <c r="AN11" i="14"/>
  <c r="AM10" i="14"/>
  <c r="AN10" i="14"/>
  <c r="CO22" i="28" l="1"/>
  <c r="CP22" i="28"/>
  <c r="CQ22" i="28"/>
  <c r="CR22" i="28"/>
  <c r="CS22" i="28"/>
  <c r="C22" i="22"/>
  <c r="D22" i="22"/>
  <c r="G22" i="22"/>
  <c r="AM8" i="26" l="1"/>
  <c r="AN8" i="26"/>
  <c r="AM17" i="18"/>
  <c r="AN17" i="18"/>
  <c r="AM16" i="30"/>
  <c r="AN16" i="30"/>
  <c r="EQ12" i="29"/>
  <c r="ER12" i="29"/>
  <c r="ES12" i="29"/>
  <c r="EV12" i="29"/>
  <c r="EW12" i="29"/>
  <c r="CO21" i="28"/>
  <c r="CP21" i="28"/>
  <c r="CQ21" i="28"/>
  <c r="CR21" i="28"/>
  <c r="CS21" i="28"/>
  <c r="AM21" i="4"/>
  <c r="AN21" i="4"/>
  <c r="EX12" i="29" l="1"/>
  <c r="EU12" i="29"/>
  <c r="AM7" i="24"/>
  <c r="AN7" i="24"/>
  <c r="AM8" i="24"/>
  <c r="AN8" i="24"/>
  <c r="AM18" i="24"/>
  <c r="AN18" i="24"/>
  <c r="AM7" i="26" l="1"/>
  <c r="AM9" i="26"/>
  <c r="AM17" i="26"/>
  <c r="AM19" i="26"/>
  <c r="AM18" i="26"/>
  <c r="AM10" i="26"/>
  <c r="AM16" i="26"/>
  <c r="AM21" i="26"/>
  <c r="AM13" i="26"/>
  <c r="AM22" i="26"/>
  <c r="AM14" i="26"/>
  <c r="AM12" i="26"/>
  <c r="AM15" i="26"/>
  <c r="C24" i="21" l="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G24" i="21"/>
  <c r="AJ24" i="21"/>
  <c r="AK24" i="21"/>
  <c r="AL24" i="21"/>
  <c r="AM24" i="21"/>
  <c r="AN24" i="21"/>
  <c r="AO24" i="21"/>
  <c r="AP24" i="21"/>
  <c r="AQ24" i="21"/>
  <c r="AR24" i="21"/>
  <c r="AS24" i="21"/>
  <c r="AT24" i="21"/>
  <c r="AU24" i="21"/>
  <c r="AV24" i="21"/>
  <c r="AW24" i="21"/>
  <c r="AX24" i="21"/>
  <c r="AY24" i="21"/>
  <c r="AZ24" i="21"/>
  <c r="BA24" i="21"/>
  <c r="BB24" i="21"/>
  <c r="BC24" i="21"/>
  <c r="BD24" i="21"/>
  <c r="BE24" i="21"/>
  <c r="BF24" i="21"/>
  <c r="BG24" i="21"/>
  <c r="BH24" i="21"/>
  <c r="BI24" i="21"/>
  <c r="BJ24" i="21"/>
  <c r="BK24" i="21"/>
  <c r="BL24" i="21"/>
  <c r="BM24" i="21"/>
  <c r="BN24" i="21"/>
  <c r="BO24" i="21"/>
  <c r="BP24" i="21"/>
  <c r="BQ24" i="21"/>
  <c r="BR24" i="21"/>
  <c r="BS24" i="21"/>
  <c r="BT24" i="21"/>
  <c r="BU24" i="21"/>
  <c r="BV24" i="21"/>
  <c r="BW24" i="21"/>
  <c r="BX24" i="21"/>
  <c r="BY24" i="21"/>
  <c r="BZ24" i="21"/>
  <c r="CA24" i="21"/>
  <c r="CB24" i="21"/>
  <c r="CC24" i="21"/>
  <c r="CD24" i="21"/>
  <c r="CE24" i="21"/>
  <c r="CF24" i="21"/>
  <c r="CG24" i="21"/>
  <c r="CH24" i="21"/>
  <c r="CI24" i="21"/>
  <c r="CJ24" i="21"/>
  <c r="CK24" i="21"/>
  <c r="CL24" i="21"/>
  <c r="CM24" i="21"/>
  <c r="CN24" i="21"/>
  <c r="CO24" i="21"/>
  <c r="CP24" i="21"/>
  <c r="CQ24" i="21"/>
  <c r="C24" i="30" l="1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AI24" i="30"/>
  <c r="AJ24" i="30"/>
  <c r="AK24" i="30"/>
  <c r="AL24" i="30"/>
  <c r="AM8" i="30"/>
  <c r="AN8" i="30"/>
  <c r="AM23" i="30"/>
  <c r="AN23" i="30"/>
  <c r="AM11" i="30"/>
  <c r="AN11" i="30"/>
  <c r="AM15" i="30"/>
  <c r="AN15" i="30"/>
  <c r="AM19" i="30"/>
  <c r="AN19" i="30"/>
  <c r="AM17" i="30"/>
  <c r="AN17" i="30"/>
  <c r="AM20" i="30"/>
  <c r="AN20" i="30"/>
  <c r="AM7" i="30"/>
  <c r="AN7" i="30"/>
  <c r="AM22" i="30"/>
  <c r="AN22" i="30"/>
  <c r="AM21" i="30"/>
  <c r="AN21" i="30"/>
  <c r="AM14" i="30"/>
  <c r="AN14" i="30"/>
  <c r="AM9" i="30"/>
  <c r="AN9" i="30"/>
  <c r="EU13" i="29"/>
  <c r="EV13" i="29"/>
  <c r="EW13" i="29"/>
  <c r="EU18" i="29"/>
  <c r="EV18" i="29"/>
  <c r="EW18" i="29"/>
  <c r="EU20" i="29"/>
  <c r="EV20" i="29"/>
  <c r="EW20" i="29"/>
  <c r="EU15" i="29"/>
  <c r="EV15" i="29"/>
  <c r="EW15" i="29"/>
  <c r="EU16" i="29"/>
  <c r="EV16" i="29"/>
  <c r="EW16" i="29"/>
  <c r="EU10" i="29"/>
  <c r="EV10" i="29"/>
  <c r="EW10" i="29"/>
  <c r="EU11" i="29"/>
  <c r="EV11" i="29"/>
  <c r="EW11" i="29"/>
  <c r="EU8" i="29"/>
  <c r="EV8" i="29"/>
  <c r="EW8" i="29"/>
  <c r="EU19" i="29"/>
  <c r="EV19" i="29"/>
  <c r="EW19" i="29"/>
  <c r="EU22" i="29"/>
  <c r="EV22" i="29"/>
  <c r="EW22" i="29"/>
  <c r="EU21" i="29"/>
  <c r="EV21" i="29"/>
  <c r="EW21" i="29"/>
  <c r="EU9" i="29"/>
  <c r="EV9" i="29"/>
  <c r="EW9" i="29"/>
  <c r="EU23" i="29"/>
  <c r="EV23" i="29"/>
  <c r="EW23" i="29"/>
  <c r="EQ13" i="29"/>
  <c r="ER13" i="29"/>
  <c r="ES13" i="29"/>
  <c r="EQ18" i="29"/>
  <c r="ER18" i="29"/>
  <c r="ES18" i="29"/>
  <c r="EQ20" i="29"/>
  <c r="ER20" i="29"/>
  <c r="ES20" i="29"/>
  <c r="EQ15" i="29"/>
  <c r="ER15" i="29"/>
  <c r="ES15" i="29"/>
  <c r="EQ16" i="29"/>
  <c r="ER16" i="29"/>
  <c r="ES16" i="29"/>
  <c r="EQ10" i="29"/>
  <c r="ER10" i="29"/>
  <c r="ES10" i="29"/>
  <c r="EQ11" i="29"/>
  <c r="ER11" i="29"/>
  <c r="ES11" i="29"/>
  <c r="EQ8" i="29"/>
  <c r="ER8" i="29"/>
  <c r="ES8" i="29"/>
  <c r="EQ19" i="29"/>
  <c r="ER19" i="29"/>
  <c r="ES19" i="29"/>
  <c r="EQ22" i="29"/>
  <c r="ER22" i="29"/>
  <c r="ES22" i="29"/>
  <c r="EQ21" i="29"/>
  <c r="ER21" i="29"/>
  <c r="ES21" i="29"/>
  <c r="EQ9" i="29"/>
  <c r="ER9" i="29"/>
  <c r="ES9" i="29"/>
  <c r="EQ23" i="29"/>
  <c r="ER23" i="29"/>
  <c r="ES23" i="29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BB25" i="29"/>
  <c r="BC25" i="29"/>
  <c r="BD25" i="29"/>
  <c r="BE25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 l="1"/>
  <c r="EU25" i="29"/>
  <c r="EV25" i="29"/>
  <c r="ER25" i="29"/>
  <c r="EW25" i="29"/>
  <c r="ES25" i="29"/>
  <c r="CO7" i="28" l="1"/>
  <c r="CP7" i="28"/>
  <c r="CQ7" i="28"/>
  <c r="CR7" i="28"/>
  <c r="CS7" i="28"/>
  <c r="CO20" i="28"/>
  <c r="CP20" i="28"/>
  <c r="CQ20" i="28"/>
  <c r="CR20" i="28"/>
  <c r="CS20" i="28"/>
  <c r="CO14" i="28"/>
  <c r="CP14" i="28"/>
  <c r="CQ14" i="28"/>
  <c r="CR14" i="28"/>
  <c r="CS14" i="28"/>
  <c r="CO8" i="28"/>
  <c r="CP8" i="28"/>
  <c r="CQ8" i="28"/>
  <c r="CR8" i="28"/>
  <c r="CS8" i="28"/>
  <c r="CO18" i="28"/>
  <c r="CP18" i="28"/>
  <c r="CQ18" i="28"/>
  <c r="CR18" i="28"/>
  <c r="CS18" i="28"/>
  <c r="CO17" i="28"/>
  <c r="CP17" i="28"/>
  <c r="CQ17" i="28"/>
  <c r="CR17" i="28"/>
  <c r="CS17" i="28"/>
  <c r="CO15" i="28"/>
  <c r="CP15" i="28"/>
  <c r="CQ15" i="28"/>
  <c r="CR15" i="28"/>
  <c r="CS15" i="28"/>
  <c r="CO16" i="28"/>
  <c r="CP16" i="28"/>
  <c r="CQ16" i="28"/>
  <c r="CR16" i="28"/>
  <c r="CS16" i="28"/>
  <c r="CO9" i="28"/>
  <c r="CP9" i="28"/>
  <c r="CQ9" i="28"/>
  <c r="CR9" i="28"/>
  <c r="CS9" i="28"/>
  <c r="CO19" i="28"/>
  <c r="CP19" i="28"/>
  <c r="CQ19" i="28"/>
  <c r="CR19" i="28"/>
  <c r="CS19" i="28"/>
  <c r="CO11" i="28"/>
  <c r="CP11" i="28"/>
  <c r="CQ11" i="28"/>
  <c r="CR11" i="28"/>
  <c r="CS11" i="28"/>
  <c r="CO23" i="28"/>
  <c r="CP23" i="28"/>
  <c r="CQ23" i="28"/>
  <c r="CR23" i="28"/>
  <c r="CS23" i="28"/>
  <c r="CS10" i="28"/>
  <c r="CR10" i="28"/>
  <c r="CQ10" i="28"/>
  <c r="CP10" i="28"/>
  <c r="CO10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AS24" i="28"/>
  <c r="AT24" i="28"/>
  <c r="AU24" i="28"/>
  <c r="AV24" i="28"/>
  <c r="AW24" i="28"/>
  <c r="AX24" i="28"/>
  <c r="AY24" i="28"/>
  <c r="AZ24" i="28"/>
  <c r="BA24" i="28"/>
  <c r="BB24" i="28"/>
  <c r="BC24" i="28"/>
  <c r="BD24" i="28"/>
  <c r="BE24" i="28"/>
  <c r="BF24" i="28"/>
  <c r="BG24" i="28"/>
  <c r="BH24" i="28"/>
  <c r="BI24" i="28"/>
  <c r="BJ24" i="28"/>
  <c r="BK24" i="28"/>
  <c r="BL24" i="28"/>
  <c r="BM24" i="28"/>
  <c r="BN24" i="28"/>
  <c r="BO24" i="28"/>
  <c r="BP24" i="28"/>
  <c r="BQ24" i="28"/>
  <c r="BR24" i="28"/>
  <c r="BS24" i="28"/>
  <c r="BT24" i="28"/>
  <c r="BU24" i="28"/>
  <c r="BV24" i="28"/>
  <c r="BW24" i="28"/>
  <c r="BX24" i="28"/>
  <c r="BY24" i="28"/>
  <c r="BZ24" i="28"/>
  <c r="CA24" i="28"/>
  <c r="CB24" i="28"/>
  <c r="CC24" i="28"/>
  <c r="CD24" i="28"/>
  <c r="CE24" i="28"/>
  <c r="CF24" i="28"/>
  <c r="CG24" i="28"/>
  <c r="CH24" i="28"/>
  <c r="CI24" i="28"/>
  <c r="CJ24" i="28"/>
  <c r="CK24" i="28"/>
  <c r="CL24" i="28"/>
  <c r="CM24" i="28"/>
  <c r="CN24" i="28"/>
  <c r="CV14" i="21"/>
  <c r="CV21" i="21"/>
  <c r="CV23" i="21"/>
  <c r="CV15" i="21"/>
  <c r="CV16" i="21"/>
  <c r="CV17" i="21"/>
  <c r="CV22" i="21"/>
  <c r="CV12" i="21"/>
  <c r="CV11" i="21"/>
  <c r="CV8" i="21"/>
  <c r="CV9" i="21"/>
  <c r="CV7" i="21"/>
  <c r="CV18" i="21"/>
  <c r="CV24" i="21" l="1"/>
  <c r="CP24" i="28"/>
  <c r="CR24" i="28"/>
  <c r="CQ24" i="28"/>
  <c r="CO24" i="28"/>
  <c r="CS24" i="28"/>
  <c r="AM13" i="30" l="1"/>
  <c r="AM24" i="30" s="1"/>
  <c r="AN13" i="30"/>
  <c r="AN24" i="30" s="1"/>
  <c r="AL24" i="32"/>
  <c r="AK24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EX9" i="29"/>
  <c r="ET9" i="29"/>
  <c r="EX21" i="29"/>
  <c r="ET21" i="29"/>
  <c r="EX22" i="29"/>
  <c r="ET22" i="29"/>
  <c r="EX19" i="29"/>
  <c r="ET19" i="29"/>
  <c r="ET8" i="29"/>
  <c r="EX8" i="29"/>
  <c r="EX11" i="29"/>
  <c r="ET11" i="29"/>
  <c r="EX10" i="29"/>
  <c r="ET10" i="29"/>
  <c r="ET16" i="29"/>
  <c r="EX16" i="29"/>
  <c r="EX15" i="29"/>
  <c r="ET15" i="29"/>
  <c r="EX20" i="29"/>
  <c r="ET20" i="29"/>
  <c r="EX18" i="29"/>
  <c r="ET18" i="29"/>
  <c r="ET13" i="29"/>
  <c r="EX13" i="29"/>
  <c r="EX23" i="29"/>
  <c r="ET23" i="29"/>
  <c r="C24" i="28"/>
  <c r="AN7" i="26"/>
  <c r="AN12" i="26"/>
  <c r="AN15" i="26"/>
  <c r="AN9" i="26"/>
  <c r="AN17" i="26"/>
  <c r="AN19" i="26"/>
  <c r="AN18" i="26"/>
  <c r="AN10" i="26"/>
  <c r="AN16" i="26"/>
  <c r="AN21" i="26"/>
  <c r="AN13" i="26"/>
  <c r="AN22" i="26"/>
  <c r="AN14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AM15" i="4"/>
  <c r="AN15" i="4"/>
  <c r="AM10" i="4"/>
  <c r="AN10" i="4"/>
  <c r="AM13" i="4"/>
  <c r="AN13" i="4"/>
  <c r="AM12" i="4"/>
  <c r="AN12" i="4"/>
  <c r="AM19" i="4"/>
  <c r="AN19" i="4"/>
  <c r="AM9" i="4"/>
  <c r="AN9" i="4"/>
  <c r="AM16" i="4"/>
  <c r="AN16" i="4"/>
  <c r="AM22" i="4"/>
  <c r="AN22" i="4"/>
  <c r="AM18" i="4"/>
  <c r="AN18" i="4"/>
  <c r="AM6" i="4"/>
  <c r="AN6" i="4"/>
  <c r="AM8" i="4"/>
  <c r="AN8" i="4"/>
  <c r="AM17" i="4"/>
  <c r="AN17" i="4"/>
  <c r="AM7" i="4"/>
  <c r="AN7" i="4"/>
  <c r="AN22" i="18"/>
  <c r="AM22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L23" i="17"/>
  <c r="AK23" i="17"/>
  <c r="C24" i="20" s="1"/>
  <c r="AJ23" i="17"/>
  <c r="AI23" i="17"/>
  <c r="C23" i="20" s="1"/>
  <c r="AH23" i="17"/>
  <c r="AG23" i="17"/>
  <c r="C22" i="20" s="1"/>
  <c r="AF23" i="17"/>
  <c r="AE23" i="17"/>
  <c r="C21" i="20" s="1"/>
  <c r="AD23" i="17"/>
  <c r="AC23" i="17"/>
  <c r="C20" i="20" s="1"/>
  <c r="AB23" i="17"/>
  <c r="AA23" i="17"/>
  <c r="C19" i="20" s="1"/>
  <c r="Z23" i="17"/>
  <c r="Y23" i="17"/>
  <c r="C18" i="20" s="1"/>
  <c r="X23" i="17"/>
  <c r="W23" i="17"/>
  <c r="C17" i="20" s="1"/>
  <c r="V23" i="17"/>
  <c r="U23" i="17"/>
  <c r="C16" i="20" s="1"/>
  <c r="T23" i="17"/>
  <c r="S23" i="17"/>
  <c r="C15" i="20" s="1"/>
  <c r="R23" i="17"/>
  <c r="Q23" i="17"/>
  <c r="C14" i="20" s="1"/>
  <c r="P23" i="17"/>
  <c r="O23" i="17"/>
  <c r="C13" i="20" s="1"/>
  <c r="N23" i="17"/>
  <c r="M23" i="17"/>
  <c r="C12" i="20" s="1"/>
  <c r="L23" i="17"/>
  <c r="K23" i="17"/>
  <c r="C11" i="20" s="1"/>
  <c r="J23" i="17"/>
  <c r="I23" i="17"/>
  <c r="C10" i="20" s="1"/>
  <c r="H23" i="17"/>
  <c r="G23" i="17"/>
  <c r="C9" i="20" s="1"/>
  <c r="F23" i="17"/>
  <c r="E23" i="17"/>
  <c r="C8" i="20" s="1"/>
  <c r="D23" i="17"/>
  <c r="C23" i="17"/>
  <c r="C7" i="20" s="1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L23" i="4"/>
  <c r="AK23" i="4"/>
  <c r="C24" i="8" s="1"/>
  <c r="AJ23" i="4"/>
  <c r="AI23" i="4"/>
  <c r="C23" i="8" s="1"/>
  <c r="AH23" i="4"/>
  <c r="AG23" i="4"/>
  <c r="C22" i="8" s="1"/>
  <c r="AF23" i="4"/>
  <c r="AE23" i="4"/>
  <c r="C21" i="8" s="1"/>
  <c r="AD23" i="4"/>
  <c r="AC23" i="4"/>
  <c r="C20" i="8" s="1"/>
  <c r="AB23" i="4"/>
  <c r="AA23" i="4"/>
  <c r="C19" i="8" s="1"/>
  <c r="Z23" i="4"/>
  <c r="Y23" i="4"/>
  <c r="C18" i="8" s="1"/>
  <c r="X23" i="4"/>
  <c r="W23" i="4"/>
  <c r="C17" i="8" s="1"/>
  <c r="V23" i="4"/>
  <c r="U23" i="4"/>
  <c r="C16" i="8" s="1"/>
  <c r="T23" i="4"/>
  <c r="S23" i="4"/>
  <c r="C15" i="8" s="1"/>
  <c r="R23" i="4"/>
  <c r="Q23" i="4"/>
  <c r="C14" i="8" s="1"/>
  <c r="P23" i="4"/>
  <c r="O23" i="4"/>
  <c r="C13" i="8" s="1"/>
  <c r="N23" i="4"/>
  <c r="M23" i="4"/>
  <c r="C12" i="8" s="1"/>
  <c r="L23" i="4"/>
  <c r="K23" i="4"/>
  <c r="C11" i="8" s="1"/>
  <c r="J23" i="4"/>
  <c r="I23" i="4"/>
  <c r="C10" i="8" s="1"/>
  <c r="H23" i="4"/>
  <c r="G23" i="4"/>
  <c r="C9" i="8" s="1"/>
  <c r="F23" i="4"/>
  <c r="E23" i="4"/>
  <c r="C8" i="8" s="1"/>
  <c r="D23" i="4"/>
  <c r="C23" i="4"/>
  <c r="C7" i="8" s="1"/>
  <c r="AN14" i="18"/>
  <c r="AM14" i="18"/>
  <c r="AN20" i="18"/>
  <c r="AM20" i="18"/>
  <c r="AN8" i="18"/>
  <c r="AM8" i="18"/>
  <c r="AN6" i="18"/>
  <c r="AM6" i="18"/>
  <c r="AN12" i="18"/>
  <c r="AM12" i="18"/>
  <c r="AN7" i="18"/>
  <c r="AM7" i="18"/>
  <c r="AN19" i="18"/>
  <c r="AM19" i="18"/>
  <c r="AN9" i="18"/>
  <c r="AM9" i="18"/>
  <c r="AN13" i="18"/>
  <c r="AM13" i="18"/>
  <c r="AN10" i="18"/>
  <c r="AM10" i="18"/>
  <c r="AN11" i="18"/>
  <c r="AM11" i="18"/>
  <c r="AN15" i="18"/>
  <c r="AM15" i="18"/>
  <c r="AN14" i="4"/>
  <c r="AM14" i="4"/>
  <c r="AN24" i="32" l="1"/>
  <c r="AM24" i="32"/>
  <c r="C25" i="8"/>
  <c r="D18" i="8" s="1"/>
  <c r="AN24" i="24"/>
  <c r="AM24" i="26"/>
  <c r="AM24" i="24"/>
  <c r="ET25" i="29"/>
  <c r="EX25" i="29"/>
  <c r="AN24" i="26"/>
  <c r="AM23" i="18"/>
  <c r="AN23" i="18"/>
  <c r="AM23" i="17"/>
  <c r="AN23" i="17"/>
  <c r="C25" i="20"/>
  <c r="D18" i="20" s="1"/>
  <c r="AM23" i="14"/>
  <c r="AN23" i="14"/>
  <c r="AM23" i="4"/>
  <c r="AN23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<sst xmlns="http://schemas.openxmlformats.org/spreadsheetml/2006/main" count="1366" uniqueCount="92">
  <si>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</si>
  <si>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</si>
  <si>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</si>
  <si>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</si>
  <si>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</si>
  <si>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</si>
  <si>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</si>
  <si>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</si>
  <si>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</si>
  <si>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</si>
  <si>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</si>
  <si>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</si>
  <si>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</si>
  <si>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</si>
  <si>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</si>
  <si>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</si>
  <si>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</si>
  <si>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</si>
  <si>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</si>
  <si>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</si>
  <si>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</si>
  <si>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</si>
  <si>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</si>
  <si>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</si>
  <si>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</si>
  <si>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</si>
  <si>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</si>
  <si>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</si>
  <si>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</si>
  <si>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</si>
  <si>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</si>
  <si>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</si>
  <si>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</si>
  <si>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</si>
  <si>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</si>
  <si>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</si>
  <si>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</si>
  <si>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</si>
  <si>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</si>
  <si>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</si>
  <si>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</si>
  <si>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</si>
  <si>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</si>
  <si>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</si>
  <si>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</si>
  <si>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</si>
  <si>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</si>
  <si>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</si>
  <si>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</si>
  <si>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</si>
  <si>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</si>
  <si>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</si>
  <si>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</si>
  <si>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</si>
  <si>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</si>
  <si>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სადაზღვევო კომპანია იმედი L</t>
  </si>
  <si>
    <t>სს სადაზღვევო კომპანია პრაიმი</t>
  </si>
  <si>
    <t>სს ჰუალინგ დაზღვევა</t>
  </si>
  <si>
    <t xml:space="preserve"> სს ჰუალინგ დაზღვევა</t>
  </si>
  <si>
    <t>სს საერთაშორისო სადაზღვევო კომპანია კამარა</t>
  </si>
  <si>
    <t>საანგარიშო პერიოდი: 01.01.2019 - 31.03.2019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</si>
  <si>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(01.01.2019 - 31.03.2019)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</si>
  <si>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(01.01.2019 - 31.03.2019)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</si>
  <si>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(01.01.2019 - 31.03.2019)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</si>
  <si>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(01.01.2019 - 31.03.2019)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</si>
  <si>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(01.01.2019 - 31.03.2019) დამდგარი ზარალების ოდენობას</t>
  </si>
  <si>
    <t>საანგარიშო თარიღი: 31.03.2019</t>
  </si>
  <si>
    <t>ანაზღაურებული ზარალი წარმოადგენს საანგარიშო პერიოდში (01.01.2018- 31.03.2019)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</si>
  <si>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2019 წლის 3 თვის განმავლობაში დაზღვეულ სატრანსპორტო საშუალებათა რაოდენობა</t>
  </si>
  <si>
    <t>2019 წლის 3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</si>
  <si>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2019 წლის 3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</si>
  <si>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2019 წლის 3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</si>
  <si>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2019 წლის 3 თვის განმავლობაში სადაზღვევო კომპანიების მიერ ანაზღაურებული ზარალების ოდენობა</t>
  </si>
  <si>
    <t>2019 წლის 3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</si>
  <si>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2019 წლის 3 თვის მონაცემებით (პირდაპირი დაზღვევის საქმიანობა)</t>
  </si>
  <si>
    <t xml:space="preserve">2019 წლის 3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</si>
  <si>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2019 წლის 3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</si>
  <si>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2019 წლის 3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</si>
  <si>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2019 წლის 3 თვის მონაცემებით (გადაზღვევის საქმიანობა)</t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</si>
  <si>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</si>
  <si>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ალდაგი</t>
  </si>
  <si>
    <t>სს სადაზღვევო კომპანია ჯი პი აი ჰოლდინგი</t>
  </si>
  <si>
    <t>სს თიბისი დაზღვევა</t>
  </si>
  <si>
    <t>სს სადაზღვევო კომპანია ევროინს ჯორჯია</t>
  </si>
  <si>
    <t>სს დაზღვევის საერთაშორისო კომპანია ირაო</t>
  </si>
  <si>
    <t>სს სადაზღვევო კომპანია უნისონი</t>
  </si>
  <si>
    <t>სს სადაზღვევო კომპანია ტაო</t>
  </si>
  <si>
    <t>სს დაზღვევის კომპანია ქართუ</t>
  </si>
  <si>
    <t>გამომუშავებული პრემია შეესაბამება საანგარიშო პერიოდში (01.01.2019 - 31.03.2019)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</si>
  <si>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სს პსპ დაზღვევა</t>
  </si>
  <si>
    <t>სს სადაზღვევო კომპანია ალფა</t>
  </si>
  <si>
    <t>სს სადაზღვევო კომპანია არდი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</si>
</sst>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DB28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1" width="12.7109375" style="25" customWidth="1" outlineLevel="1"/>
    <col min="32" max="32" width="16.28515625" style="25" customWidth="1" outlineLevel="1"/>
    <col min="33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6" width="12.7109375" style="25" customWidth="1" outlineLevel="1"/>
    <col min="97" max="97" width="16" style="25" customWidth="1" outlineLevel="1"/>
    <col min="98" max="98" width="12.7109375" style="25" customWidth="1" outlineLevel="1"/>
    <col min="99" max="99" width="15.140625" style="25" customWidth="1"/>
    <col min="100" max="100" width="12.7109375" style="25" customWidth="1"/>
    <col min="101" max="101" width="12.5703125" style="25" customWidth="1"/>
    <col min="102" max="16384" width="9.140625" style="25"/>
  </cols>
  <sheetData>
    <row r="1" spans="1:106" s="20" customFormat="1" ht="28.5" customHeight="1" x14ac:dyDescent="0.2">
      <c r="A1" s="15" t="s">
        <v>79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 x14ac:dyDescent="0.2">
      <c r="A4" s="101" t="s">
        <v>0</v>
      </c>
      <c r="B4" s="101" t="s">
        <v>2</v>
      </c>
      <c r="C4" s="104" t="s">
        <v>3</v>
      </c>
      <c r="D4" s="105"/>
      <c r="E4" s="105"/>
      <c r="F4" s="105"/>
      <c r="G4" s="106"/>
      <c r="H4" s="104" t="s">
        <v>27</v>
      </c>
      <c r="I4" s="105"/>
      <c r="J4" s="105"/>
      <c r="K4" s="105"/>
      <c r="L4" s="106"/>
      <c r="M4" s="104" t="s">
        <v>34</v>
      </c>
      <c r="N4" s="105"/>
      <c r="O4" s="105"/>
      <c r="P4" s="105"/>
      <c r="Q4" s="106"/>
      <c r="R4" s="104" t="s">
        <v>6</v>
      </c>
      <c r="S4" s="105"/>
      <c r="T4" s="105"/>
      <c r="U4" s="105"/>
      <c r="V4" s="105"/>
      <c r="W4" s="105"/>
      <c r="X4" s="105"/>
      <c r="Y4" s="106"/>
      <c r="Z4" s="104" t="s">
        <v>35</v>
      </c>
      <c r="AA4" s="105"/>
      <c r="AB4" s="105"/>
      <c r="AC4" s="105"/>
      <c r="AD4" s="106"/>
      <c r="AE4" s="104" t="s">
        <v>7</v>
      </c>
      <c r="AF4" s="105"/>
      <c r="AG4" s="105"/>
      <c r="AH4" s="105"/>
      <c r="AI4" s="106"/>
      <c r="AJ4" s="104" t="s">
        <v>8</v>
      </c>
      <c r="AK4" s="105"/>
      <c r="AL4" s="105"/>
      <c r="AM4" s="105"/>
      <c r="AN4" s="106"/>
      <c r="AO4" s="104" t="s">
        <v>28</v>
      </c>
      <c r="AP4" s="105"/>
      <c r="AQ4" s="105"/>
      <c r="AR4" s="105"/>
      <c r="AS4" s="106"/>
      <c r="AT4" s="104" t="s">
        <v>38</v>
      </c>
      <c r="AU4" s="105"/>
      <c r="AV4" s="105"/>
      <c r="AW4" s="105"/>
      <c r="AX4" s="106"/>
      <c r="AY4" s="104" t="s">
        <v>29</v>
      </c>
      <c r="AZ4" s="105"/>
      <c r="BA4" s="105"/>
      <c r="BB4" s="105"/>
      <c r="BC4" s="106"/>
      <c r="BD4" s="104" t="s">
        <v>30</v>
      </c>
      <c r="BE4" s="105"/>
      <c r="BF4" s="105"/>
      <c r="BG4" s="105"/>
      <c r="BH4" s="106"/>
      <c r="BI4" s="104" t="s">
        <v>9</v>
      </c>
      <c r="BJ4" s="105"/>
      <c r="BK4" s="105"/>
      <c r="BL4" s="105"/>
      <c r="BM4" s="106"/>
      <c r="BN4" s="104" t="s">
        <v>33</v>
      </c>
      <c r="BO4" s="105"/>
      <c r="BP4" s="105"/>
      <c r="BQ4" s="105"/>
      <c r="BR4" s="106"/>
      <c r="BS4" s="104" t="s">
        <v>10</v>
      </c>
      <c r="BT4" s="105"/>
      <c r="BU4" s="105"/>
      <c r="BV4" s="105"/>
      <c r="BW4" s="106"/>
      <c r="BX4" s="104" t="s">
        <v>11</v>
      </c>
      <c r="BY4" s="105"/>
      <c r="BZ4" s="105"/>
      <c r="CA4" s="105"/>
      <c r="CB4" s="106"/>
      <c r="CC4" s="104" t="s">
        <v>12</v>
      </c>
      <c r="CD4" s="105"/>
      <c r="CE4" s="105"/>
      <c r="CF4" s="105"/>
      <c r="CG4" s="106"/>
      <c r="CH4" s="104" t="s">
        <v>32</v>
      </c>
      <c r="CI4" s="105"/>
      <c r="CJ4" s="105"/>
      <c r="CK4" s="105"/>
      <c r="CL4" s="106"/>
      <c r="CM4" s="104" t="s">
        <v>13</v>
      </c>
      <c r="CN4" s="105"/>
      <c r="CO4" s="105"/>
      <c r="CP4" s="105"/>
      <c r="CQ4" s="106"/>
      <c r="CR4" s="104" t="s">
        <v>14</v>
      </c>
      <c r="CS4" s="105"/>
      <c r="CT4" s="105"/>
      <c r="CU4" s="105"/>
      <c r="CV4" s="106"/>
    </row>
    <row r="5" spans="1:106" s="22" customFormat="1" ht="42" customHeight="1" x14ac:dyDescent="0.2">
      <c r="A5" s="102"/>
      <c r="B5" s="102"/>
      <c r="C5" s="107" t="s">
        <v>43</v>
      </c>
      <c r="D5" s="107"/>
      <c r="E5" s="107"/>
      <c r="F5" s="107"/>
      <c r="G5" s="68" t="s">
        <v>44</v>
      </c>
      <c r="H5" s="107" t="s">
        <v>43</v>
      </c>
      <c r="I5" s="107"/>
      <c r="J5" s="107"/>
      <c r="K5" s="107"/>
      <c r="L5" s="68" t="s">
        <v>44</v>
      </c>
      <c r="M5" s="107" t="s">
        <v>43</v>
      </c>
      <c r="N5" s="107"/>
      <c r="O5" s="107"/>
      <c r="P5" s="107"/>
      <c r="Q5" s="68" t="s">
        <v>44</v>
      </c>
      <c r="R5" s="107" t="s">
        <v>43</v>
      </c>
      <c r="S5" s="107"/>
      <c r="T5" s="107"/>
      <c r="U5" s="107"/>
      <c r="V5" s="108" t="s">
        <v>44</v>
      </c>
      <c r="W5" s="109"/>
      <c r="X5" s="109"/>
      <c r="Y5" s="110"/>
      <c r="Z5" s="107" t="s">
        <v>43</v>
      </c>
      <c r="AA5" s="107"/>
      <c r="AB5" s="107"/>
      <c r="AC5" s="107"/>
      <c r="AD5" s="68" t="s">
        <v>44</v>
      </c>
      <c r="AE5" s="107" t="s">
        <v>43</v>
      </c>
      <c r="AF5" s="107"/>
      <c r="AG5" s="107"/>
      <c r="AH5" s="107"/>
      <c r="AI5" s="68" t="s">
        <v>44</v>
      </c>
      <c r="AJ5" s="107" t="s">
        <v>43</v>
      </c>
      <c r="AK5" s="107"/>
      <c r="AL5" s="107"/>
      <c r="AM5" s="107"/>
      <c r="AN5" s="68" t="s">
        <v>44</v>
      </c>
      <c r="AO5" s="107" t="s">
        <v>43</v>
      </c>
      <c r="AP5" s="107"/>
      <c r="AQ5" s="107"/>
      <c r="AR5" s="107"/>
      <c r="AS5" s="68" t="s">
        <v>44</v>
      </c>
      <c r="AT5" s="107" t="s">
        <v>43</v>
      </c>
      <c r="AU5" s="107"/>
      <c r="AV5" s="107"/>
      <c r="AW5" s="107"/>
      <c r="AX5" s="68" t="s">
        <v>44</v>
      </c>
      <c r="AY5" s="107" t="s">
        <v>43</v>
      </c>
      <c r="AZ5" s="107"/>
      <c r="BA5" s="107"/>
      <c r="BB5" s="107"/>
      <c r="BC5" s="68" t="s">
        <v>44</v>
      </c>
      <c r="BD5" s="107" t="s">
        <v>43</v>
      </c>
      <c r="BE5" s="107"/>
      <c r="BF5" s="107"/>
      <c r="BG5" s="107"/>
      <c r="BH5" s="68" t="s">
        <v>44</v>
      </c>
      <c r="BI5" s="107" t="s">
        <v>43</v>
      </c>
      <c r="BJ5" s="107"/>
      <c r="BK5" s="107"/>
      <c r="BL5" s="107"/>
      <c r="BM5" s="68" t="s">
        <v>44</v>
      </c>
      <c r="BN5" s="107" t="s">
        <v>43</v>
      </c>
      <c r="BO5" s="107"/>
      <c r="BP5" s="107"/>
      <c r="BQ5" s="107"/>
      <c r="BR5" s="68" t="s">
        <v>44</v>
      </c>
      <c r="BS5" s="107" t="s">
        <v>43</v>
      </c>
      <c r="BT5" s="107"/>
      <c r="BU5" s="107"/>
      <c r="BV5" s="107"/>
      <c r="BW5" s="68" t="s">
        <v>44</v>
      </c>
      <c r="BX5" s="107" t="s">
        <v>43</v>
      </c>
      <c r="BY5" s="107"/>
      <c r="BZ5" s="107"/>
      <c r="CA5" s="107"/>
      <c r="CB5" s="68" t="s">
        <v>44</v>
      </c>
      <c r="CC5" s="107" t="s">
        <v>43</v>
      </c>
      <c r="CD5" s="107"/>
      <c r="CE5" s="107"/>
      <c r="CF5" s="107"/>
      <c r="CG5" s="68" t="s">
        <v>44</v>
      </c>
      <c r="CH5" s="107" t="s">
        <v>43</v>
      </c>
      <c r="CI5" s="107"/>
      <c r="CJ5" s="107"/>
      <c r="CK5" s="107"/>
      <c r="CL5" s="68" t="s">
        <v>44</v>
      </c>
      <c r="CM5" s="107" t="s">
        <v>43</v>
      </c>
      <c r="CN5" s="107"/>
      <c r="CO5" s="107"/>
      <c r="CP5" s="107"/>
      <c r="CQ5" s="68" t="s">
        <v>44</v>
      </c>
      <c r="CR5" s="107" t="s">
        <v>43</v>
      </c>
      <c r="CS5" s="107"/>
      <c r="CT5" s="107"/>
      <c r="CU5" s="107"/>
      <c r="CV5" s="68" t="s">
        <v>44</v>
      </c>
    </row>
    <row r="6" spans="1:106" s="70" customFormat="1" ht="45" x14ac:dyDescent="0.2">
      <c r="A6" s="103"/>
      <c r="B6" s="103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48</v>
      </c>
      <c r="W6" s="71" t="s">
        <v>49</v>
      </c>
      <c r="X6" s="71" t="s">
        <v>50</v>
      </c>
      <c r="Y6" s="71" t="s">
        <v>14</v>
      </c>
      <c r="Z6" s="71" t="s">
        <v>48</v>
      </c>
      <c r="AA6" s="71" t="s">
        <v>49</v>
      </c>
      <c r="AB6" s="71" t="s">
        <v>50</v>
      </c>
      <c r="AC6" s="71" t="s">
        <v>14</v>
      </c>
      <c r="AD6" s="71" t="s">
        <v>14</v>
      </c>
      <c r="AE6" s="71" t="s">
        <v>48</v>
      </c>
      <c r="AF6" s="71" t="s">
        <v>49</v>
      </c>
      <c r="AG6" s="71" t="s">
        <v>50</v>
      </c>
      <c r="AH6" s="71" t="s">
        <v>14</v>
      </c>
      <c r="AI6" s="71" t="s">
        <v>14</v>
      </c>
      <c r="AJ6" s="71" t="s">
        <v>48</v>
      </c>
      <c r="AK6" s="71" t="s">
        <v>49</v>
      </c>
      <c r="AL6" s="71" t="s">
        <v>50</v>
      </c>
      <c r="AM6" s="71" t="s">
        <v>14</v>
      </c>
      <c r="AN6" s="71" t="s">
        <v>14</v>
      </c>
      <c r="AO6" s="71" t="s">
        <v>48</v>
      </c>
      <c r="AP6" s="71" t="s">
        <v>49</v>
      </c>
      <c r="AQ6" s="71" t="s">
        <v>50</v>
      </c>
      <c r="AR6" s="71" t="s">
        <v>14</v>
      </c>
      <c r="AS6" s="71" t="s">
        <v>14</v>
      </c>
      <c r="AT6" s="71" t="s">
        <v>48</v>
      </c>
      <c r="AU6" s="71" t="s">
        <v>49</v>
      </c>
      <c r="AV6" s="71" t="s">
        <v>50</v>
      </c>
      <c r="AW6" s="71" t="s">
        <v>14</v>
      </c>
      <c r="AX6" s="71" t="s">
        <v>14</v>
      </c>
      <c r="AY6" s="71" t="s">
        <v>48</v>
      </c>
      <c r="AZ6" s="71" t="s">
        <v>49</v>
      </c>
      <c r="BA6" s="71" t="s">
        <v>50</v>
      </c>
      <c r="BB6" s="71" t="s">
        <v>14</v>
      </c>
      <c r="BC6" s="71" t="s">
        <v>14</v>
      </c>
      <c r="BD6" s="71" t="s">
        <v>48</v>
      </c>
      <c r="BE6" s="71" t="s">
        <v>49</v>
      </c>
      <c r="BF6" s="71" t="s">
        <v>50</v>
      </c>
      <c r="BG6" s="71" t="s">
        <v>14</v>
      </c>
      <c r="BH6" s="71" t="s">
        <v>14</v>
      </c>
      <c r="BI6" s="71" t="s">
        <v>48</v>
      </c>
      <c r="BJ6" s="71" t="s">
        <v>49</v>
      </c>
      <c r="BK6" s="71" t="s">
        <v>50</v>
      </c>
      <c r="BL6" s="71" t="s">
        <v>14</v>
      </c>
      <c r="BM6" s="71" t="s">
        <v>14</v>
      </c>
      <c r="BN6" s="71" t="s">
        <v>48</v>
      </c>
      <c r="BO6" s="71" t="s">
        <v>49</v>
      </c>
      <c r="BP6" s="71" t="s">
        <v>50</v>
      </c>
      <c r="BQ6" s="71" t="s">
        <v>14</v>
      </c>
      <c r="BR6" s="71" t="s">
        <v>14</v>
      </c>
      <c r="BS6" s="71" t="s">
        <v>48</v>
      </c>
      <c r="BT6" s="71" t="s">
        <v>49</v>
      </c>
      <c r="BU6" s="71" t="s">
        <v>50</v>
      </c>
      <c r="BV6" s="71" t="s">
        <v>14</v>
      </c>
      <c r="BW6" s="71" t="s">
        <v>14</v>
      </c>
      <c r="BX6" s="71" t="s">
        <v>48</v>
      </c>
      <c r="BY6" s="71" t="s">
        <v>49</v>
      </c>
      <c r="BZ6" s="71" t="s">
        <v>50</v>
      </c>
      <c r="CA6" s="71" t="s">
        <v>14</v>
      </c>
      <c r="CB6" s="71" t="s">
        <v>14</v>
      </c>
      <c r="CC6" s="71" t="s">
        <v>48</v>
      </c>
      <c r="CD6" s="71" t="s">
        <v>49</v>
      </c>
      <c r="CE6" s="71" t="s">
        <v>50</v>
      </c>
      <c r="CF6" s="71" t="s">
        <v>14</v>
      </c>
      <c r="CG6" s="71" t="s">
        <v>14</v>
      </c>
      <c r="CH6" s="71" t="s">
        <v>48</v>
      </c>
      <c r="CI6" s="71" t="s">
        <v>49</v>
      </c>
      <c r="CJ6" s="71" t="s">
        <v>50</v>
      </c>
      <c r="CK6" s="71" t="s">
        <v>14</v>
      </c>
      <c r="CL6" s="71" t="s">
        <v>14</v>
      </c>
      <c r="CM6" s="71" t="s">
        <v>48</v>
      </c>
      <c r="CN6" s="71" t="s">
        <v>49</v>
      </c>
      <c r="CO6" s="71" t="s">
        <v>50</v>
      </c>
      <c r="CP6" s="71" t="s">
        <v>14</v>
      </c>
      <c r="CQ6" s="71" t="s">
        <v>14</v>
      </c>
      <c r="CR6" s="71" t="s">
        <v>48</v>
      </c>
      <c r="CS6" s="71" t="s">
        <v>49</v>
      </c>
      <c r="CT6" s="71" t="s">
        <v>50</v>
      </c>
      <c r="CU6" s="71" t="s">
        <v>14</v>
      </c>
      <c r="CV6" s="71" t="s">
        <v>14</v>
      </c>
    </row>
    <row r="7" spans="1:106" s="22" customFormat="1" ht="24.95" customHeight="1" x14ac:dyDescent="0.2">
      <c r="A7" s="53">
        <v>1</v>
      </c>
      <c r="B7" s="54" t="s">
        <v>55</v>
      </c>
      <c r="C7" s="73">
        <v>6493</v>
      </c>
      <c r="D7" s="73">
        <v>7330</v>
      </c>
      <c r="E7" s="73">
        <v>105858</v>
      </c>
      <c r="F7" s="73">
        <v>119681</v>
      </c>
      <c r="G7" s="73">
        <v>124398</v>
      </c>
      <c r="H7" s="73">
        <v>0</v>
      </c>
      <c r="I7" s="73">
        <v>41903</v>
      </c>
      <c r="J7" s="73">
        <v>116</v>
      </c>
      <c r="K7" s="73">
        <v>42019</v>
      </c>
      <c r="L7" s="73">
        <v>54285</v>
      </c>
      <c r="M7" s="73">
        <v>26997</v>
      </c>
      <c r="N7" s="73">
        <v>107</v>
      </c>
      <c r="O7" s="73">
        <v>490</v>
      </c>
      <c r="P7" s="73">
        <v>27594</v>
      </c>
      <c r="Q7" s="73">
        <v>52129</v>
      </c>
      <c r="R7" s="73">
        <v>40071</v>
      </c>
      <c r="S7" s="73">
        <v>2214</v>
      </c>
      <c r="T7" s="73">
        <v>143561</v>
      </c>
      <c r="U7" s="73">
        <v>185846</v>
      </c>
      <c r="V7" s="73">
        <v>88437</v>
      </c>
      <c r="W7" s="73">
        <v>4350</v>
      </c>
      <c r="X7" s="73">
        <v>141554</v>
      </c>
      <c r="Y7" s="73">
        <v>234341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2244</v>
      </c>
      <c r="AF7" s="73">
        <v>152669</v>
      </c>
      <c r="AG7" s="73">
        <v>0</v>
      </c>
      <c r="AH7" s="73">
        <v>154913</v>
      </c>
      <c r="AI7" s="73">
        <v>48452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0</v>
      </c>
      <c r="BJ7" s="73">
        <v>0</v>
      </c>
      <c r="BK7" s="73">
        <v>0</v>
      </c>
      <c r="BL7" s="73">
        <v>0</v>
      </c>
      <c r="BM7" s="73">
        <v>0</v>
      </c>
      <c r="BN7" s="73">
        <v>0</v>
      </c>
      <c r="BO7" s="73">
        <v>0</v>
      </c>
      <c r="BP7" s="73">
        <v>0</v>
      </c>
      <c r="BQ7" s="73">
        <v>0</v>
      </c>
      <c r="BR7" s="73">
        <v>0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1</v>
      </c>
      <c r="BY7" s="73">
        <v>0</v>
      </c>
      <c r="BZ7" s="73">
        <v>0</v>
      </c>
      <c r="CA7" s="73">
        <v>1</v>
      </c>
      <c r="CB7" s="73">
        <v>1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0</v>
      </c>
      <c r="CI7" s="73">
        <v>0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3" si="0">C7+H7+M7+R7+Z7+AE7+AJ7+AO7+AT7+AY7+BD7+BI7+BN7+BS7+BX7+CC7+CH7+CM7</f>
        <v>75806</v>
      </c>
      <c r="CS7" s="73">
        <f t="shared" ref="CS7:CS23" si="1">D7+I7+N7+S7+AA7+AF7+AK7+AP7+AU7+AZ7+BE7+BJ7+BO7+BT7+BY7+CD7+CI7+CN7</f>
        <v>204223</v>
      </c>
      <c r="CT7" s="73">
        <f t="shared" ref="CT7:CT23" si="2">E7+J7+O7+T7+AB7+AG7+AL7+AQ7+AV7+BA7+BF7+BK7+BP7+BU7+BZ7+CE7+CJ7+CO7</f>
        <v>250025</v>
      </c>
      <c r="CU7" s="73">
        <f t="shared" ref="CU7:CU23" si="3">F7+K7+P7+U7+AC7+AH7+AM7+AR7+AW7+BB7+BG7+BL7+BQ7+BV7+CA7+CF7+CK7+CP7</f>
        <v>530054</v>
      </c>
      <c r="CV7" s="73">
        <f t="shared" ref="CV7:CV23" si="4">G7+L7+Q7+Y7+AD7+AI7+AN7+AS7+AX7+BC7+BH7+BM7+BR7+BW7+CB7+CG7+CL7+CQ7</f>
        <v>513606</v>
      </c>
      <c r="CW7" s="96"/>
      <c r="CX7" s="96"/>
      <c r="CY7" s="96"/>
      <c r="CZ7" s="96"/>
      <c r="DA7" s="96"/>
      <c r="DB7" s="96"/>
    </row>
    <row r="8" spans="1:106" s="24" customFormat="1" ht="24.95" customHeight="1" x14ac:dyDescent="0.2">
      <c r="A8" s="53">
        <v>2</v>
      </c>
      <c r="B8" s="54" t="s">
        <v>80</v>
      </c>
      <c r="C8" s="73">
        <v>191</v>
      </c>
      <c r="D8" s="73">
        <v>152936</v>
      </c>
      <c r="E8" s="73">
        <v>0</v>
      </c>
      <c r="F8" s="73">
        <v>153127</v>
      </c>
      <c r="G8" s="73">
        <v>731587</v>
      </c>
      <c r="H8" s="73">
        <v>0</v>
      </c>
      <c r="I8" s="73">
        <v>1967</v>
      </c>
      <c r="J8" s="73">
        <v>0</v>
      </c>
      <c r="K8" s="73">
        <v>1967</v>
      </c>
      <c r="L8" s="73">
        <v>499</v>
      </c>
      <c r="M8" s="73">
        <v>14510</v>
      </c>
      <c r="N8" s="73">
        <v>1716</v>
      </c>
      <c r="O8" s="73">
        <v>82</v>
      </c>
      <c r="P8" s="73">
        <v>16308</v>
      </c>
      <c r="Q8" s="73">
        <v>25764</v>
      </c>
      <c r="R8" s="73">
        <v>118</v>
      </c>
      <c r="S8" s="73">
        <v>0</v>
      </c>
      <c r="T8" s="73">
        <v>0</v>
      </c>
      <c r="U8" s="73">
        <v>118</v>
      </c>
      <c r="V8" s="73">
        <v>207</v>
      </c>
      <c r="W8" s="73">
        <v>0</v>
      </c>
      <c r="X8" s="73">
        <v>0</v>
      </c>
      <c r="Y8" s="73">
        <v>207</v>
      </c>
      <c r="Z8" s="73">
        <v>2210</v>
      </c>
      <c r="AA8" s="73">
        <v>2393</v>
      </c>
      <c r="AB8" s="73">
        <v>913</v>
      </c>
      <c r="AC8" s="73">
        <v>5516</v>
      </c>
      <c r="AD8" s="73">
        <v>16113</v>
      </c>
      <c r="AE8" s="73">
        <v>4358</v>
      </c>
      <c r="AF8" s="73">
        <v>158377</v>
      </c>
      <c r="AG8" s="73">
        <v>1406</v>
      </c>
      <c r="AH8" s="73">
        <v>164141</v>
      </c>
      <c r="AI8" s="73">
        <v>75646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2</v>
      </c>
      <c r="AR8" s="73">
        <v>2</v>
      </c>
      <c r="AS8" s="73">
        <v>4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1260</v>
      </c>
      <c r="BJ8" s="73">
        <v>26</v>
      </c>
      <c r="BK8" s="73">
        <v>1</v>
      </c>
      <c r="BL8" s="73">
        <v>1287</v>
      </c>
      <c r="BM8" s="73">
        <v>827</v>
      </c>
      <c r="BN8" s="73">
        <v>6237</v>
      </c>
      <c r="BO8" s="73">
        <v>29662</v>
      </c>
      <c r="BP8" s="73">
        <v>28</v>
      </c>
      <c r="BQ8" s="73">
        <v>35927</v>
      </c>
      <c r="BR8" s="73">
        <v>141561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392</v>
      </c>
      <c r="BY8" s="73">
        <v>0</v>
      </c>
      <c r="BZ8" s="73">
        <v>0</v>
      </c>
      <c r="CA8" s="73">
        <v>392</v>
      </c>
      <c r="CB8" s="73">
        <v>713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572</v>
      </c>
      <c r="CI8" s="73">
        <v>13742</v>
      </c>
      <c r="CJ8" s="73">
        <v>0</v>
      </c>
      <c r="CK8" s="73">
        <v>14314</v>
      </c>
      <c r="CL8" s="73">
        <v>51851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29848</v>
      </c>
      <c r="CS8" s="73">
        <f t="shared" si="1"/>
        <v>360819</v>
      </c>
      <c r="CT8" s="73">
        <f t="shared" si="2"/>
        <v>2432</v>
      </c>
      <c r="CU8" s="73">
        <f t="shared" si="3"/>
        <v>393099</v>
      </c>
      <c r="CV8" s="73">
        <f t="shared" si="4"/>
        <v>1044772</v>
      </c>
      <c r="CW8" s="96"/>
      <c r="CX8" s="96"/>
      <c r="CY8" s="96"/>
      <c r="CZ8" s="96"/>
      <c r="DA8" s="96"/>
      <c r="DB8" s="96"/>
    </row>
    <row r="9" spans="1:106" ht="24.95" customHeight="1" x14ac:dyDescent="0.2">
      <c r="A9" s="53">
        <v>3</v>
      </c>
      <c r="B9" s="54" t="s">
        <v>81</v>
      </c>
      <c r="C9" s="73">
        <v>21453</v>
      </c>
      <c r="D9" s="73">
        <v>1866</v>
      </c>
      <c r="E9" s="73">
        <v>3116</v>
      </c>
      <c r="F9" s="73">
        <v>26435</v>
      </c>
      <c r="G9" s="73">
        <v>56705</v>
      </c>
      <c r="H9" s="73">
        <v>23308</v>
      </c>
      <c r="I9" s="73">
        <v>5818</v>
      </c>
      <c r="J9" s="73">
        <v>0</v>
      </c>
      <c r="K9" s="73">
        <v>29126</v>
      </c>
      <c r="L9" s="73">
        <v>4225</v>
      </c>
      <c r="M9" s="73">
        <v>44160</v>
      </c>
      <c r="N9" s="73">
        <v>3600</v>
      </c>
      <c r="O9" s="73">
        <v>122</v>
      </c>
      <c r="P9" s="73">
        <v>47882</v>
      </c>
      <c r="Q9" s="73">
        <v>69300</v>
      </c>
      <c r="R9" s="73">
        <v>37623</v>
      </c>
      <c r="S9" s="73">
        <v>6968</v>
      </c>
      <c r="T9" s="73">
        <v>5051</v>
      </c>
      <c r="U9" s="73">
        <v>49642</v>
      </c>
      <c r="V9" s="73">
        <v>70842</v>
      </c>
      <c r="W9" s="73">
        <v>19692</v>
      </c>
      <c r="X9" s="73">
        <v>3976</v>
      </c>
      <c r="Y9" s="73">
        <v>94510</v>
      </c>
      <c r="Z9" s="73">
        <v>3525</v>
      </c>
      <c r="AA9" s="73">
        <v>2139</v>
      </c>
      <c r="AB9" s="73">
        <v>135</v>
      </c>
      <c r="AC9" s="73">
        <v>5799</v>
      </c>
      <c r="AD9" s="73">
        <v>13770</v>
      </c>
      <c r="AE9" s="73">
        <v>5603</v>
      </c>
      <c r="AF9" s="73">
        <v>155236</v>
      </c>
      <c r="AG9" s="73">
        <v>135</v>
      </c>
      <c r="AH9" s="73">
        <v>160974</v>
      </c>
      <c r="AI9" s="73">
        <v>62690</v>
      </c>
      <c r="AJ9" s="73">
        <v>1</v>
      </c>
      <c r="AK9" s="73">
        <v>0</v>
      </c>
      <c r="AL9" s="73">
        <v>0</v>
      </c>
      <c r="AM9" s="73">
        <v>1</v>
      </c>
      <c r="AN9" s="73">
        <v>2</v>
      </c>
      <c r="AO9" s="73">
        <v>1</v>
      </c>
      <c r="AP9" s="73">
        <v>0</v>
      </c>
      <c r="AQ9" s="73">
        <v>0</v>
      </c>
      <c r="AR9" s="73">
        <v>1</v>
      </c>
      <c r="AS9" s="73">
        <v>1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1</v>
      </c>
      <c r="AZ9" s="73">
        <v>0</v>
      </c>
      <c r="BA9" s="73">
        <v>0</v>
      </c>
      <c r="BB9" s="73">
        <v>1</v>
      </c>
      <c r="BC9" s="73">
        <v>3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1215</v>
      </c>
      <c r="BJ9" s="73">
        <v>63</v>
      </c>
      <c r="BK9" s="73">
        <v>0</v>
      </c>
      <c r="BL9" s="73">
        <v>1278</v>
      </c>
      <c r="BM9" s="73">
        <v>944</v>
      </c>
      <c r="BN9" s="73">
        <v>1241</v>
      </c>
      <c r="BO9" s="73">
        <v>1387</v>
      </c>
      <c r="BP9" s="73">
        <v>0</v>
      </c>
      <c r="BQ9" s="73">
        <v>2628</v>
      </c>
      <c r="BR9" s="73">
        <v>9474</v>
      </c>
      <c r="BS9" s="73">
        <v>1</v>
      </c>
      <c r="BT9" s="73">
        <v>0</v>
      </c>
      <c r="BU9" s="73">
        <v>0</v>
      </c>
      <c r="BV9" s="73">
        <v>1</v>
      </c>
      <c r="BW9" s="73">
        <v>2</v>
      </c>
      <c r="BX9" s="73">
        <v>1088</v>
      </c>
      <c r="BY9" s="73">
        <v>0</v>
      </c>
      <c r="BZ9" s="73">
        <v>0</v>
      </c>
      <c r="CA9" s="73">
        <v>1088</v>
      </c>
      <c r="CB9" s="73">
        <v>1686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287</v>
      </c>
      <c r="CI9" s="73">
        <v>147</v>
      </c>
      <c r="CJ9" s="73">
        <v>0</v>
      </c>
      <c r="CK9" s="73">
        <v>434</v>
      </c>
      <c r="CL9" s="73">
        <v>1359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139507</v>
      </c>
      <c r="CS9" s="73">
        <f t="shared" si="1"/>
        <v>177224</v>
      </c>
      <c r="CT9" s="73">
        <f t="shared" si="2"/>
        <v>8559</v>
      </c>
      <c r="CU9" s="73">
        <f t="shared" si="3"/>
        <v>325290</v>
      </c>
      <c r="CV9" s="73">
        <f t="shared" si="4"/>
        <v>314671</v>
      </c>
      <c r="CW9" s="96"/>
      <c r="CX9" s="96"/>
      <c r="CY9" s="96"/>
      <c r="CZ9" s="96"/>
      <c r="DA9" s="96"/>
      <c r="DB9" s="96"/>
    </row>
    <row r="10" spans="1:106" ht="24.95" customHeight="1" x14ac:dyDescent="0.2">
      <c r="A10" s="53">
        <v>4</v>
      </c>
      <c r="B10" s="54" t="s">
        <v>90</v>
      </c>
      <c r="C10" s="73">
        <v>169</v>
      </c>
      <c r="D10" s="73">
        <v>60</v>
      </c>
      <c r="E10" s="73">
        <v>7306</v>
      </c>
      <c r="F10" s="73">
        <v>7535</v>
      </c>
      <c r="G10" s="73">
        <v>10313</v>
      </c>
      <c r="H10" s="73">
        <v>622</v>
      </c>
      <c r="I10" s="73">
        <v>2139</v>
      </c>
      <c r="J10" s="73">
        <v>9666</v>
      </c>
      <c r="K10" s="73">
        <v>12427</v>
      </c>
      <c r="L10" s="73">
        <v>16267</v>
      </c>
      <c r="M10" s="73">
        <v>9252</v>
      </c>
      <c r="N10" s="73">
        <v>266</v>
      </c>
      <c r="O10" s="73">
        <v>5290</v>
      </c>
      <c r="P10" s="73">
        <v>14808</v>
      </c>
      <c r="Q10" s="73">
        <v>15424</v>
      </c>
      <c r="R10" s="73">
        <v>864</v>
      </c>
      <c r="S10" s="73">
        <v>115</v>
      </c>
      <c r="T10" s="73">
        <v>10946</v>
      </c>
      <c r="U10" s="73">
        <v>11925</v>
      </c>
      <c r="V10" s="73">
        <v>8244</v>
      </c>
      <c r="W10" s="73">
        <v>538</v>
      </c>
      <c r="X10" s="73">
        <v>12632</v>
      </c>
      <c r="Y10" s="73">
        <v>21414</v>
      </c>
      <c r="Z10" s="73">
        <v>192</v>
      </c>
      <c r="AA10" s="73">
        <v>558</v>
      </c>
      <c r="AB10" s="73">
        <v>7588</v>
      </c>
      <c r="AC10" s="73">
        <v>8338</v>
      </c>
      <c r="AD10" s="73">
        <v>4425</v>
      </c>
      <c r="AE10" s="73">
        <v>2374</v>
      </c>
      <c r="AF10" s="73">
        <v>153084</v>
      </c>
      <c r="AG10" s="73">
        <v>7518</v>
      </c>
      <c r="AH10" s="73">
        <v>162976</v>
      </c>
      <c r="AI10" s="73">
        <v>52300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312</v>
      </c>
      <c r="BJ10" s="73">
        <v>1</v>
      </c>
      <c r="BK10" s="73">
        <v>0</v>
      </c>
      <c r="BL10" s="73">
        <v>313</v>
      </c>
      <c r="BM10" s="73">
        <v>252</v>
      </c>
      <c r="BN10" s="73">
        <v>647</v>
      </c>
      <c r="BO10" s="73">
        <v>236</v>
      </c>
      <c r="BP10" s="73">
        <v>3</v>
      </c>
      <c r="BQ10" s="73">
        <v>886</v>
      </c>
      <c r="BR10" s="73">
        <v>1618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1374</v>
      </c>
      <c r="BY10" s="73">
        <v>41</v>
      </c>
      <c r="BZ10" s="73">
        <v>0</v>
      </c>
      <c r="CA10" s="73">
        <v>1415</v>
      </c>
      <c r="CB10" s="73">
        <v>1058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584</v>
      </c>
      <c r="CI10" s="73">
        <v>401</v>
      </c>
      <c r="CJ10" s="73">
        <v>0</v>
      </c>
      <c r="CK10" s="73">
        <v>985</v>
      </c>
      <c r="CL10" s="73">
        <v>3155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16390</v>
      </c>
      <c r="CS10" s="73">
        <f t="shared" si="1"/>
        <v>156901</v>
      </c>
      <c r="CT10" s="73">
        <f t="shared" si="2"/>
        <v>48317</v>
      </c>
      <c r="CU10" s="73">
        <f t="shared" si="3"/>
        <v>221608</v>
      </c>
      <c r="CV10" s="73">
        <f t="shared" si="4"/>
        <v>126226</v>
      </c>
      <c r="CW10" s="96"/>
      <c r="CX10" s="96"/>
      <c r="CY10" s="96"/>
      <c r="CZ10" s="96"/>
      <c r="DA10" s="96"/>
      <c r="DB10" s="96"/>
    </row>
    <row r="11" spans="1:106" ht="24.95" customHeight="1" x14ac:dyDescent="0.2">
      <c r="A11" s="53">
        <v>5</v>
      </c>
      <c r="B11" s="54" t="s">
        <v>91</v>
      </c>
      <c r="C11" s="73">
        <v>638</v>
      </c>
      <c r="D11" s="73">
        <v>1</v>
      </c>
      <c r="E11" s="73">
        <v>0</v>
      </c>
      <c r="F11" s="73">
        <v>639</v>
      </c>
      <c r="G11" s="73">
        <v>2106</v>
      </c>
      <c r="H11" s="73">
        <v>1280</v>
      </c>
      <c r="I11" s="73">
        <v>2826</v>
      </c>
      <c r="J11" s="73">
        <v>164</v>
      </c>
      <c r="K11" s="73">
        <v>4270</v>
      </c>
      <c r="L11" s="73">
        <v>654</v>
      </c>
      <c r="M11" s="73">
        <v>16411</v>
      </c>
      <c r="N11" s="73">
        <v>777</v>
      </c>
      <c r="O11" s="73">
        <v>301</v>
      </c>
      <c r="P11" s="73">
        <v>17489</v>
      </c>
      <c r="Q11" s="73">
        <v>22052</v>
      </c>
      <c r="R11" s="73">
        <v>18919</v>
      </c>
      <c r="S11" s="73">
        <v>1361</v>
      </c>
      <c r="T11" s="73">
        <v>2483</v>
      </c>
      <c r="U11" s="73">
        <v>22763</v>
      </c>
      <c r="V11" s="73">
        <v>36368</v>
      </c>
      <c r="W11" s="73">
        <v>4872</v>
      </c>
      <c r="X11" s="73">
        <v>4664</v>
      </c>
      <c r="Y11" s="73">
        <v>45904</v>
      </c>
      <c r="Z11" s="73">
        <v>479</v>
      </c>
      <c r="AA11" s="73">
        <v>715</v>
      </c>
      <c r="AB11" s="73">
        <v>74</v>
      </c>
      <c r="AC11" s="73">
        <v>1268</v>
      </c>
      <c r="AD11" s="73">
        <v>3203</v>
      </c>
      <c r="AE11" s="73">
        <v>2615</v>
      </c>
      <c r="AF11" s="73">
        <v>153383</v>
      </c>
      <c r="AG11" s="73">
        <v>70</v>
      </c>
      <c r="AH11" s="73">
        <v>156068</v>
      </c>
      <c r="AI11" s="73">
        <v>51300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1</v>
      </c>
      <c r="AT11" s="73">
        <v>0</v>
      </c>
      <c r="AU11" s="73">
        <v>0</v>
      </c>
      <c r="AV11" s="73">
        <v>0</v>
      </c>
      <c r="AW11" s="73">
        <v>0</v>
      </c>
      <c r="AX11" s="73">
        <v>1</v>
      </c>
      <c r="AY11" s="73">
        <v>0</v>
      </c>
      <c r="AZ11" s="73">
        <v>0</v>
      </c>
      <c r="BA11" s="73">
        <v>0</v>
      </c>
      <c r="BB11" s="73">
        <v>0</v>
      </c>
      <c r="BC11" s="73">
        <v>1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116</v>
      </c>
      <c r="BJ11" s="73">
        <v>1</v>
      </c>
      <c r="BK11" s="73">
        <v>0</v>
      </c>
      <c r="BL11" s="73">
        <v>117</v>
      </c>
      <c r="BM11" s="73">
        <v>83</v>
      </c>
      <c r="BN11" s="73">
        <v>474</v>
      </c>
      <c r="BO11" s="73">
        <v>752</v>
      </c>
      <c r="BP11" s="73">
        <v>1</v>
      </c>
      <c r="BQ11" s="73">
        <v>1227</v>
      </c>
      <c r="BR11" s="73">
        <v>3416</v>
      </c>
      <c r="BS11" s="73">
        <v>478</v>
      </c>
      <c r="BT11" s="73">
        <v>714</v>
      </c>
      <c r="BU11" s="73">
        <v>74</v>
      </c>
      <c r="BV11" s="73">
        <v>1266</v>
      </c>
      <c r="BW11" s="73">
        <v>3189</v>
      </c>
      <c r="BX11" s="73">
        <v>1784</v>
      </c>
      <c r="BY11" s="73">
        <v>0</v>
      </c>
      <c r="BZ11" s="73">
        <v>0</v>
      </c>
      <c r="CA11" s="73">
        <v>1784</v>
      </c>
      <c r="CB11" s="73">
        <v>1388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215</v>
      </c>
      <c r="CI11" s="73">
        <v>122</v>
      </c>
      <c r="CJ11" s="73">
        <v>12</v>
      </c>
      <c r="CK11" s="73">
        <v>349</v>
      </c>
      <c r="CL11" s="73">
        <v>1148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43409</v>
      </c>
      <c r="CS11" s="73">
        <f t="shared" si="1"/>
        <v>160652</v>
      </c>
      <c r="CT11" s="73">
        <f t="shared" si="2"/>
        <v>3179</v>
      </c>
      <c r="CU11" s="73">
        <f t="shared" si="3"/>
        <v>207240</v>
      </c>
      <c r="CV11" s="73">
        <f t="shared" si="4"/>
        <v>134446</v>
      </c>
      <c r="CW11" s="96"/>
      <c r="CX11" s="96"/>
      <c r="CY11" s="96"/>
      <c r="CZ11" s="96"/>
      <c r="DA11" s="96"/>
      <c r="DB11" s="96"/>
    </row>
    <row r="12" spans="1:106" ht="24.95" customHeight="1" x14ac:dyDescent="0.2">
      <c r="A12" s="53">
        <v>6</v>
      </c>
      <c r="B12" s="54" t="s">
        <v>89</v>
      </c>
      <c r="C12" s="73">
        <v>3101</v>
      </c>
      <c r="D12" s="73">
        <v>18</v>
      </c>
      <c r="E12" s="73">
        <v>1925</v>
      </c>
      <c r="F12" s="73">
        <v>5044</v>
      </c>
      <c r="G12" s="73">
        <v>9847</v>
      </c>
      <c r="H12" s="73">
        <v>4887</v>
      </c>
      <c r="I12" s="73">
        <v>1103</v>
      </c>
      <c r="J12" s="73">
        <v>2668</v>
      </c>
      <c r="K12" s="73">
        <v>8658</v>
      </c>
      <c r="L12" s="73">
        <v>19140</v>
      </c>
      <c r="M12" s="73">
        <v>9537</v>
      </c>
      <c r="N12" s="73">
        <v>207</v>
      </c>
      <c r="O12" s="73">
        <v>1282</v>
      </c>
      <c r="P12" s="73">
        <v>11026</v>
      </c>
      <c r="Q12" s="73">
        <v>18476</v>
      </c>
      <c r="R12" s="73">
        <v>14312</v>
      </c>
      <c r="S12" s="73">
        <v>868</v>
      </c>
      <c r="T12" s="73">
        <v>2985</v>
      </c>
      <c r="U12" s="73">
        <v>18165</v>
      </c>
      <c r="V12" s="73">
        <v>26389</v>
      </c>
      <c r="W12" s="73">
        <v>877</v>
      </c>
      <c r="X12" s="73">
        <v>6593</v>
      </c>
      <c r="Y12" s="73">
        <v>33859</v>
      </c>
      <c r="Z12" s="73">
        <v>489</v>
      </c>
      <c r="AA12" s="73">
        <v>189</v>
      </c>
      <c r="AB12" s="73">
        <v>417</v>
      </c>
      <c r="AC12" s="73">
        <v>1095</v>
      </c>
      <c r="AD12" s="73">
        <v>1578</v>
      </c>
      <c r="AE12" s="73">
        <v>2731</v>
      </c>
      <c r="AF12" s="73">
        <v>152817</v>
      </c>
      <c r="AG12" s="73">
        <v>417</v>
      </c>
      <c r="AH12" s="73">
        <v>155965</v>
      </c>
      <c r="AI12" s="73">
        <v>49961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57</v>
      </c>
      <c r="BJ12" s="73">
        <v>0</v>
      </c>
      <c r="BK12" s="73">
        <v>0</v>
      </c>
      <c r="BL12" s="73">
        <v>57</v>
      </c>
      <c r="BM12" s="73">
        <v>29</v>
      </c>
      <c r="BN12" s="73">
        <v>0</v>
      </c>
      <c r="BO12" s="73">
        <v>0</v>
      </c>
      <c r="BP12" s="73">
        <v>0</v>
      </c>
      <c r="BQ12" s="73">
        <v>0</v>
      </c>
      <c r="BR12" s="73">
        <v>216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35114</v>
      </c>
      <c r="CS12" s="73">
        <f t="shared" si="1"/>
        <v>155202</v>
      </c>
      <c r="CT12" s="73">
        <f t="shared" si="2"/>
        <v>9694</v>
      </c>
      <c r="CU12" s="73">
        <f t="shared" si="3"/>
        <v>200010</v>
      </c>
      <c r="CV12" s="73">
        <f t="shared" si="4"/>
        <v>133106</v>
      </c>
      <c r="CW12" s="96"/>
      <c r="CX12" s="96"/>
      <c r="CY12" s="96"/>
      <c r="CZ12" s="96"/>
      <c r="DA12" s="96"/>
      <c r="DB12" s="96"/>
    </row>
    <row r="13" spans="1:106" ht="24.95" customHeight="1" x14ac:dyDescent="0.2">
      <c r="A13" s="53">
        <v>7</v>
      </c>
      <c r="B13" s="54" t="s">
        <v>82</v>
      </c>
      <c r="C13" s="73">
        <v>32</v>
      </c>
      <c r="D13" s="73">
        <v>0</v>
      </c>
      <c r="E13" s="73">
        <v>0</v>
      </c>
      <c r="F13" s="73">
        <v>32</v>
      </c>
      <c r="G13" s="73">
        <v>201</v>
      </c>
      <c r="H13" s="73">
        <v>708</v>
      </c>
      <c r="I13" s="73">
        <v>9756</v>
      </c>
      <c r="J13" s="73">
        <v>0</v>
      </c>
      <c r="K13" s="73">
        <v>10464</v>
      </c>
      <c r="L13" s="73">
        <v>15230</v>
      </c>
      <c r="M13" s="73">
        <v>6816</v>
      </c>
      <c r="N13" s="73">
        <v>3271</v>
      </c>
      <c r="O13" s="73">
        <v>521</v>
      </c>
      <c r="P13" s="73">
        <v>10608</v>
      </c>
      <c r="Q13" s="73">
        <v>21668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1372</v>
      </c>
      <c r="AA13" s="73">
        <v>3884</v>
      </c>
      <c r="AB13" s="73">
        <v>575</v>
      </c>
      <c r="AC13" s="73">
        <v>5831</v>
      </c>
      <c r="AD13" s="73">
        <v>19925</v>
      </c>
      <c r="AE13" s="73">
        <v>4242</v>
      </c>
      <c r="AF13" s="73">
        <v>156872</v>
      </c>
      <c r="AG13" s="73">
        <v>575</v>
      </c>
      <c r="AH13" s="73">
        <v>161689</v>
      </c>
      <c r="AI13" s="73">
        <v>69331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621</v>
      </c>
      <c r="BJ13" s="73">
        <v>3</v>
      </c>
      <c r="BK13" s="73">
        <v>0</v>
      </c>
      <c r="BL13" s="73">
        <v>624</v>
      </c>
      <c r="BM13" s="73">
        <v>345</v>
      </c>
      <c r="BN13" s="73">
        <v>958</v>
      </c>
      <c r="BO13" s="73">
        <v>951</v>
      </c>
      <c r="BP13" s="73">
        <v>0</v>
      </c>
      <c r="BQ13" s="73">
        <v>1909</v>
      </c>
      <c r="BR13" s="73">
        <v>4347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2</v>
      </c>
      <c r="CC13" s="73">
        <v>0</v>
      </c>
      <c r="CD13" s="73">
        <v>3471</v>
      </c>
      <c r="CE13" s="73">
        <v>0</v>
      </c>
      <c r="CF13" s="73">
        <v>3471</v>
      </c>
      <c r="CG13" s="73">
        <v>7440</v>
      </c>
      <c r="CH13" s="73">
        <v>83</v>
      </c>
      <c r="CI13" s="73">
        <v>0</v>
      </c>
      <c r="CJ13" s="73">
        <v>0</v>
      </c>
      <c r="CK13" s="73">
        <v>83</v>
      </c>
      <c r="CL13" s="73">
        <v>176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14832</v>
      </c>
      <c r="CS13" s="73">
        <f t="shared" si="1"/>
        <v>178208</v>
      </c>
      <c r="CT13" s="73">
        <f t="shared" si="2"/>
        <v>1671</v>
      </c>
      <c r="CU13" s="73">
        <f t="shared" si="3"/>
        <v>194711</v>
      </c>
      <c r="CV13" s="73">
        <f t="shared" si="4"/>
        <v>138665</v>
      </c>
      <c r="CW13" s="96"/>
      <c r="CX13" s="96"/>
      <c r="CY13" s="96"/>
      <c r="CZ13" s="96"/>
      <c r="DA13" s="96"/>
      <c r="DB13" s="96"/>
    </row>
    <row r="14" spans="1:106" ht="24.95" customHeight="1" x14ac:dyDescent="0.2">
      <c r="A14" s="53">
        <v>8</v>
      </c>
      <c r="B14" s="54" t="s">
        <v>83</v>
      </c>
      <c r="C14" s="73">
        <v>6417</v>
      </c>
      <c r="D14" s="73">
        <v>193</v>
      </c>
      <c r="E14" s="73">
        <v>0</v>
      </c>
      <c r="F14" s="73">
        <v>6610</v>
      </c>
      <c r="G14" s="73">
        <v>11359</v>
      </c>
      <c r="H14" s="73">
        <v>1552</v>
      </c>
      <c r="I14" s="73">
        <v>7745</v>
      </c>
      <c r="J14" s="73">
        <v>0</v>
      </c>
      <c r="K14" s="73">
        <v>9297</v>
      </c>
      <c r="L14" s="73">
        <v>6161</v>
      </c>
      <c r="M14" s="73">
        <v>3314</v>
      </c>
      <c r="N14" s="73">
        <v>257</v>
      </c>
      <c r="O14" s="73">
        <v>6</v>
      </c>
      <c r="P14" s="73">
        <v>3577</v>
      </c>
      <c r="Q14" s="73">
        <v>6624</v>
      </c>
      <c r="R14" s="73">
        <v>7754</v>
      </c>
      <c r="S14" s="73">
        <v>5</v>
      </c>
      <c r="T14" s="73">
        <v>0</v>
      </c>
      <c r="U14" s="73">
        <v>7759</v>
      </c>
      <c r="V14" s="73">
        <v>10883</v>
      </c>
      <c r="W14" s="73">
        <v>50</v>
      </c>
      <c r="X14" s="73">
        <v>0</v>
      </c>
      <c r="Y14" s="73">
        <v>10933</v>
      </c>
      <c r="Z14" s="73">
        <v>198</v>
      </c>
      <c r="AA14" s="73">
        <v>468</v>
      </c>
      <c r="AB14" s="73">
        <v>6</v>
      </c>
      <c r="AC14" s="73">
        <v>672</v>
      </c>
      <c r="AD14" s="73">
        <v>2628</v>
      </c>
      <c r="AE14" s="73">
        <v>2446</v>
      </c>
      <c r="AF14" s="73">
        <v>153131</v>
      </c>
      <c r="AG14" s="73">
        <v>6</v>
      </c>
      <c r="AH14" s="73">
        <v>155583</v>
      </c>
      <c r="AI14" s="73">
        <v>50947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1100</v>
      </c>
      <c r="BJ14" s="73">
        <v>15</v>
      </c>
      <c r="BK14" s="73">
        <v>19</v>
      </c>
      <c r="BL14" s="73">
        <v>1134</v>
      </c>
      <c r="BM14" s="73">
        <v>1669</v>
      </c>
      <c r="BN14" s="73">
        <v>108</v>
      </c>
      <c r="BO14" s="73">
        <v>453</v>
      </c>
      <c r="BP14" s="73">
        <v>0</v>
      </c>
      <c r="BQ14" s="73">
        <v>561</v>
      </c>
      <c r="BR14" s="73">
        <v>2576</v>
      </c>
      <c r="BS14" s="73">
        <v>1</v>
      </c>
      <c r="BT14" s="73">
        <v>6088</v>
      </c>
      <c r="BU14" s="73">
        <v>0</v>
      </c>
      <c r="BV14" s="73">
        <v>6089</v>
      </c>
      <c r="BW14" s="73">
        <v>24055</v>
      </c>
      <c r="BX14" s="73">
        <v>13</v>
      </c>
      <c r="BY14" s="73">
        <v>0</v>
      </c>
      <c r="BZ14" s="73">
        <v>0</v>
      </c>
      <c r="CA14" s="73">
        <v>13</v>
      </c>
      <c r="CB14" s="73">
        <v>18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19</v>
      </c>
      <c r="CI14" s="73">
        <v>12</v>
      </c>
      <c r="CJ14" s="73">
        <v>0</v>
      </c>
      <c r="CK14" s="73">
        <v>31</v>
      </c>
      <c r="CL14" s="73">
        <v>88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22922</v>
      </c>
      <c r="CS14" s="73">
        <f t="shared" si="1"/>
        <v>168367</v>
      </c>
      <c r="CT14" s="73">
        <f t="shared" si="2"/>
        <v>37</v>
      </c>
      <c r="CU14" s="73">
        <f t="shared" si="3"/>
        <v>191326</v>
      </c>
      <c r="CV14" s="73">
        <f t="shared" si="4"/>
        <v>117058</v>
      </c>
      <c r="CW14" s="96"/>
      <c r="CX14" s="96"/>
      <c r="CY14" s="96"/>
      <c r="CZ14" s="96"/>
      <c r="DA14" s="96"/>
      <c r="DB14" s="96"/>
    </row>
    <row r="15" spans="1:106" ht="24.95" customHeight="1" x14ac:dyDescent="0.2">
      <c r="A15" s="53">
        <v>9</v>
      </c>
      <c r="B15" s="54" t="s">
        <v>53</v>
      </c>
      <c r="C15" s="73">
        <v>1154</v>
      </c>
      <c r="D15" s="73">
        <v>0</v>
      </c>
      <c r="E15" s="73">
        <v>3370</v>
      </c>
      <c r="F15" s="73">
        <v>4524</v>
      </c>
      <c r="G15" s="73">
        <v>6824</v>
      </c>
      <c r="H15" s="73">
        <v>3</v>
      </c>
      <c r="I15" s="73">
        <v>207</v>
      </c>
      <c r="J15" s="73">
        <v>0</v>
      </c>
      <c r="K15" s="73">
        <v>210</v>
      </c>
      <c r="L15" s="73">
        <v>74</v>
      </c>
      <c r="M15" s="73">
        <v>6390</v>
      </c>
      <c r="N15" s="73">
        <v>246</v>
      </c>
      <c r="O15" s="73">
        <v>1784</v>
      </c>
      <c r="P15" s="73">
        <v>8420</v>
      </c>
      <c r="Q15" s="73">
        <v>10001</v>
      </c>
      <c r="R15" s="73">
        <v>6912</v>
      </c>
      <c r="S15" s="73">
        <v>28</v>
      </c>
      <c r="T15" s="73">
        <v>9749</v>
      </c>
      <c r="U15" s="73">
        <v>16689</v>
      </c>
      <c r="V15" s="73">
        <v>10444</v>
      </c>
      <c r="W15" s="73">
        <v>334</v>
      </c>
      <c r="X15" s="73">
        <v>11819</v>
      </c>
      <c r="Y15" s="73">
        <v>22597</v>
      </c>
      <c r="Z15" s="73">
        <v>306</v>
      </c>
      <c r="AA15" s="73">
        <v>333</v>
      </c>
      <c r="AB15" s="73">
        <v>1955</v>
      </c>
      <c r="AC15" s="73">
        <v>2594</v>
      </c>
      <c r="AD15" s="73">
        <v>3133</v>
      </c>
      <c r="AE15" s="73">
        <v>2584</v>
      </c>
      <c r="AF15" s="73">
        <v>152997</v>
      </c>
      <c r="AG15" s="73">
        <v>1959</v>
      </c>
      <c r="AH15" s="73">
        <v>157540</v>
      </c>
      <c r="AI15" s="73">
        <v>52229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20</v>
      </c>
      <c r="BJ15" s="73">
        <v>0</v>
      </c>
      <c r="BK15" s="73">
        <v>0</v>
      </c>
      <c r="BL15" s="73">
        <v>20</v>
      </c>
      <c r="BM15" s="73">
        <v>13</v>
      </c>
      <c r="BN15" s="73">
        <v>14</v>
      </c>
      <c r="BO15" s="73">
        <v>0</v>
      </c>
      <c r="BP15" s="73">
        <v>1</v>
      </c>
      <c r="BQ15" s="73">
        <v>15</v>
      </c>
      <c r="BR15" s="73">
        <v>140</v>
      </c>
      <c r="BS15" s="73">
        <v>3</v>
      </c>
      <c r="BT15" s="73">
        <v>0</v>
      </c>
      <c r="BU15" s="73">
        <v>0</v>
      </c>
      <c r="BV15" s="73">
        <v>3</v>
      </c>
      <c r="BW15" s="73">
        <v>26</v>
      </c>
      <c r="BX15" s="73">
        <v>1</v>
      </c>
      <c r="BY15" s="73">
        <v>0</v>
      </c>
      <c r="BZ15" s="73">
        <v>0</v>
      </c>
      <c r="CA15" s="73">
        <v>1</v>
      </c>
      <c r="CB15" s="73">
        <v>4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7</v>
      </c>
      <c r="CI15" s="73">
        <v>0</v>
      </c>
      <c r="CJ15" s="73">
        <v>0</v>
      </c>
      <c r="CK15" s="73">
        <v>7</v>
      </c>
      <c r="CL15" s="73">
        <v>16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17394</v>
      </c>
      <c r="CS15" s="73">
        <f t="shared" si="1"/>
        <v>153811</v>
      </c>
      <c r="CT15" s="73">
        <f t="shared" si="2"/>
        <v>18818</v>
      </c>
      <c r="CU15" s="73">
        <f t="shared" si="3"/>
        <v>190023</v>
      </c>
      <c r="CV15" s="73">
        <f t="shared" si="4"/>
        <v>95057</v>
      </c>
      <c r="CW15" s="96"/>
      <c r="CX15" s="96"/>
      <c r="CY15" s="96"/>
      <c r="CZ15" s="96"/>
      <c r="DA15" s="96"/>
      <c r="DB15" s="96"/>
    </row>
    <row r="16" spans="1:106" ht="24.95" customHeight="1" x14ac:dyDescent="0.2">
      <c r="A16" s="53">
        <v>10</v>
      </c>
      <c r="B16" s="54" t="s">
        <v>84</v>
      </c>
      <c r="C16" s="73">
        <v>501</v>
      </c>
      <c r="D16" s="73">
        <v>236</v>
      </c>
      <c r="E16" s="73">
        <v>781</v>
      </c>
      <c r="F16" s="73">
        <v>1518</v>
      </c>
      <c r="G16" s="73">
        <v>2975</v>
      </c>
      <c r="H16" s="73">
        <v>708</v>
      </c>
      <c r="I16" s="73">
        <v>1248</v>
      </c>
      <c r="J16" s="73">
        <v>178</v>
      </c>
      <c r="K16" s="73">
        <v>2134</v>
      </c>
      <c r="L16" s="73">
        <v>582</v>
      </c>
      <c r="M16" s="73">
        <v>7762</v>
      </c>
      <c r="N16" s="73">
        <v>618</v>
      </c>
      <c r="O16" s="73">
        <v>1749</v>
      </c>
      <c r="P16" s="73">
        <v>10129</v>
      </c>
      <c r="Q16" s="73">
        <v>18879</v>
      </c>
      <c r="R16" s="73">
        <v>6810</v>
      </c>
      <c r="S16" s="73">
        <v>749</v>
      </c>
      <c r="T16" s="73">
        <v>2003</v>
      </c>
      <c r="U16" s="73">
        <v>9562</v>
      </c>
      <c r="V16" s="73">
        <v>19865</v>
      </c>
      <c r="W16" s="73">
        <v>1923</v>
      </c>
      <c r="X16" s="73">
        <v>4237</v>
      </c>
      <c r="Y16" s="73">
        <v>26025</v>
      </c>
      <c r="Z16" s="73">
        <v>500</v>
      </c>
      <c r="AA16" s="73">
        <v>637</v>
      </c>
      <c r="AB16" s="73">
        <v>447</v>
      </c>
      <c r="AC16" s="73">
        <v>1584</v>
      </c>
      <c r="AD16" s="73">
        <v>3919</v>
      </c>
      <c r="AE16" s="73">
        <v>2721</v>
      </c>
      <c r="AF16" s="73">
        <v>153298</v>
      </c>
      <c r="AG16" s="73">
        <v>447</v>
      </c>
      <c r="AH16" s="73">
        <v>156466</v>
      </c>
      <c r="AI16" s="73">
        <v>52320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410</v>
      </c>
      <c r="BJ16" s="73">
        <v>0</v>
      </c>
      <c r="BK16" s="73">
        <v>0</v>
      </c>
      <c r="BL16" s="73">
        <v>410</v>
      </c>
      <c r="BM16" s="73">
        <v>1224</v>
      </c>
      <c r="BN16" s="73">
        <v>651</v>
      </c>
      <c r="BO16" s="73">
        <v>130</v>
      </c>
      <c r="BP16" s="73">
        <v>3</v>
      </c>
      <c r="BQ16" s="73">
        <v>784</v>
      </c>
      <c r="BR16" s="73">
        <v>2050</v>
      </c>
      <c r="BS16" s="73">
        <v>13</v>
      </c>
      <c r="BT16" s="73">
        <v>5</v>
      </c>
      <c r="BU16" s="73">
        <v>0</v>
      </c>
      <c r="BV16" s="73">
        <v>18</v>
      </c>
      <c r="BW16" s="73">
        <v>60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156</v>
      </c>
      <c r="CI16" s="73">
        <v>52</v>
      </c>
      <c r="CJ16" s="73">
        <v>1</v>
      </c>
      <c r="CK16" s="73">
        <v>209</v>
      </c>
      <c r="CL16" s="73">
        <v>501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20232</v>
      </c>
      <c r="CS16" s="73">
        <f t="shared" si="1"/>
        <v>156973</v>
      </c>
      <c r="CT16" s="73">
        <f t="shared" si="2"/>
        <v>5609</v>
      </c>
      <c r="CU16" s="73">
        <f t="shared" si="3"/>
        <v>182814</v>
      </c>
      <c r="CV16" s="73">
        <f t="shared" si="4"/>
        <v>108535</v>
      </c>
      <c r="CW16" s="96"/>
      <c r="CX16" s="96"/>
      <c r="CY16" s="96"/>
      <c r="CZ16" s="96"/>
      <c r="DA16" s="96"/>
      <c r="DB16" s="96"/>
    </row>
    <row r="17" spans="1:106" ht="24.95" customHeight="1" x14ac:dyDescent="0.2">
      <c r="A17" s="53">
        <v>11</v>
      </c>
      <c r="B17" s="54" t="s">
        <v>85</v>
      </c>
      <c r="C17" s="73">
        <v>413</v>
      </c>
      <c r="D17" s="73">
        <v>199</v>
      </c>
      <c r="E17" s="73">
        <v>17</v>
      </c>
      <c r="F17" s="73">
        <v>629</v>
      </c>
      <c r="G17" s="73">
        <v>16440</v>
      </c>
      <c r="H17" s="73">
        <v>127</v>
      </c>
      <c r="I17" s="73">
        <v>9744</v>
      </c>
      <c r="J17" s="73">
        <v>24</v>
      </c>
      <c r="K17" s="73">
        <v>9895</v>
      </c>
      <c r="L17" s="73">
        <v>2386</v>
      </c>
      <c r="M17" s="73">
        <v>2192</v>
      </c>
      <c r="N17" s="73">
        <v>346</v>
      </c>
      <c r="O17" s="73">
        <v>1648</v>
      </c>
      <c r="P17" s="73">
        <v>4186</v>
      </c>
      <c r="Q17" s="73">
        <v>23209</v>
      </c>
      <c r="R17" s="73">
        <v>1763</v>
      </c>
      <c r="S17" s="73">
        <v>240</v>
      </c>
      <c r="T17" s="73">
        <v>504</v>
      </c>
      <c r="U17" s="73">
        <v>2507</v>
      </c>
      <c r="V17" s="73">
        <v>21775</v>
      </c>
      <c r="W17" s="73">
        <v>488</v>
      </c>
      <c r="X17" s="73">
        <v>4682</v>
      </c>
      <c r="Y17" s="73">
        <v>26945</v>
      </c>
      <c r="Z17" s="73">
        <v>184</v>
      </c>
      <c r="AA17" s="73">
        <v>214</v>
      </c>
      <c r="AB17" s="73">
        <v>1234</v>
      </c>
      <c r="AC17" s="73">
        <v>1632</v>
      </c>
      <c r="AD17" s="73">
        <v>1979</v>
      </c>
      <c r="AE17" s="73">
        <v>3212</v>
      </c>
      <c r="AF17" s="73">
        <v>152876</v>
      </c>
      <c r="AG17" s="73">
        <v>1234</v>
      </c>
      <c r="AH17" s="73">
        <v>157322</v>
      </c>
      <c r="AI17" s="73">
        <v>51341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1</v>
      </c>
      <c r="AR17" s="73">
        <v>1</v>
      </c>
      <c r="AS17" s="73">
        <v>15</v>
      </c>
      <c r="AT17" s="73">
        <v>0</v>
      </c>
      <c r="AU17" s="73">
        <v>0</v>
      </c>
      <c r="AV17" s="73">
        <v>0</v>
      </c>
      <c r="AW17" s="73">
        <v>0</v>
      </c>
      <c r="AX17" s="73">
        <v>14</v>
      </c>
      <c r="AY17" s="73">
        <v>0</v>
      </c>
      <c r="AZ17" s="73">
        <v>0</v>
      </c>
      <c r="BA17" s="73">
        <v>0</v>
      </c>
      <c r="BB17" s="73">
        <v>0</v>
      </c>
      <c r="BC17" s="73">
        <v>16</v>
      </c>
      <c r="BD17" s="73">
        <v>0</v>
      </c>
      <c r="BE17" s="73">
        <v>0</v>
      </c>
      <c r="BF17" s="73">
        <v>0</v>
      </c>
      <c r="BG17" s="73">
        <v>0</v>
      </c>
      <c r="BH17" s="73">
        <v>7</v>
      </c>
      <c r="BI17" s="73">
        <v>136</v>
      </c>
      <c r="BJ17" s="73">
        <v>17</v>
      </c>
      <c r="BK17" s="73">
        <v>0</v>
      </c>
      <c r="BL17" s="73">
        <v>153</v>
      </c>
      <c r="BM17" s="73">
        <v>124</v>
      </c>
      <c r="BN17" s="73">
        <v>260</v>
      </c>
      <c r="BO17" s="73">
        <v>488</v>
      </c>
      <c r="BP17" s="73">
        <v>7</v>
      </c>
      <c r="BQ17" s="73">
        <v>755</v>
      </c>
      <c r="BR17" s="73">
        <v>2679</v>
      </c>
      <c r="BS17" s="73">
        <v>27</v>
      </c>
      <c r="BT17" s="73">
        <v>4310</v>
      </c>
      <c r="BU17" s="73">
        <v>0</v>
      </c>
      <c r="BV17" s="73">
        <v>4337</v>
      </c>
      <c r="BW17" s="73">
        <v>21550</v>
      </c>
      <c r="BX17" s="73">
        <v>236</v>
      </c>
      <c r="BY17" s="73">
        <v>0</v>
      </c>
      <c r="BZ17" s="73">
        <v>0</v>
      </c>
      <c r="CA17" s="73">
        <v>236</v>
      </c>
      <c r="CB17" s="73">
        <v>289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84</v>
      </c>
      <c r="CI17" s="73">
        <v>39</v>
      </c>
      <c r="CJ17" s="73">
        <v>2</v>
      </c>
      <c r="CK17" s="73">
        <v>125</v>
      </c>
      <c r="CL17" s="73">
        <v>378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8634</v>
      </c>
      <c r="CS17" s="73">
        <f t="shared" si="1"/>
        <v>168473</v>
      </c>
      <c r="CT17" s="73">
        <f t="shared" si="2"/>
        <v>4671</v>
      </c>
      <c r="CU17" s="73">
        <f t="shared" si="3"/>
        <v>181778</v>
      </c>
      <c r="CV17" s="73">
        <f t="shared" si="4"/>
        <v>147372</v>
      </c>
      <c r="CW17" s="96"/>
      <c r="CX17" s="96"/>
      <c r="CY17" s="96"/>
      <c r="CZ17" s="96"/>
      <c r="DA17" s="96"/>
      <c r="DB17" s="96"/>
    </row>
    <row r="18" spans="1:106" ht="24.95" customHeight="1" x14ac:dyDescent="0.2">
      <c r="A18" s="53">
        <v>12</v>
      </c>
      <c r="B18" s="54" t="s">
        <v>56</v>
      </c>
      <c r="C18" s="73">
        <v>294</v>
      </c>
      <c r="D18" s="73">
        <v>0</v>
      </c>
      <c r="E18" s="73">
        <v>990</v>
      </c>
      <c r="F18" s="73">
        <v>1284</v>
      </c>
      <c r="G18" s="73">
        <v>1286</v>
      </c>
      <c r="H18" s="73">
        <v>27</v>
      </c>
      <c r="I18" s="73">
        <v>105</v>
      </c>
      <c r="J18" s="73">
        <v>42</v>
      </c>
      <c r="K18" s="73">
        <v>174</v>
      </c>
      <c r="L18" s="73">
        <v>109</v>
      </c>
      <c r="M18" s="73">
        <v>3360</v>
      </c>
      <c r="N18" s="73">
        <v>36</v>
      </c>
      <c r="O18" s="73">
        <v>1058</v>
      </c>
      <c r="P18" s="73">
        <v>4454</v>
      </c>
      <c r="Q18" s="73">
        <v>5994</v>
      </c>
      <c r="R18" s="73">
        <v>845</v>
      </c>
      <c r="S18" s="73">
        <v>4</v>
      </c>
      <c r="T18" s="73">
        <v>1795</v>
      </c>
      <c r="U18" s="73">
        <v>2644</v>
      </c>
      <c r="V18" s="73">
        <v>2170</v>
      </c>
      <c r="W18" s="73">
        <v>9</v>
      </c>
      <c r="X18" s="73">
        <v>877</v>
      </c>
      <c r="Y18" s="73">
        <v>3056</v>
      </c>
      <c r="Z18" s="73">
        <v>201</v>
      </c>
      <c r="AA18" s="73">
        <v>191</v>
      </c>
      <c r="AB18" s="73">
        <v>10</v>
      </c>
      <c r="AC18" s="73">
        <v>402</v>
      </c>
      <c r="AD18" s="73">
        <v>1244</v>
      </c>
      <c r="AE18" s="73">
        <v>2445</v>
      </c>
      <c r="AF18" s="73">
        <v>152860</v>
      </c>
      <c r="AG18" s="73">
        <v>10</v>
      </c>
      <c r="AH18" s="73">
        <v>155315</v>
      </c>
      <c r="AI18" s="73">
        <v>49713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2</v>
      </c>
      <c r="AP18" s="73">
        <v>0</v>
      </c>
      <c r="AQ18" s="73">
        <v>0</v>
      </c>
      <c r="AR18" s="73">
        <v>2</v>
      </c>
      <c r="AS18" s="73">
        <v>9</v>
      </c>
      <c r="AT18" s="73">
        <v>1</v>
      </c>
      <c r="AU18" s="73">
        <v>0</v>
      </c>
      <c r="AV18" s="73">
        <v>0</v>
      </c>
      <c r="AW18" s="73">
        <v>1</v>
      </c>
      <c r="AX18" s="73">
        <v>16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31</v>
      </c>
      <c r="BJ18" s="73">
        <v>0</v>
      </c>
      <c r="BK18" s="73">
        <v>0</v>
      </c>
      <c r="BL18" s="73">
        <v>31</v>
      </c>
      <c r="BM18" s="73">
        <v>21</v>
      </c>
      <c r="BN18" s="73">
        <v>6337</v>
      </c>
      <c r="BO18" s="73">
        <v>10</v>
      </c>
      <c r="BP18" s="73">
        <v>1</v>
      </c>
      <c r="BQ18" s="73">
        <v>6348</v>
      </c>
      <c r="BR18" s="73">
        <v>3298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33</v>
      </c>
      <c r="BY18" s="73">
        <v>0</v>
      </c>
      <c r="BZ18" s="73">
        <v>0</v>
      </c>
      <c r="CA18" s="73">
        <v>33</v>
      </c>
      <c r="CB18" s="73">
        <v>55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6334</v>
      </c>
      <c r="CI18" s="73">
        <v>12</v>
      </c>
      <c r="CJ18" s="73">
        <v>0</v>
      </c>
      <c r="CK18" s="73">
        <v>6346</v>
      </c>
      <c r="CL18" s="73">
        <v>3294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19910</v>
      </c>
      <c r="CS18" s="73">
        <f t="shared" si="1"/>
        <v>153218</v>
      </c>
      <c r="CT18" s="73">
        <f t="shared" si="2"/>
        <v>3906</v>
      </c>
      <c r="CU18" s="73">
        <f t="shared" si="3"/>
        <v>177034</v>
      </c>
      <c r="CV18" s="73">
        <f t="shared" si="4"/>
        <v>68095</v>
      </c>
      <c r="CW18" s="96"/>
      <c r="CX18" s="96"/>
      <c r="CY18" s="96"/>
      <c r="CZ18" s="96"/>
      <c r="DA18" s="96"/>
      <c r="DB18" s="96"/>
    </row>
    <row r="19" spans="1:106" ht="24.95" customHeight="1" x14ac:dyDescent="0.2">
      <c r="A19" s="53">
        <v>13</v>
      </c>
      <c r="B19" s="54" t="s">
        <v>54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20</v>
      </c>
      <c r="I19" s="73">
        <v>80</v>
      </c>
      <c r="J19" s="73">
        <v>161</v>
      </c>
      <c r="K19" s="73">
        <v>261</v>
      </c>
      <c r="L19" s="73">
        <v>86</v>
      </c>
      <c r="M19" s="73">
        <v>625</v>
      </c>
      <c r="N19" s="73">
        <v>130</v>
      </c>
      <c r="O19" s="73">
        <v>2530</v>
      </c>
      <c r="P19" s="73">
        <v>3285</v>
      </c>
      <c r="Q19" s="73">
        <v>2012</v>
      </c>
      <c r="R19" s="73">
        <v>87</v>
      </c>
      <c r="S19" s="73">
        <v>121</v>
      </c>
      <c r="T19" s="73">
        <v>5544</v>
      </c>
      <c r="U19" s="73">
        <v>5752</v>
      </c>
      <c r="V19" s="73">
        <v>878</v>
      </c>
      <c r="W19" s="73">
        <v>847</v>
      </c>
      <c r="X19" s="73">
        <v>37860</v>
      </c>
      <c r="Y19" s="73">
        <v>39585</v>
      </c>
      <c r="Z19" s="73">
        <v>118</v>
      </c>
      <c r="AA19" s="73">
        <v>199</v>
      </c>
      <c r="AB19" s="73">
        <v>2608</v>
      </c>
      <c r="AC19" s="73">
        <v>2925</v>
      </c>
      <c r="AD19" s="73">
        <v>1716</v>
      </c>
      <c r="AE19" s="73">
        <v>2363</v>
      </c>
      <c r="AF19" s="73">
        <v>152874</v>
      </c>
      <c r="AG19" s="73">
        <v>2608</v>
      </c>
      <c r="AH19" s="73">
        <v>157845</v>
      </c>
      <c r="AI19" s="73">
        <v>50171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1</v>
      </c>
      <c r="AT19" s="73">
        <v>0</v>
      </c>
      <c r="AU19" s="73">
        <v>0</v>
      </c>
      <c r="AV19" s="73">
        <v>0</v>
      </c>
      <c r="AW19" s="73">
        <v>0</v>
      </c>
      <c r="AX19" s="73">
        <v>1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8</v>
      </c>
      <c r="BJ19" s="73">
        <v>0</v>
      </c>
      <c r="BK19" s="73">
        <v>0</v>
      </c>
      <c r="BL19" s="73">
        <v>8</v>
      </c>
      <c r="BM19" s="73">
        <v>10</v>
      </c>
      <c r="BN19" s="73">
        <v>6</v>
      </c>
      <c r="BO19" s="73">
        <v>2</v>
      </c>
      <c r="BP19" s="73">
        <v>1</v>
      </c>
      <c r="BQ19" s="73">
        <v>9</v>
      </c>
      <c r="BR19" s="73">
        <v>32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13</v>
      </c>
      <c r="BY19" s="73">
        <v>0</v>
      </c>
      <c r="BZ19" s="73">
        <v>0</v>
      </c>
      <c r="CA19" s="73">
        <v>13</v>
      </c>
      <c r="CB19" s="73">
        <v>63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2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3240</v>
      </c>
      <c r="CS19" s="73">
        <f t="shared" si="1"/>
        <v>153406</v>
      </c>
      <c r="CT19" s="73">
        <f t="shared" si="2"/>
        <v>13452</v>
      </c>
      <c r="CU19" s="73">
        <f t="shared" si="3"/>
        <v>170098</v>
      </c>
      <c r="CV19" s="73">
        <f t="shared" si="4"/>
        <v>93679</v>
      </c>
      <c r="CW19" s="96"/>
      <c r="CX19" s="96"/>
      <c r="CY19" s="96"/>
      <c r="CZ19" s="96"/>
      <c r="DA19" s="96"/>
      <c r="DB19" s="96"/>
    </row>
    <row r="20" spans="1:106" ht="24.95" customHeight="1" x14ac:dyDescent="0.2">
      <c r="A20" s="53">
        <v>14</v>
      </c>
      <c r="B20" s="54" t="s">
        <v>86</v>
      </c>
      <c r="C20" s="73">
        <v>0</v>
      </c>
      <c r="D20" s="73">
        <v>316</v>
      </c>
      <c r="E20" s="73">
        <v>0</v>
      </c>
      <c r="F20" s="73">
        <v>316</v>
      </c>
      <c r="G20" s="73">
        <v>90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55</v>
      </c>
      <c r="N20" s="73">
        <v>0</v>
      </c>
      <c r="O20" s="73">
        <v>347</v>
      </c>
      <c r="P20" s="73">
        <v>402</v>
      </c>
      <c r="Q20" s="73">
        <v>985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1575</v>
      </c>
      <c r="AA20" s="73">
        <v>0</v>
      </c>
      <c r="AB20" s="73">
        <v>418</v>
      </c>
      <c r="AC20" s="73">
        <v>1993</v>
      </c>
      <c r="AD20" s="73">
        <v>4751</v>
      </c>
      <c r="AE20" s="73">
        <v>2462</v>
      </c>
      <c r="AF20" s="73">
        <v>153088</v>
      </c>
      <c r="AG20" s="73">
        <v>347</v>
      </c>
      <c r="AH20" s="73">
        <v>155897</v>
      </c>
      <c r="AI20" s="73">
        <v>51743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28</v>
      </c>
      <c r="BP20" s="73">
        <v>0</v>
      </c>
      <c r="BQ20" s="73">
        <v>28</v>
      </c>
      <c r="BR20" s="73">
        <v>6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136</v>
      </c>
      <c r="CE20" s="73">
        <v>0</v>
      </c>
      <c r="CF20" s="73">
        <v>136</v>
      </c>
      <c r="CG20" s="73">
        <v>40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4092</v>
      </c>
      <c r="CS20" s="73">
        <f t="shared" si="1"/>
        <v>153568</v>
      </c>
      <c r="CT20" s="73">
        <f t="shared" si="2"/>
        <v>1112</v>
      </c>
      <c r="CU20" s="73">
        <f t="shared" si="3"/>
        <v>158772</v>
      </c>
      <c r="CV20" s="73">
        <f t="shared" si="4"/>
        <v>57615</v>
      </c>
      <c r="CW20" s="96"/>
      <c r="CX20" s="96"/>
      <c r="CY20" s="96"/>
      <c r="CZ20" s="96"/>
      <c r="DA20" s="96"/>
      <c r="DB20" s="96"/>
    </row>
    <row r="21" spans="1:106" ht="24.95" customHeight="1" x14ac:dyDescent="0.2">
      <c r="A21" s="53">
        <v>15</v>
      </c>
      <c r="B21" s="63" t="s">
        <v>57</v>
      </c>
      <c r="C21" s="73">
        <v>3</v>
      </c>
      <c r="D21" s="73">
        <v>0</v>
      </c>
      <c r="E21" s="73">
        <v>0</v>
      </c>
      <c r="F21" s="73">
        <v>3</v>
      </c>
      <c r="G21" s="73">
        <v>1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20</v>
      </c>
      <c r="N21" s="73">
        <v>52</v>
      </c>
      <c r="O21" s="73">
        <v>0</v>
      </c>
      <c r="P21" s="73">
        <v>72</v>
      </c>
      <c r="Q21" s="73">
        <v>138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213.00000000000023</v>
      </c>
      <c r="AA21" s="73">
        <v>82</v>
      </c>
      <c r="AB21" s="73">
        <v>0</v>
      </c>
      <c r="AC21" s="73">
        <v>295.00000000000023</v>
      </c>
      <c r="AD21" s="73">
        <v>850</v>
      </c>
      <c r="AE21" s="73">
        <v>2262</v>
      </c>
      <c r="AF21" s="73">
        <v>152751</v>
      </c>
      <c r="AG21" s="73">
        <v>0</v>
      </c>
      <c r="AH21" s="73">
        <v>155013</v>
      </c>
      <c r="AI21" s="73">
        <v>48130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1</v>
      </c>
      <c r="AP21" s="73">
        <v>0</v>
      </c>
      <c r="AQ21" s="73">
        <v>0</v>
      </c>
      <c r="AR21" s="73">
        <v>1</v>
      </c>
      <c r="AS21" s="73">
        <v>8</v>
      </c>
      <c r="AT21" s="73">
        <v>1</v>
      </c>
      <c r="AU21" s="73">
        <v>0</v>
      </c>
      <c r="AV21" s="73">
        <v>0</v>
      </c>
      <c r="AW21" s="73">
        <v>1</v>
      </c>
      <c r="AX21" s="73">
        <v>6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2</v>
      </c>
      <c r="BJ21" s="73">
        <v>1</v>
      </c>
      <c r="BK21" s="73">
        <v>0</v>
      </c>
      <c r="BL21" s="73">
        <v>3</v>
      </c>
      <c r="BM21" s="73">
        <v>4</v>
      </c>
      <c r="BN21" s="73">
        <v>6</v>
      </c>
      <c r="BO21" s="73">
        <v>1</v>
      </c>
      <c r="BP21" s="73">
        <v>0</v>
      </c>
      <c r="BQ21" s="73">
        <v>7</v>
      </c>
      <c r="BR21" s="73">
        <v>21</v>
      </c>
      <c r="BS21" s="73">
        <v>0</v>
      </c>
      <c r="BT21" s="73">
        <v>0</v>
      </c>
      <c r="BU21" s="73">
        <v>0</v>
      </c>
      <c r="BV21" s="73">
        <v>0</v>
      </c>
      <c r="BW21" s="73">
        <v>4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7</v>
      </c>
      <c r="CI21" s="73">
        <v>0</v>
      </c>
      <c r="CJ21" s="73">
        <v>0</v>
      </c>
      <c r="CK21" s="73">
        <v>7</v>
      </c>
      <c r="CL21" s="73">
        <v>18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f t="shared" si="0"/>
        <v>2515</v>
      </c>
      <c r="CS21" s="73">
        <f t="shared" si="1"/>
        <v>152887</v>
      </c>
      <c r="CT21" s="73">
        <f t="shared" si="2"/>
        <v>0</v>
      </c>
      <c r="CU21" s="73">
        <f t="shared" si="3"/>
        <v>155402</v>
      </c>
      <c r="CV21" s="73">
        <f t="shared" si="4"/>
        <v>49180</v>
      </c>
      <c r="CW21" s="96"/>
      <c r="CX21" s="96"/>
      <c r="CY21" s="96"/>
      <c r="CZ21" s="96"/>
      <c r="DA21" s="96"/>
      <c r="DB21" s="96"/>
    </row>
    <row r="22" spans="1:106" ht="24.95" customHeight="1" x14ac:dyDescent="0.2">
      <c r="A22" s="53">
        <v>16</v>
      </c>
      <c r="B22" s="63" t="s">
        <v>59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7</v>
      </c>
      <c r="J22" s="73">
        <v>0</v>
      </c>
      <c r="K22" s="73">
        <v>7</v>
      </c>
      <c r="L22" s="73">
        <v>6</v>
      </c>
      <c r="M22" s="73">
        <v>1</v>
      </c>
      <c r="N22" s="73">
        <v>1</v>
      </c>
      <c r="O22" s="73">
        <v>0</v>
      </c>
      <c r="P22" s="73">
        <v>2</v>
      </c>
      <c r="Q22" s="73">
        <v>2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14</v>
      </c>
      <c r="AA22" s="73">
        <v>13</v>
      </c>
      <c r="AB22" s="73">
        <v>0</v>
      </c>
      <c r="AC22" s="73">
        <v>27</v>
      </c>
      <c r="AD22" s="73">
        <v>165</v>
      </c>
      <c r="AE22" s="73">
        <v>2259</v>
      </c>
      <c r="AF22" s="73">
        <v>152682</v>
      </c>
      <c r="AG22" s="73">
        <v>0</v>
      </c>
      <c r="AH22" s="73">
        <v>154941</v>
      </c>
      <c r="AI22" s="73">
        <v>48523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1</v>
      </c>
      <c r="BQ22" s="73">
        <v>1</v>
      </c>
      <c r="BR22" s="73">
        <v>1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291</v>
      </c>
      <c r="BY22" s="73">
        <v>0</v>
      </c>
      <c r="BZ22" s="73">
        <v>0</v>
      </c>
      <c r="CA22" s="73">
        <v>291</v>
      </c>
      <c r="CB22" s="73">
        <v>198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2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f t="shared" si="0"/>
        <v>2565</v>
      </c>
      <c r="CS22" s="73">
        <f t="shared" si="1"/>
        <v>152703</v>
      </c>
      <c r="CT22" s="73">
        <f t="shared" si="2"/>
        <v>1</v>
      </c>
      <c r="CU22" s="73">
        <f t="shared" si="3"/>
        <v>155269</v>
      </c>
      <c r="CV22" s="73">
        <f t="shared" si="4"/>
        <v>48897</v>
      </c>
      <c r="CW22" s="96"/>
      <c r="CX22" s="96"/>
      <c r="CY22" s="96"/>
      <c r="CZ22" s="96"/>
      <c r="DA22" s="96"/>
      <c r="DB22" s="96"/>
    </row>
    <row r="23" spans="1:106" ht="24.95" customHeight="1" x14ac:dyDescent="0.2">
      <c r="A23" s="53">
        <v>17</v>
      </c>
      <c r="B23" s="63" t="s">
        <v>87</v>
      </c>
      <c r="C23" s="73">
        <v>5</v>
      </c>
      <c r="D23" s="73">
        <v>0</v>
      </c>
      <c r="E23" s="73">
        <v>0</v>
      </c>
      <c r="F23" s="73">
        <v>5</v>
      </c>
      <c r="G23" s="73">
        <v>111</v>
      </c>
      <c r="H23" s="73">
        <v>46</v>
      </c>
      <c r="I23" s="73">
        <v>26</v>
      </c>
      <c r="J23" s="73">
        <v>0</v>
      </c>
      <c r="K23" s="73">
        <v>72</v>
      </c>
      <c r="L23" s="73">
        <v>80</v>
      </c>
      <c r="M23" s="73">
        <v>1043</v>
      </c>
      <c r="N23" s="73">
        <v>2</v>
      </c>
      <c r="O23" s="73">
        <v>76</v>
      </c>
      <c r="P23" s="73">
        <v>1121</v>
      </c>
      <c r="Q23" s="73">
        <v>1237</v>
      </c>
      <c r="R23" s="73">
        <v>1194</v>
      </c>
      <c r="S23" s="73">
        <v>886</v>
      </c>
      <c r="T23" s="73">
        <v>0</v>
      </c>
      <c r="U23" s="73">
        <v>2080</v>
      </c>
      <c r="V23" s="73">
        <v>2554</v>
      </c>
      <c r="W23" s="73">
        <v>1152</v>
      </c>
      <c r="X23" s="73">
        <v>0</v>
      </c>
      <c r="Y23" s="73">
        <v>3706</v>
      </c>
      <c r="Z23" s="73">
        <v>164</v>
      </c>
      <c r="AA23" s="73">
        <v>3</v>
      </c>
      <c r="AB23" s="73">
        <v>0</v>
      </c>
      <c r="AC23" s="73">
        <v>167</v>
      </c>
      <c r="AD23" s="73">
        <v>273</v>
      </c>
      <c r="AE23" s="73">
        <v>1629</v>
      </c>
      <c r="AF23" s="73">
        <v>63060</v>
      </c>
      <c r="AG23" s="73">
        <v>0</v>
      </c>
      <c r="AH23" s="73">
        <v>64689</v>
      </c>
      <c r="AI23" s="73">
        <v>39579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2</v>
      </c>
      <c r="AP23" s="73">
        <v>0</v>
      </c>
      <c r="AQ23" s="73">
        <v>0</v>
      </c>
      <c r="AR23" s="73">
        <v>2</v>
      </c>
      <c r="AS23" s="73">
        <v>12</v>
      </c>
      <c r="AT23" s="73">
        <v>6</v>
      </c>
      <c r="AU23" s="73">
        <v>0</v>
      </c>
      <c r="AV23" s="73">
        <v>0</v>
      </c>
      <c r="AW23" s="73">
        <v>6</v>
      </c>
      <c r="AX23" s="73">
        <v>17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139</v>
      </c>
      <c r="BJ23" s="73">
        <v>0</v>
      </c>
      <c r="BK23" s="73">
        <v>0</v>
      </c>
      <c r="BL23" s="73">
        <v>139</v>
      </c>
      <c r="BM23" s="73">
        <v>114</v>
      </c>
      <c r="BN23" s="73">
        <v>23</v>
      </c>
      <c r="BO23" s="73">
        <v>0</v>
      </c>
      <c r="BP23" s="73">
        <v>1</v>
      </c>
      <c r="BQ23" s="73">
        <v>24</v>
      </c>
      <c r="BR23" s="73">
        <v>91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6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f t="shared" si="0"/>
        <v>4251</v>
      </c>
      <c r="CS23" s="73">
        <f t="shared" si="1"/>
        <v>63977</v>
      </c>
      <c r="CT23" s="73">
        <f t="shared" si="2"/>
        <v>77</v>
      </c>
      <c r="CU23" s="73">
        <f t="shared" si="3"/>
        <v>68305</v>
      </c>
      <c r="CV23" s="73">
        <f t="shared" si="4"/>
        <v>45226</v>
      </c>
      <c r="CW23" s="96"/>
      <c r="CX23" s="96"/>
      <c r="CY23" s="96"/>
      <c r="CZ23" s="96"/>
      <c r="DA23" s="96"/>
      <c r="DB23" s="96"/>
    </row>
    <row r="24" spans="1:106" x14ac:dyDescent="0.2">
      <c r="A24" s="55"/>
      <c r="B24" s="56" t="s">
        <v>1</v>
      </c>
      <c r="C24" s="76">
        <f t="shared" ref="C24:AG24" si="5">SUM(C7:C23)</f>
        <v>40864</v>
      </c>
      <c r="D24" s="76">
        <f t="shared" si="5"/>
        <v>163155</v>
      </c>
      <c r="E24" s="76">
        <f t="shared" si="5"/>
        <v>123363</v>
      </c>
      <c r="F24" s="76">
        <f t="shared" si="5"/>
        <v>327382</v>
      </c>
      <c r="G24" s="76">
        <f t="shared" si="5"/>
        <v>974243</v>
      </c>
      <c r="H24" s="76">
        <f t="shared" si="5"/>
        <v>33288</v>
      </c>
      <c r="I24" s="76">
        <f t="shared" si="5"/>
        <v>84674</v>
      </c>
      <c r="J24" s="76">
        <f t="shared" si="5"/>
        <v>13019</v>
      </c>
      <c r="K24" s="76">
        <f t="shared" si="5"/>
        <v>130981</v>
      </c>
      <c r="L24" s="76">
        <f t="shared" si="5"/>
        <v>119784</v>
      </c>
      <c r="M24" s="76">
        <f t="shared" si="5"/>
        <v>152445</v>
      </c>
      <c r="N24" s="76">
        <f t="shared" si="5"/>
        <v>11632</v>
      </c>
      <c r="O24" s="76">
        <f t="shared" si="5"/>
        <v>17286</v>
      </c>
      <c r="P24" s="76">
        <f t="shared" si="5"/>
        <v>181363</v>
      </c>
      <c r="Q24" s="76">
        <f t="shared" si="5"/>
        <v>293894</v>
      </c>
      <c r="R24" s="76">
        <f t="shared" si="5"/>
        <v>137272</v>
      </c>
      <c r="S24" s="76">
        <f t="shared" si="5"/>
        <v>13559</v>
      </c>
      <c r="T24" s="76">
        <f t="shared" si="5"/>
        <v>184621</v>
      </c>
      <c r="U24" s="76">
        <f t="shared" si="5"/>
        <v>335452</v>
      </c>
      <c r="V24" s="76">
        <f t="shared" si="5"/>
        <v>299056</v>
      </c>
      <c r="W24" s="76">
        <f t="shared" si="5"/>
        <v>35132</v>
      </c>
      <c r="X24" s="76">
        <f t="shared" si="5"/>
        <v>228894</v>
      </c>
      <c r="Y24" s="76">
        <f t="shared" si="5"/>
        <v>563082</v>
      </c>
      <c r="Z24" s="76">
        <f t="shared" si="5"/>
        <v>11740</v>
      </c>
      <c r="AA24" s="76">
        <f t="shared" si="5"/>
        <v>12018</v>
      </c>
      <c r="AB24" s="76">
        <f t="shared" si="5"/>
        <v>16380</v>
      </c>
      <c r="AC24" s="76">
        <f t="shared" si="5"/>
        <v>40138</v>
      </c>
      <c r="AD24" s="76">
        <f t="shared" si="5"/>
        <v>79672</v>
      </c>
      <c r="AE24" s="76">
        <f>SUM(AE7:AE23)-2244*15-1478</f>
        <v>13412</v>
      </c>
      <c r="AF24" s="76">
        <f>SUM(AF7:AF23)-152669*15-63057</f>
        <v>168963</v>
      </c>
      <c r="AG24" s="76">
        <f t="shared" si="5"/>
        <v>16732</v>
      </c>
      <c r="AH24" s="76">
        <f>SUM(AH7:AH23)-154913*15-64535</f>
        <v>199107</v>
      </c>
      <c r="AI24" s="76">
        <f>SUM(AI7:AI23)-48452*14-47888-39343</f>
        <v>138817</v>
      </c>
      <c r="AJ24" s="76">
        <f t="shared" ref="AJ24:BN24" si="6">SUM(AJ7:AJ23)</f>
        <v>1</v>
      </c>
      <c r="AK24" s="76">
        <f t="shared" si="6"/>
        <v>0</v>
      </c>
      <c r="AL24" s="76">
        <f t="shared" si="6"/>
        <v>0</v>
      </c>
      <c r="AM24" s="76">
        <f t="shared" si="6"/>
        <v>1</v>
      </c>
      <c r="AN24" s="76">
        <f t="shared" si="6"/>
        <v>2</v>
      </c>
      <c r="AO24" s="76">
        <f t="shared" si="6"/>
        <v>6</v>
      </c>
      <c r="AP24" s="76">
        <f t="shared" si="6"/>
        <v>0</v>
      </c>
      <c r="AQ24" s="76">
        <f t="shared" si="6"/>
        <v>3</v>
      </c>
      <c r="AR24" s="76">
        <f t="shared" si="6"/>
        <v>9</v>
      </c>
      <c r="AS24" s="76">
        <f t="shared" si="6"/>
        <v>51</v>
      </c>
      <c r="AT24" s="76">
        <f t="shared" si="6"/>
        <v>8</v>
      </c>
      <c r="AU24" s="76">
        <f t="shared" si="6"/>
        <v>0</v>
      </c>
      <c r="AV24" s="76">
        <f t="shared" si="6"/>
        <v>0</v>
      </c>
      <c r="AW24" s="76">
        <f t="shared" si="6"/>
        <v>8</v>
      </c>
      <c r="AX24" s="76">
        <f t="shared" si="6"/>
        <v>55</v>
      </c>
      <c r="AY24" s="76">
        <f t="shared" si="6"/>
        <v>1</v>
      </c>
      <c r="AZ24" s="76">
        <f t="shared" si="6"/>
        <v>0</v>
      </c>
      <c r="BA24" s="76">
        <f t="shared" si="6"/>
        <v>0</v>
      </c>
      <c r="BB24" s="76">
        <f t="shared" si="6"/>
        <v>1</v>
      </c>
      <c r="BC24" s="76">
        <f t="shared" si="6"/>
        <v>20</v>
      </c>
      <c r="BD24" s="76">
        <f t="shared" si="6"/>
        <v>0</v>
      </c>
      <c r="BE24" s="76">
        <f t="shared" si="6"/>
        <v>0</v>
      </c>
      <c r="BF24" s="76">
        <f t="shared" si="6"/>
        <v>0</v>
      </c>
      <c r="BG24" s="76">
        <f t="shared" si="6"/>
        <v>0</v>
      </c>
      <c r="BH24" s="76">
        <f t="shared" si="6"/>
        <v>7</v>
      </c>
      <c r="BI24" s="76">
        <f t="shared" si="6"/>
        <v>5427</v>
      </c>
      <c r="BJ24" s="76">
        <f t="shared" si="6"/>
        <v>127</v>
      </c>
      <c r="BK24" s="76">
        <f t="shared" si="6"/>
        <v>20</v>
      </c>
      <c r="BL24" s="76">
        <f t="shared" si="6"/>
        <v>5574</v>
      </c>
      <c r="BM24" s="76">
        <f t="shared" si="6"/>
        <v>5659</v>
      </c>
      <c r="BN24" s="76">
        <f t="shared" si="6"/>
        <v>16962</v>
      </c>
      <c r="BO24" s="76">
        <f t="shared" ref="BO24:CQ24" si="7">SUM(BO7:BO23)</f>
        <v>34100</v>
      </c>
      <c r="BP24" s="76">
        <f t="shared" si="7"/>
        <v>47</v>
      </c>
      <c r="BQ24" s="76">
        <f t="shared" si="7"/>
        <v>51109</v>
      </c>
      <c r="BR24" s="76">
        <f t="shared" si="7"/>
        <v>171526</v>
      </c>
      <c r="BS24" s="76">
        <f t="shared" si="7"/>
        <v>523</v>
      </c>
      <c r="BT24" s="76">
        <f t="shared" si="7"/>
        <v>11117</v>
      </c>
      <c r="BU24" s="76">
        <f t="shared" si="7"/>
        <v>74</v>
      </c>
      <c r="BV24" s="76">
        <f t="shared" si="7"/>
        <v>11714</v>
      </c>
      <c r="BW24" s="76">
        <f t="shared" si="7"/>
        <v>48886</v>
      </c>
      <c r="BX24" s="76">
        <f t="shared" si="7"/>
        <v>5226</v>
      </c>
      <c r="BY24" s="76">
        <f t="shared" si="7"/>
        <v>41</v>
      </c>
      <c r="BZ24" s="76">
        <f t="shared" si="7"/>
        <v>0</v>
      </c>
      <c r="CA24" s="76">
        <f t="shared" si="7"/>
        <v>5267</v>
      </c>
      <c r="CB24" s="76">
        <f t="shared" si="7"/>
        <v>5475</v>
      </c>
      <c r="CC24" s="76">
        <f t="shared" si="7"/>
        <v>0</v>
      </c>
      <c r="CD24" s="76">
        <f t="shared" si="7"/>
        <v>3607</v>
      </c>
      <c r="CE24" s="76">
        <f t="shared" si="7"/>
        <v>0</v>
      </c>
      <c r="CF24" s="76">
        <f t="shared" si="7"/>
        <v>3607</v>
      </c>
      <c r="CG24" s="76">
        <f t="shared" si="7"/>
        <v>7480</v>
      </c>
      <c r="CH24" s="76">
        <f t="shared" si="7"/>
        <v>8348</v>
      </c>
      <c r="CI24" s="76">
        <f t="shared" si="7"/>
        <v>14527</v>
      </c>
      <c r="CJ24" s="76">
        <f t="shared" si="7"/>
        <v>15</v>
      </c>
      <c r="CK24" s="76">
        <f t="shared" si="7"/>
        <v>22890</v>
      </c>
      <c r="CL24" s="76">
        <f t="shared" si="7"/>
        <v>61994</v>
      </c>
      <c r="CM24" s="76">
        <f t="shared" si="7"/>
        <v>0</v>
      </c>
      <c r="CN24" s="76">
        <f t="shared" si="7"/>
        <v>0</v>
      </c>
      <c r="CO24" s="76">
        <f t="shared" si="7"/>
        <v>0</v>
      </c>
      <c r="CP24" s="76">
        <f t="shared" si="7"/>
        <v>0</v>
      </c>
      <c r="CQ24" s="76">
        <f t="shared" si="7"/>
        <v>0</v>
      </c>
      <c r="CR24" s="76">
        <f>SUM(CR7:CR23)-2244*15-1478</f>
        <v>425523</v>
      </c>
      <c r="CS24" s="76">
        <f>SUM(CS7:CS23)-152669*15-63057</f>
        <v>517520</v>
      </c>
      <c r="CT24" s="76">
        <f t="shared" ref="CT24" si="8">SUM(CT7:CT23)</f>
        <v>371560</v>
      </c>
      <c r="CU24" s="76">
        <f>SUM(CU7:CU23)-154913*15-64535</f>
        <v>1314603</v>
      </c>
      <c r="CV24" s="76">
        <f>SUM(CV7:CV23)-48452*14-47888-39343</f>
        <v>2470647</v>
      </c>
      <c r="CW24" s="96"/>
      <c r="CX24" s="96"/>
      <c r="CY24" s="96"/>
      <c r="CZ24" s="96"/>
      <c r="DA24" s="96"/>
      <c r="DB24" s="96"/>
    </row>
    <row r="25" spans="1:106" x14ac:dyDescent="0.2">
      <c r="A25" s="82"/>
      <c r="B25" s="8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</row>
    <row r="26" spans="1:106" s="27" customFormat="1" ht="12.75" customHeight="1" x14ac:dyDescent="0.2">
      <c r="AH26" s="99"/>
      <c r="CR26" s="100"/>
      <c r="CS26" s="100"/>
      <c r="CT26" s="100"/>
      <c r="CU26" s="100"/>
      <c r="CV26" s="100"/>
    </row>
    <row r="27" spans="1:106" ht="15" x14ac:dyDescent="0.3">
      <c r="B27" s="62" t="s">
        <v>66</v>
      </c>
      <c r="AH27" s="99"/>
      <c r="AI27" s="97"/>
    </row>
    <row r="28" spans="1:106" ht="15" x14ac:dyDescent="0.3">
      <c r="B28" s="62" t="s">
        <v>60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99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</sheetData>
  <sortState ref="B9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76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101" t="s">
        <v>0</v>
      </c>
      <c r="B4" s="101" t="s">
        <v>2</v>
      </c>
      <c r="C4" s="104" t="s">
        <v>3</v>
      </c>
      <c r="D4" s="106"/>
      <c r="E4" s="104" t="s">
        <v>27</v>
      </c>
      <c r="F4" s="106"/>
      <c r="G4" s="104" t="s">
        <v>34</v>
      </c>
      <c r="H4" s="106"/>
      <c r="I4" s="104" t="s">
        <v>6</v>
      </c>
      <c r="J4" s="106"/>
      <c r="K4" s="104" t="s">
        <v>35</v>
      </c>
      <c r="L4" s="106"/>
      <c r="M4" s="104" t="s">
        <v>7</v>
      </c>
      <c r="N4" s="106"/>
      <c r="O4" s="104" t="s">
        <v>8</v>
      </c>
      <c r="P4" s="106"/>
      <c r="Q4" s="104" t="s">
        <v>28</v>
      </c>
      <c r="R4" s="106"/>
      <c r="S4" s="104" t="s">
        <v>38</v>
      </c>
      <c r="T4" s="106"/>
      <c r="U4" s="104" t="s">
        <v>29</v>
      </c>
      <c r="V4" s="106"/>
      <c r="W4" s="104" t="s">
        <v>30</v>
      </c>
      <c r="X4" s="106"/>
      <c r="Y4" s="104" t="s">
        <v>9</v>
      </c>
      <c r="Z4" s="106"/>
      <c r="AA4" s="104" t="s">
        <v>31</v>
      </c>
      <c r="AB4" s="106"/>
      <c r="AC4" s="104" t="s">
        <v>10</v>
      </c>
      <c r="AD4" s="106"/>
      <c r="AE4" s="104" t="s">
        <v>11</v>
      </c>
      <c r="AF4" s="106"/>
      <c r="AG4" s="104" t="s">
        <v>12</v>
      </c>
      <c r="AH4" s="106"/>
      <c r="AI4" s="104" t="s">
        <v>32</v>
      </c>
      <c r="AJ4" s="106"/>
      <c r="AK4" s="104" t="s">
        <v>13</v>
      </c>
      <c r="AL4" s="106"/>
      <c r="AM4" s="104" t="s">
        <v>14</v>
      </c>
      <c r="AN4" s="106"/>
    </row>
    <row r="5" spans="1:40" s="22" customFormat="1" ht="42" customHeight="1" x14ac:dyDescent="0.2">
      <c r="A5" s="102"/>
      <c r="B5" s="102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103"/>
      <c r="B6" s="103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80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444108.56250000006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3" si="0">C7+E7+G7+I7+K7+M7+O7+Q7+S7+U7+W7+Y7+AA7+AC7+AE7+AG7+AI7+AK7</f>
        <v>444108.56250000006</v>
      </c>
      <c r="AN7" s="73">
        <f t="shared" ref="AN7:AN23" si="1">D7+F7+H7+J7+L7+N7+P7+R7+T7+V7+X7+Z7+AB7+AD7+AF7+AH7+AJ7+AL7</f>
        <v>0</v>
      </c>
    </row>
    <row r="8" spans="1:40" s="24" customFormat="1" ht="24.95" customHeight="1" x14ac:dyDescent="0.2">
      <c r="A8" s="53">
        <v>2</v>
      </c>
      <c r="B8" s="72" t="s">
        <v>53</v>
      </c>
      <c r="C8" s="73">
        <v>2096.7309359999999</v>
      </c>
      <c r="D8" s="73">
        <v>1490.3638490000001</v>
      </c>
      <c r="E8" s="73">
        <v>0</v>
      </c>
      <c r="F8" s="73">
        <v>0</v>
      </c>
      <c r="G8" s="73">
        <v>123283.62651171201</v>
      </c>
      <c r="H8" s="73">
        <v>111099.018431727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125380.35744771201</v>
      </c>
      <c r="AN8" s="73">
        <f t="shared" si="1"/>
        <v>112589.382280727</v>
      </c>
    </row>
    <row r="9" spans="1:40" ht="24.95" customHeight="1" x14ac:dyDescent="0.2">
      <c r="A9" s="53">
        <v>3</v>
      </c>
      <c r="B9" s="72" t="s">
        <v>84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80972.624538000004</v>
      </c>
      <c r="AB9" s="73">
        <v>78878.872577048402</v>
      </c>
      <c r="AC9" s="73">
        <v>2361.6153989999998</v>
      </c>
      <c r="AD9" s="73">
        <v>2013.5345440742999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83334.239937000006</v>
      </c>
      <c r="AN9" s="73">
        <f t="shared" si="1"/>
        <v>80892.407121122698</v>
      </c>
    </row>
    <row r="10" spans="1:40" ht="24.95" customHeight="1" x14ac:dyDescent="0.2">
      <c r="A10" s="53">
        <v>4</v>
      </c>
      <c r="B10" s="72" t="s">
        <v>81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0</v>
      </c>
      <c r="AN10" s="73">
        <f t="shared" si="1"/>
        <v>0</v>
      </c>
    </row>
    <row r="11" spans="1:40" ht="24.95" customHeight="1" x14ac:dyDescent="0.2">
      <c r="A11" s="53">
        <v>5</v>
      </c>
      <c r="B11" s="72" t="s">
        <v>83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 t="shared" si="0"/>
        <v>0</v>
      </c>
      <c r="AN11" s="73">
        <f t="shared" si="1"/>
        <v>0</v>
      </c>
    </row>
    <row r="12" spans="1:40" ht="24.95" customHeight="1" x14ac:dyDescent="0.2">
      <c r="A12" s="53">
        <v>6</v>
      </c>
      <c r="B12" s="72" t="s">
        <v>91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90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85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89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87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86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56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59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55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82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5" customHeight="1" x14ac:dyDescent="0.2">
      <c r="A22" s="53">
        <v>16</v>
      </c>
      <c r="B22" s="74" t="s">
        <v>54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ht="24.95" customHeight="1" x14ac:dyDescent="0.2">
      <c r="A23" s="53">
        <v>17</v>
      </c>
      <c r="B23" s="74" t="s">
        <v>57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f t="shared" si="0"/>
        <v>0</v>
      </c>
      <c r="AN23" s="73">
        <f t="shared" si="1"/>
        <v>0</v>
      </c>
    </row>
    <row r="24" spans="1:40" x14ac:dyDescent="0.2">
      <c r="A24" s="55"/>
      <c r="B24" s="56" t="s">
        <v>1</v>
      </c>
      <c r="C24" s="76">
        <f t="shared" ref="C24:AL24" si="2">SUM(C7:C23)</f>
        <v>2096.7309359999999</v>
      </c>
      <c r="D24" s="76">
        <f t="shared" si="2"/>
        <v>1490.3638490000001</v>
      </c>
      <c r="E24" s="76">
        <f t="shared" si="2"/>
        <v>0</v>
      </c>
      <c r="F24" s="76">
        <f t="shared" si="2"/>
        <v>0</v>
      </c>
      <c r="G24" s="76">
        <f t="shared" si="2"/>
        <v>123283.62651171201</v>
      </c>
      <c r="H24" s="76">
        <f t="shared" si="2"/>
        <v>111099.018431727</v>
      </c>
      <c r="I24" s="76">
        <f t="shared" si="2"/>
        <v>0</v>
      </c>
      <c r="J24" s="76">
        <f t="shared" si="2"/>
        <v>0</v>
      </c>
      <c r="K24" s="76">
        <f t="shared" si="2"/>
        <v>0</v>
      </c>
      <c r="L24" s="76">
        <f t="shared" si="2"/>
        <v>0</v>
      </c>
      <c r="M24" s="76">
        <f t="shared" si="2"/>
        <v>444108.56250000006</v>
      </c>
      <c r="N24" s="76">
        <f t="shared" si="2"/>
        <v>0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0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80972.624538000004</v>
      </c>
      <c r="AB24" s="76">
        <f t="shared" si="2"/>
        <v>78878.872577048402</v>
      </c>
      <c r="AC24" s="76">
        <f t="shared" si="2"/>
        <v>2361.6153989999998</v>
      </c>
      <c r="AD24" s="76">
        <f t="shared" si="2"/>
        <v>2013.5345440742999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0</v>
      </c>
      <c r="AJ24" s="76">
        <f t="shared" si="2"/>
        <v>0</v>
      </c>
      <c r="AK24" s="76">
        <f t="shared" si="2"/>
        <v>0</v>
      </c>
      <c r="AL24" s="76">
        <f t="shared" si="2"/>
        <v>0</v>
      </c>
      <c r="AM24" s="76">
        <f>SUM(AM7:AM23)</f>
        <v>652823.15988471208</v>
      </c>
      <c r="AN24" s="76">
        <f>SUM(AN7:AN23)</f>
        <v>193481.7894018497</v>
      </c>
    </row>
    <row r="25" spans="1:40" customFormat="1" ht="15" customHeight="1" x14ac:dyDescent="0.2"/>
    <row r="26" spans="1:40" customFormat="1" ht="15" customHeight="1" x14ac:dyDescent="0.2"/>
    <row r="27" spans="1:40" customFormat="1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40" customFormat="1" x14ac:dyDescent="0.2">
      <c r="B28" s="111" t="s">
        <v>62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40" customFormat="1" x14ac:dyDescent="0.2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40" customFormat="1" x14ac:dyDescent="0.2"/>
    <row r="31" spans="1:40" customFormat="1" x14ac:dyDescent="0.2"/>
    <row r="32" spans="1:40" customFormat="1" x14ac:dyDescent="0.2">
      <c r="C32" s="10"/>
      <c r="D32" s="10"/>
      <c r="E32" s="10"/>
      <c r="F32" s="10"/>
      <c r="G32" s="10"/>
      <c r="H32" s="10"/>
      <c r="I32" s="10"/>
      <c r="J32" s="10"/>
      <c r="K32" s="10"/>
    </row>
  </sheetData>
  <sortState ref="B9:AN23">
    <sortCondition descending="1" ref="AM7:AM23"/>
  </sortState>
  <mergeCells count="22">
    <mergeCell ref="B28:N29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30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 activeCell="B4" sqref="B4:B5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7" t="s">
        <v>77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101" t="s">
        <v>0</v>
      </c>
      <c r="B4" s="101" t="s">
        <v>2</v>
      </c>
      <c r="C4" s="104" t="s">
        <v>3</v>
      </c>
      <c r="D4" s="106"/>
      <c r="E4" s="104" t="s">
        <v>27</v>
      </c>
      <c r="F4" s="106"/>
      <c r="G4" s="104" t="s">
        <v>34</v>
      </c>
      <c r="H4" s="106"/>
      <c r="I4" s="104" t="s">
        <v>6</v>
      </c>
      <c r="J4" s="106"/>
      <c r="K4" s="104" t="s">
        <v>35</v>
      </c>
      <c r="L4" s="106"/>
      <c r="M4" s="104" t="s">
        <v>7</v>
      </c>
      <c r="N4" s="106"/>
      <c r="O4" s="104" t="s">
        <v>8</v>
      </c>
      <c r="P4" s="106"/>
      <c r="Q4" s="104" t="s">
        <v>28</v>
      </c>
      <c r="R4" s="106"/>
      <c r="S4" s="104" t="s">
        <v>38</v>
      </c>
      <c r="T4" s="106"/>
      <c r="U4" s="104" t="s">
        <v>29</v>
      </c>
      <c r="V4" s="106"/>
      <c r="W4" s="104" t="s">
        <v>30</v>
      </c>
      <c r="X4" s="106"/>
      <c r="Y4" s="104" t="s">
        <v>9</v>
      </c>
      <c r="Z4" s="106"/>
      <c r="AA4" s="104" t="s">
        <v>31</v>
      </c>
      <c r="AB4" s="106"/>
      <c r="AC4" s="104" t="s">
        <v>10</v>
      </c>
      <c r="AD4" s="106"/>
      <c r="AE4" s="104" t="s">
        <v>11</v>
      </c>
      <c r="AF4" s="106"/>
      <c r="AG4" s="104" t="s">
        <v>12</v>
      </c>
      <c r="AH4" s="106"/>
      <c r="AI4" s="104" t="s">
        <v>32</v>
      </c>
      <c r="AJ4" s="106"/>
      <c r="AK4" s="104" t="s">
        <v>13</v>
      </c>
      <c r="AL4" s="106"/>
      <c r="AM4" s="104" t="s">
        <v>14</v>
      </c>
      <c r="AN4" s="106"/>
    </row>
    <row r="5" spans="1:40" ht="39.950000000000003" customHeight="1" x14ac:dyDescent="0.2">
      <c r="A5" s="103"/>
      <c r="B5" s="103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80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411065.80757857417</v>
      </c>
      <c r="N6" s="78">
        <v>411065.80757857417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411065.80757857417</v>
      </c>
      <c r="AN6" s="75">
        <f t="shared" ref="AN6:AN22" si="1">D6+F6+H6+J6+L6+N6+P6+R6+T6+V6+X6+Z6+AB6+AD6+AF6+AH6+AJ6+AL6</f>
        <v>411065.80757857417</v>
      </c>
    </row>
    <row r="7" spans="1:40" customFormat="1" ht="24.95" customHeight="1" x14ac:dyDescent="0.2">
      <c r="A7" s="53">
        <v>2</v>
      </c>
      <c r="B7" s="72" t="s">
        <v>53</v>
      </c>
      <c r="C7" s="78">
        <v>10467.004101797664</v>
      </c>
      <c r="D7" s="78">
        <v>2200.2028804651372</v>
      </c>
      <c r="E7" s="78">
        <v>0</v>
      </c>
      <c r="F7" s="78">
        <v>0</v>
      </c>
      <c r="G7" s="78">
        <v>79072.116898835025</v>
      </c>
      <c r="H7" s="78">
        <v>3281.039709357543</v>
      </c>
      <c r="I7" s="78">
        <v>5638.8174410958909</v>
      </c>
      <c r="J7" s="78">
        <v>1001.8350739726045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95177.938441728576</v>
      </c>
      <c r="AN7" s="75">
        <f t="shared" si="1"/>
        <v>6483.0776637952849</v>
      </c>
    </row>
    <row r="8" spans="1:40" customFormat="1" ht="24.95" customHeight="1" x14ac:dyDescent="0.2">
      <c r="A8" s="53">
        <v>3</v>
      </c>
      <c r="B8" s="72" t="s">
        <v>84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26052.079904508995</v>
      </c>
      <c r="AB8" s="78">
        <v>1536.71</v>
      </c>
      <c r="AC8" s="78">
        <v>498.55741589366698</v>
      </c>
      <c r="AD8" s="78">
        <v>88.07</v>
      </c>
      <c r="AE8" s="78">
        <v>0</v>
      </c>
      <c r="AF8" s="78">
        <v>0</v>
      </c>
      <c r="AG8" s="78">
        <v>0</v>
      </c>
      <c r="AH8" s="78">
        <v>0</v>
      </c>
      <c r="AI8" s="78">
        <v>2535.5511415525111</v>
      </c>
      <c r="AJ8" s="78">
        <v>1856.7</v>
      </c>
      <c r="AK8" s="78">
        <v>0</v>
      </c>
      <c r="AL8" s="78">
        <v>0</v>
      </c>
      <c r="AM8" s="75">
        <f t="shared" si="0"/>
        <v>29086.188461955171</v>
      </c>
      <c r="AN8" s="75">
        <f t="shared" si="1"/>
        <v>3481.48</v>
      </c>
    </row>
    <row r="9" spans="1:40" customFormat="1" ht="24.95" customHeight="1" x14ac:dyDescent="0.2">
      <c r="A9" s="53">
        <v>4</v>
      </c>
      <c r="B9" s="72" t="s">
        <v>81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5992.9212717090813</v>
      </c>
      <c r="N9" s="78">
        <v>5662.2948980827077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9957.9076520547969</v>
      </c>
      <c r="AB9" s="78">
        <v>715.35616980164559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15950.828923763878</v>
      </c>
      <c r="AN9" s="75">
        <f t="shared" si="1"/>
        <v>6377.6510678843533</v>
      </c>
    </row>
    <row r="10" spans="1:40" customFormat="1" ht="24.95" customHeight="1" x14ac:dyDescent="0.2">
      <c r="A10" s="53">
        <v>5</v>
      </c>
      <c r="B10" s="72" t="s">
        <v>85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5785</v>
      </c>
      <c r="V10" s="78">
        <v>2892.4030821917813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5785</v>
      </c>
      <c r="AN10" s="75">
        <f t="shared" si="1"/>
        <v>2892.4030821917813</v>
      </c>
    </row>
    <row r="11" spans="1:40" customFormat="1" ht="24.95" customHeight="1" x14ac:dyDescent="0.2">
      <c r="A11" s="53">
        <v>6</v>
      </c>
      <c r="B11" s="72" t="s">
        <v>83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7</v>
      </c>
      <c r="B12" s="72" t="s">
        <v>91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90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89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87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86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56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59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82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16</v>
      </c>
      <c r="B21" s="74" t="s">
        <v>57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76">
        <f t="shared" ref="C23:AN23" si="2">SUM(C6:C22)</f>
        <v>10467.004101797664</v>
      </c>
      <c r="D23" s="76">
        <f t="shared" si="2"/>
        <v>2200.2028804651372</v>
      </c>
      <c r="E23" s="76">
        <f t="shared" si="2"/>
        <v>0</v>
      </c>
      <c r="F23" s="76">
        <f t="shared" si="2"/>
        <v>0</v>
      </c>
      <c r="G23" s="76">
        <f t="shared" si="2"/>
        <v>79072.116898835025</v>
      </c>
      <c r="H23" s="76">
        <f t="shared" si="2"/>
        <v>3281.039709357543</v>
      </c>
      <c r="I23" s="76">
        <f t="shared" si="2"/>
        <v>5638.8174410958909</v>
      </c>
      <c r="J23" s="76">
        <f t="shared" si="2"/>
        <v>1001.8350739726045</v>
      </c>
      <c r="K23" s="76">
        <f t="shared" si="2"/>
        <v>0</v>
      </c>
      <c r="L23" s="76">
        <f t="shared" si="2"/>
        <v>0</v>
      </c>
      <c r="M23" s="76">
        <f t="shared" si="2"/>
        <v>417058.72885028325</v>
      </c>
      <c r="N23" s="76">
        <f t="shared" si="2"/>
        <v>416728.1024766569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5785</v>
      </c>
      <c r="V23" s="76">
        <f t="shared" si="2"/>
        <v>2892.4030821917813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36009.987556563792</v>
      </c>
      <c r="AB23" s="76">
        <f t="shared" si="2"/>
        <v>2252.0661698016456</v>
      </c>
      <c r="AC23" s="76">
        <f t="shared" si="2"/>
        <v>498.55741589366698</v>
      </c>
      <c r="AD23" s="76">
        <f t="shared" si="2"/>
        <v>88.07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2535.5511415525111</v>
      </c>
      <c r="AJ23" s="76">
        <f t="shared" si="2"/>
        <v>1856.7</v>
      </c>
      <c r="AK23" s="76">
        <f t="shared" si="2"/>
        <v>0</v>
      </c>
      <c r="AL23" s="76">
        <f t="shared" si="2"/>
        <v>0</v>
      </c>
      <c r="AM23" s="76">
        <f t="shared" si="2"/>
        <v>557065.76340602175</v>
      </c>
      <c r="AN23" s="76">
        <f t="shared" si="2"/>
        <v>430300.41939244553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6" spans="1:40" ht="13.5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28"/>
      <c r="AN26" s="28"/>
    </row>
    <row r="27" spans="1:40" x14ac:dyDescent="0.2">
      <c r="B27" s="114" t="s">
        <v>88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40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AM28" s="28"/>
      <c r="AN28" s="28"/>
    </row>
    <row r="29" spans="1:40" ht="13.5" x14ac:dyDescent="0.2">
      <c r="B29" s="17" t="s">
        <v>18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ht="13.5" x14ac:dyDescent="0.2">
      <c r="B30" s="17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7:N28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1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B5" sqref="B5:B6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9" width="12.140625" style="25" customWidth="1"/>
    <col min="10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5" t="s">
        <v>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/>
      <c r="N1" s="16"/>
      <c r="O1" s="16"/>
      <c r="P1" s="16"/>
      <c r="Q1" s="16"/>
      <c r="R1" s="16"/>
      <c r="S1" s="16"/>
    </row>
    <row r="2" spans="1:40" x14ac:dyDescent="0.2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101" t="s">
        <v>0</v>
      </c>
      <c r="B5" s="101" t="s">
        <v>2</v>
      </c>
      <c r="C5" s="104" t="s">
        <v>3</v>
      </c>
      <c r="D5" s="106"/>
      <c r="E5" s="104" t="s">
        <v>27</v>
      </c>
      <c r="F5" s="106"/>
      <c r="G5" s="104" t="s">
        <v>34</v>
      </c>
      <c r="H5" s="106"/>
      <c r="I5" s="104" t="s">
        <v>6</v>
      </c>
      <c r="J5" s="106"/>
      <c r="K5" s="104" t="s">
        <v>35</v>
      </c>
      <c r="L5" s="106"/>
      <c r="M5" s="104" t="s">
        <v>7</v>
      </c>
      <c r="N5" s="106"/>
      <c r="O5" s="104" t="s">
        <v>8</v>
      </c>
      <c r="P5" s="106"/>
      <c r="Q5" s="104" t="s">
        <v>28</v>
      </c>
      <c r="R5" s="106"/>
      <c r="S5" s="104" t="s">
        <v>38</v>
      </c>
      <c r="T5" s="106"/>
      <c r="U5" s="104" t="s">
        <v>29</v>
      </c>
      <c r="V5" s="106"/>
      <c r="W5" s="104" t="s">
        <v>30</v>
      </c>
      <c r="X5" s="106"/>
      <c r="Y5" s="104" t="s">
        <v>9</v>
      </c>
      <c r="Z5" s="106"/>
      <c r="AA5" s="104" t="s">
        <v>31</v>
      </c>
      <c r="AB5" s="106"/>
      <c r="AC5" s="104" t="s">
        <v>10</v>
      </c>
      <c r="AD5" s="106"/>
      <c r="AE5" s="104" t="s">
        <v>11</v>
      </c>
      <c r="AF5" s="106"/>
      <c r="AG5" s="104" t="s">
        <v>12</v>
      </c>
      <c r="AH5" s="106"/>
      <c r="AI5" s="104" t="s">
        <v>32</v>
      </c>
      <c r="AJ5" s="106"/>
      <c r="AK5" s="104" t="s">
        <v>13</v>
      </c>
      <c r="AL5" s="106"/>
      <c r="AM5" s="104" t="s">
        <v>14</v>
      </c>
      <c r="AN5" s="106"/>
    </row>
    <row r="6" spans="1:40" ht="39.950000000000003" customHeight="1" x14ac:dyDescent="0.2">
      <c r="A6" s="103"/>
      <c r="B6" s="103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53</v>
      </c>
      <c r="C7" s="78">
        <v>9000</v>
      </c>
      <c r="D7" s="78">
        <v>9000</v>
      </c>
      <c r="E7" s="78">
        <v>0</v>
      </c>
      <c r="F7" s="78">
        <v>0</v>
      </c>
      <c r="G7" s="78">
        <v>0</v>
      </c>
      <c r="H7" s="78">
        <v>0</v>
      </c>
      <c r="I7" s="78">
        <v>253937.55000000002</v>
      </c>
      <c r="J7" s="78">
        <v>46126.485592152021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3" si="0">C7+E7+G7+I7+K7+M7+O7+Q7+S7+U7+W7+Y7+AA7+AC7+AE7+AG7+AI7+AK7</f>
        <v>262937.55000000005</v>
      </c>
      <c r="AN7" s="75">
        <f t="shared" ref="AN7:AN23" si="1">D7+F7+H7+J7+L7+N7+P7+R7+T7+V7+X7+Z7+AB7+AD7+AF7+AH7+AJ7+AL7</f>
        <v>55126.485592152021</v>
      </c>
    </row>
    <row r="8" spans="1:40" customFormat="1" ht="24.95" customHeight="1" x14ac:dyDescent="0.2">
      <c r="A8" s="53">
        <v>2</v>
      </c>
      <c r="B8" s="72" t="s">
        <v>80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28423.287977941174</v>
      </c>
      <c r="N8" s="78">
        <v>28423.287977941174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28423.287977941174</v>
      </c>
      <c r="AN8" s="75">
        <f t="shared" si="1"/>
        <v>28423.287977941174</v>
      </c>
    </row>
    <row r="9" spans="1:40" customFormat="1" ht="24.95" customHeight="1" x14ac:dyDescent="0.2">
      <c r="A9" s="53">
        <v>3</v>
      </c>
      <c r="B9" s="72" t="s">
        <v>81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4</v>
      </c>
      <c r="B10" s="72" t="s">
        <v>83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91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90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85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89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87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86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56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59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2" t="s">
        <v>82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15</v>
      </c>
      <c r="B21" s="74" t="s">
        <v>54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16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customFormat="1" ht="24.95" customHeight="1" x14ac:dyDescent="0.2">
      <c r="A23" s="53">
        <v>17</v>
      </c>
      <c r="B23" s="74" t="s">
        <v>84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5">
        <f t="shared" si="0"/>
        <v>0</v>
      </c>
      <c r="AN23" s="75">
        <f t="shared" si="1"/>
        <v>0</v>
      </c>
    </row>
    <row r="24" spans="1:40" ht="15" x14ac:dyDescent="0.2">
      <c r="A24" s="26"/>
      <c r="B24" s="12" t="s">
        <v>1</v>
      </c>
      <c r="C24" s="80">
        <f t="shared" ref="C24:AL24" si="2">SUM(C7:C23)</f>
        <v>9000</v>
      </c>
      <c r="D24" s="80">
        <f t="shared" si="2"/>
        <v>9000</v>
      </c>
      <c r="E24" s="80">
        <f t="shared" si="2"/>
        <v>0</v>
      </c>
      <c r="F24" s="80">
        <f t="shared" si="2"/>
        <v>0</v>
      </c>
      <c r="G24" s="80">
        <f t="shared" si="2"/>
        <v>0</v>
      </c>
      <c r="H24" s="80">
        <f t="shared" si="2"/>
        <v>0</v>
      </c>
      <c r="I24" s="80">
        <f t="shared" si="2"/>
        <v>253937.55000000002</v>
      </c>
      <c r="J24" s="80">
        <f t="shared" si="2"/>
        <v>46126.485592152021</v>
      </c>
      <c r="K24" s="80">
        <f t="shared" si="2"/>
        <v>0</v>
      </c>
      <c r="L24" s="80">
        <f t="shared" si="2"/>
        <v>0</v>
      </c>
      <c r="M24" s="80">
        <f t="shared" si="2"/>
        <v>28423.287977941174</v>
      </c>
      <c r="N24" s="80">
        <f t="shared" si="2"/>
        <v>28423.287977941174</v>
      </c>
      <c r="O24" s="80">
        <f t="shared" si="2"/>
        <v>0</v>
      </c>
      <c r="P24" s="80">
        <f t="shared" si="2"/>
        <v>0</v>
      </c>
      <c r="Q24" s="80">
        <f t="shared" si="2"/>
        <v>0</v>
      </c>
      <c r="R24" s="80">
        <f t="shared" si="2"/>
        <v>0</v>
      </c>
      <c r="S24" s="80">
        <f t="shared" si="2"/>
        <v>0</v>
      </c>
      <c r="T24" s="80">
        <f t="shared" si="2"/>
        <v>0</v>
      </c>
      <c r="U24" s="80">
        <f t="shared" si="2"/>
        <v>0</v>
      </c>
      <c r="V24" s="80">
        <f t="shared" si="2"/>
        <v>0</v>
      </c>
      <c r="W24" s="80">
        <f t="shared" si="2"/>
        <v>0</v>
      </c>
      <c r="X24" s="80">
        <f t="shared" si="2"/>
        <v>0</v>
      </c>
      <c r="Y24" s="80">
        <f t="shared" si="2"/>
        <v>0</v>
      </c>
      <c r="Z24" s="80">
        <f t="shared" si="2"/>
        <v>0</v>
      </c>
      <c r="AA24" s="80">
        <f t="shared" si="2"/>
        <v>0</v>
      </c>
      <c r="AB24" s="80">
        <f t="shared" si="2"/>
        <v>0</v>
      </c>
      <c r="AC24" s="80">
        <f t="shared" si="2"/>
        <v>0</v>
      </c>
      <c r="AD24" s="80">
        <f t="shared" si="2"/>
        <v>0</v>
      </c>
      <c r="AE24" s="80">
        <f t="shared" si="2"/>
        <v>0</v>
      </c>
      <c r="AF24" s="80">
        <f t="shared" si="2"/>
        <v>0</v>
      </c>
      <c r="AG24" s="80">
        <f t="shared" si="2"/>
        <v>0</v>
      </c>
      <c r="AH24" s="80">
        <f t="shared" si="2"/>
        <v>0</v>
      </c>
      <c r="AI24" s="80">
        <f t="shared" si="2"/>
        <v>0</v>
      </c>
      <c r="AJ24" s="80">
        <f t="shared" si="2"/>
        <v>0</v>
      </c>
      <c r="AK24" s="80">
        <f t="shared" si="2"/>
        <v>0</v>
      </c>
      <c r="AL24" s="80">
        <f t="shared" si="2"/>
        <v>0</v>
      </c>
      <c r="AM24" s="76">
        <f t="shared" ref="AM24" si="3">C24+E24+G24+I24+K24+M24+O24+Q24+S24+U24+W24+Y24+AA24+AC24+AE24+AG24+AI24+AK24</f>
        <v>291360.83797794121</v>
      </c>
      <c r="AN24" s="76">
        <f t="shared" ref="AN24" si="4">D24+F24+H24+J24+L24+N24+P24+R24+T24+V24+X24+Z24+AB24+AD24+AF24+AH24+AJ24+AL24</f>
        <v>83549.773570093195</v>
      </c>
    </row>
    <row r="25" spans="1:40" ht="15" x14ac:dyDescent="0.2">
      <c r="A25" s="86"/>
      <c r="B25" s="87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7" spans="1:40" ht="17.25" customHeight="1" x14ac:dyDescent="0.2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51"/>
      <c r="AN27" s="51"/>
    </row>
    <row r="28" spans="1:40" ht="17.25" customHeight="1" x14ac:dyDescent="0.2">
      <c r="B28" s="114" t="s">
        <v>67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40" ht="17.25" customHeight="1" x14ac:dyDescent="0.2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AM29" s="52"/>
      <c r="AN29" s="52"/>
    </row>
    <row r="30" spans="1:40" ht="17.25" customHeight="1" x14ac:dyDescent="0.2">
      <c r="B30" s="17" t="s">
        <v>22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28"/>
    </row>
    <row r="31" spans="1:40" ht="17.25" customHeight="1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8:N29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" sqref="B5:B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101" t="s">
        <v>0</v>
      </c>
      <c r="B5" s="101" t="s">
        <v>2</v>
      </c>
      <c r="C5" s="104" t="s">
        <v>3</v>
      </c>
      <c r="D5" s="106"/>
      <c r="E5" s="104" t="s">
        <v>27</v>
      </c>
      <c r="F5" s="106"/>
      <c r="G5" s="104" t="s">
        <v>34</v>
      </c>
      <c r="H5" s="106"/>
      <c r="I5" s="104" t="s">
        <v>6</v>
      </c>
      <c r="J5" s="106"/>
      <c r="K5" s="104" t="s">
        <v>36</v>
      </c>
      <c r="L5" s="106"/>
      <c r="M5" s="104" t="s">
        <v>37</v>
      </c>
      <c r="N5" s="106"/>
      <c r="O5" s="104" t="s">
        <v>8</v>
      </c>
      <c r="P5" s="106"/>
      <c r="Q5" s="104" t="s">
        <v>28</v>
      </c>
      <c r="R5" s="106"/>
      <c r="S5" s="104" t="s">
        <v>38</v>
      </c>
      <c r="T5" s="106"/>
      <c r="U5" s="104" t="s">
        <v>29</v>
      </c>
      <c r="V5" s="106"/>
      <c r="W5" s="104" t="s">
        <v>30</v>
      </c>
      <c r="X5" s="106"/>
      <c r="Y5" s="104" t="s">
        <v>9</v>
      </c>
      <c r="Z5" s="106"/>
      <c r="AA5" s="104" t="s">
        <v>31</v>
      </c>
      <c r="AB5" s="106"/>
      <c r="AC5" s="104" t="s">
        <v>10</v>
      </c>
      <c r="AD5" s="106"/>
      <c r="AE5" s="104" t="s">
        <v>11</v>
      </c>
      <c r="AF5" s="106"/>
      <c r="AG5" s="104" t="s">
        <v>12</v>
      </c>
      <c r="AH5" s="106"/>
      <c r="AI5" s="104" t="s">
        <v>32</v>
      </c>
      <c r="AJ5" s="106"/>
      <c r="AK5" s="104" t="s">
        <v>13</v>
      </c>
      <c r="AL5" s="106"/>
      <c r="AM5" s="104" t="s">
        <v>14</v>
      </c>
      <c r="AN5" s="106"/>
    </row>
    <row r="6" spans="1:40" ht="93" customHeight="1" x14ac:dyDescent="0.2">
      <c r="A6" s="103"/>
      <c r="B6" s="103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5" customHeight="1" x14ac:dyDescent="0.2">
      <c r="A7" s="53">
        <v>1</v>
      </c>
      <c r="B7" s="72" t="s">
        <v>53</v>
      </c>
      <c r="C7" s="73">
        <v>36000</v>
      </c>
      <c r="D7" s="73">
        <v>36000</v>
      </c>
      <c r="E7" s="73">
        <v>0</v>
      </c>
      <c r="F7" s="73">
        <v>0</v>
      </c>
      <c r="G7" s="73">
        <v>0</v>
      </c>
      <c r="H7" s="73">
        <v>0</v>
      </c>
      <c r="I7" s="73">
        <v>592487.56000000052</v>
      </c>
      <c r="J7" s="73">
        <v>114742.16200000048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3" si="0">C7+E7+G7+I7+K7+M7+O7+Q7+S7+U7+W7+Y7+AA7+AC7+AE7+AG7+AI7+AK7</f>
        <v>628487.56000000052</v>
      </c>
      <c r="AN7" s="75">
        <f t="shared" ref="AN7:AN23" si="1">D7+F7+H7+J7+L7+N7+P7+R7+T7+V7+X7+Z7+AB7+AD7+AF7+AH7+AJ7+AL7</f>
        <v>150742.16200000048</v>
      </c>
    </row>
    <row r="8" spans="1:40" ht="24.95" customHeight="1" x14ac:dyDescent="0.2">
      <c r="A8" s="53">
        <v>2</v>
      </c>
      <c r="B8" s="72" t="s">
        <v>80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15125.767144607838</v>
      </c>
      <c r="N8" s="73">
        <v>15125.767144607838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15125.767144607838</v>
      </c>
      <c r="AN8" s="75">
        <f t="shared" si="1"/>
        <v>15125.767144607838</v>
      </c>
    </row>
    <row r="9" spans="1:40" ht="24.95" customHeight="1" x14ac:dyDescent="0.2">
      <c r="A9" s="53">
        <v>3</v>
      </c>
      <c r="B9" s="72" t="s">
        <v>84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172.71999999999997</v>
      </c>
      <c r="L9" s="73">
        <v>172.71999999999997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172.71999999999997</v>
      </c>
      <c r="AN9" s="75">
        <f t="shared" si="1"/>
        <v>172.71999999999997</v>
      </c>
    </row>
    <row r="10" spans="1:40" ht="24.95" customHeight="1" x14ac:dyDescent="0.2">
      <c r="A10" s="53">
        <v>4</v>
      </c>
      <c r="B10" s="72" t="s">
        <v>81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83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91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90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85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89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87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86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56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59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55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82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16</v>
      </c>
      <c r="B22" s="74" t="s">
        <v>57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5">
        <f t="shared" si="0"/>
        <v>0</v>
      </c>
      <c r="AN22" s="75">
        <f t="shared" si="1"/>
        <v>0</v>
      </c>
    </row>
    <row r="23" spans="1:40" ht="24.95" customHeight="1" x14ac:dyDescent="0.2">
      <c r="A23" s="53">
        <v>17</v>
      </c>
      <c r="B23" s="74" t="s">
        <v>54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f t="shared" si="0"/>
        <v>0</v>
      </c>
      <c r="AN23" s="75">
        <f t="shared" si="1"/>
        <v>0</v>
      </c>
    </row>
    <row r="24" spans="1:40" ht="15" x14ac:dyDescent="0.2">
      <c r="A24" s="26"/>
      <c r="B24" s="12" t="s">
        <v>1</v>
      </c>
      <c r="C24" s="76">
        <f t="shared" ref="C24:AN24" si="2">SUM(C7:C23)</f>
        <v>36000</v>
      </c>
      <c r="D24" s="76">
        <f t="shared" si="2"/>
        <v>36000</v>
      </c>
      <c r="E24" s="76">
        <f t="shared" si="2"/>
        <v>0</v>
      </c>
      <c r="F24" s="76">
        <f t="shared" si="2"/>
        <v>0</v>
      </c>
      <c r="G24" s="76">
        <f t="shared" si="2"/>
        <v>0</v>
      </c>
      <c r="H24" s="76">
        <f t="shared" si="2"/>
        <v>0</v>
      </c>
      <c r="I24" s="76">
        <f t="shared" si="2"/>
        <v>592487.56000000052</v>
      </c>
      <c r="J24" s="76">
        <f t="shared" si="2"/>
        <v>114742.16200000048</v>
      </c>
      <c r="K24" s="76">
        <f t="shared" si="2"/>
        <v>172.71999999999997</v>
      </c>
      <c r="L24" s="76">
        <f t="shared" si="2"/>
        <v>172.71999999999997</v>
      </c>
      <c r="M24" s="76">
        <f t="shared" si="2"/>
        <v>15125.767144607838</v>
      </c>
      <c r="N24" s="76">
        <f t="shared" si="2"/>
        <v>15125.767144607838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0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0</v>
      </c>
      <c r="AB24" s="76">
        <f t="shared" si="2"/>
        <v>0</v>
      </c>
      <c r="AC24" s="76">
        <f t="shared" si="2"/>
        <v>0</v>
      </c>
      <c r="AD24" s="76">
        <f t="shared" si="2"/>
        <v>0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0</v>
      </c>
      <c r="AJ24" s="76">
        <f t="shared" si="2"/>
        <v>0</v>
      </c>
      <c r="AK24" s="76">
        <f t="shared" si="2"/>
        <v>0</v>
      </c>
      <c r="AL24" s="76">
        <f t="shared" si="2"/>
        <v>0</v>
      </c>
      <c r="AM24" s="76">
        <f t="shared" si="2"/>
        <v>643786.04714460834</v>
      </c>
      <c r="AN24" s="76">
        <f t="shared" si="2"/>
        <v>166040.64914460832</v>
      </c>
    </row>
    <row r="26" spans="1:40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0" ht="13.5" customHeight="1" x14ac:dyDescent="0.2">
      <c r="A27" s="35"/>
      <c r="B27" s="114" t="s">
        <v>65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0" ht="15" x14ac:dyDescent="0.2">
      <c r="A28" s="3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0" x14ac:dyDescent="0.2">
      <c r="B29" s="17" t="s">
        <v>51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0" x14ac:dyDescent="0.2">
      <c r="B30" s="17" t="s">
        <v>52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 x14ac:dyDescent="0.2">
      <c r="AM31" s="34"/>
      <c r="AN31" s="34"/>
    </row>
    <row r="32" spans="1:40" x14ac:dyDescent="0.2">
      <c r="AM32" s="34"/>
      <c r="AN32" s="34"/>
    </row>
  </sheetData>
  <sortState ref="B8:AN23">
    <sortCondition descending="1" ref="AM7:AM23"/>
  </sortState>
  <mergeCells count="24">
    <mergeCell ref="AK5:AL5"/>
    <mergeCell ref="AM5:AN5"/>
    <mergeCell ref="B27:N28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D7" sqref="D7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7109375" customWidth="1"/>
  </cols>
  <sheetData>
    <row r="2" spans="1:5" ht="12.75" customHeight="1" x14ac:dyDescent="0.2">
      <c r="A2" s="116" t="s">
        <v>78</v>
      </c>
      <c r="B2" s="116"/>
      <c r="C2" s="116"/>
      <c r="D2" s="116"/>
    </row>
    <row r="3" spans="1:5" ht="12.75" customHeight="1" x14ac:dyDescent="0.2">
      <c r="A3" s="116"/>
      <c r="B3" s="116"/>
      <c r="C3" s="116"/>
      <c r="D3" s="116"/>
      <c r="E3" s="4"/>
    </row>
    <row r="4" spans="1:5" x14ac:dyDescent="0.2">
      <c r="A4" s="116"/>
      <c r="B4" s="116"/>
      <c r="C4" s="116"/>
      <c r="D4" s="116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გადაზღ.)'!$4:$24,20,FALSE)</f>
        <v>2096.7309359999999</v>
      </c>
      <c r="D7" s="61">
        <f>C7/$C$25</f>
        <v>3.1460858872508156E-3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გადაზღ.)'!$4:$24,20,FALSE)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გადაზღ.)'!$4:$24,20,FALSE)</f>
        <v>135796.98844405948</v>
      </c>
      <c r="D9" s="61">
        <f t="shared" si="0"/>
        <v>0.20375956759146976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გადაზღ.)'!$4:$24,20,FALSE)</f>
        <v>0</v>
      </c>
      <c r="D10" s="61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გადაზღ.)'!$4:$24,20,FALSE)</f>
        <v>0</v>
      </c>
      <c r="D11" s="61">
        <f t="shared" si="0"/>
        <v>0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გადაზღ.)'!$4:$24,20,FALSE)</f>
        <v>444108.56250000006</v>
      </c>
      <c r="D12" s="61">
        <f t="shared" si="0"/>
        <v>0.66637242618930725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გადაზღ.)'!$4:$24,20,FALSE)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გადაზღ.)'!$4:$24,20,FALSE)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გადაზღ.)'!$4:$24,20,FALSE)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გადაზღ.)'!$4:$24,20,FALSE)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გადაზღ.)'!$4:$24,20,FALSE)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გადაზღ.)'!$4:$24,20,FALSE)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გადაზღ.)'!$4:$24,20,FALSE)</f>
        <v>82093.094406000004</v>
      </c>
      <c r="D19" s="61">
        <f t="shared" si="0"/>
        <v>0.12317838274670523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გადაზღ.)'!$4:$24,20,FALSE)</f>
        <v>2361.6153989999998</v>
      </c>
      <c r="D20" s="61">
        <f t="shared" si="0"/>
        <v>3.5435375852670226E-3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გადაზღ.)'!$4:$24,20,FALSE)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გადაზღ.)'!$4:$24,20,FALSE)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გადაზღ.)'!$4:$24,20,FALSE)</f>
        <v>0</v>
      </c>
      <c r="D23" s="61">
        <f>C23/$C$25</f>
        <v>0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გადაზღ.)'!$4:$24,20,FALSE)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666456.9916850595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2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11" s="20" customFormat="1" ht="28.5" customHeight="1" x14ac:dyDescent="0.2">
      <c r="A1" s="15" t="s">
        <v>68</v>
      </c>
      <c r="B1" s="14"/>
    </row>
    <row r="2" spans="1:11" s="20" customFormat="1" ht="18" customHeight="1" x14ac:dyDescent="0.2">
      <c r="A2" s="21" t="s">
        <v>39</v>
      </c>
      <c r="B2" s="14"/>
    </row>
    <row r="3" spans="1:11" s="22" customFormat="1" ht="18" customHeight="1" x14ac:dyDescent="0.2">
      <c r="A3" s="64"/>
      <c r="C3" s="14"/>
      <c r="D3" s="14"/>
      <c r="E3" s="14"/>
      <c r="F3" s="14"/>
      <c r="G3" s="14"/>
    </row>
    <row r="4" spans="1:11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11" s="22" customFormat="1" ht="24.95" customHeight="1" x14ac:dyDescent="0.2">
      <c r="A5" s="53">
        <v>1</v>
      </c>
      <c r="B5" s="54" t="s">
        <v>90</v>
      </c>
      <c r="C5" s="73">
        <v>8338</v>
      </c>
      <c r="D5" s="73">
        <v>0</v>
      </c>
      <c r="E5" s="73">
        <v>162976</v>
      </c>
      <c r="F5" s="73">
        <v>0</v>
      </c>
      <c r="G5" s="73">
        <v>0</v>
      </c>
      <c r="H5" s="75">
        <f t="shared" ref="H5:H21" si="0">SUM(C5:G5)</f>
        <v>171314</v>
      </c>
      <c r="K5" s="96"/>
    </row>
    <row r="6" spans="1:11" s="24" customFormat="1" ht="24.95" customHeight="1" x14ac:dyDescent="0.2">
      <c r="A6" s="53">
        <v>2</v>
      </c>
      <c r="B6" s="54" t="s">
        <v>80</v>
      </c>
      <c r="C6" s="73">
        <v>5516</v>
      </c>
      <c r="D6" s="73">
        <v>0</v>
      </c>
      <c r="E6" s="73">
        <v>164118</v>
      </c>
      <c r="F6" s="73">
        <v>2</v>
      </c>
      <c r="G6" s="73">
        <v>0</v>
      </c>
      <c r="H6" s="75">
        <f t="shared" si="0"/>
        <v>169636</v>
      </c>
      <c r="J6" s="22"/>
      <c r="K6" s="96"/>
    </row>
    <row r="7" spans="1:11" ht="24.95" customHeight="1" x14ac:dyDescent="0.2">
      <c r="A7" s="53">
        <v>3</v>
      </c>
      <c r="B7" s="54" t="s">
        <v>82</v>
      </c>
      <c r="C7" s="73">
        <v>5831</v>
      </c>
      <c r="D7" s="73">
        <v>0</v>
      </c>
      <c r="E7" s="73">
        <v>161689</v>
      </c>
      <c r="F7" s="73">
        <v>0</v>
      </c>
      <c r="G7" s="73">
        <v>0</v>
      </c>
      <c r="H7" s="75">
        <f t="shared" si="0"/>
        <v>167520</v>
      </c>
      <c r="J7" s="22"/>
      <c r="K7" s="96"/>
    </row>
    <row r="8" spans="1:11" ht="24.95" customHeight="1" x14ac:dyDescent="0.2">
      <c r="A8" s="53">
        <v>4</v>
      </c>
      <c r="B8" s="54" t="s">
        <v>81</v>
      </c>
      <c r="C8" s="73">
        <v>5799</v>
      </c>
      <c r="D8" s="73">
        <v>0</v>
      </c>
      <c r="E8" s="73">
        <v>160969</v>
      </c>
      <c r="F8" s="73">
        <v>1</v>
      </c>
      <c r="G8" s="73">
        <v>1</v>
      </c>
      <c r="H8" s="75">
        <f t="shared" si="0"/>
        <v>166770</v>
      </c>
      <c r="J8" s="22"/>
      <c r="K8" s="96"/>
    </row>
    <row r="9" spans="1:11" ht="24.95" customHeight="1" x14ac:dyDescent="0.2">
      <c r="A9" s="53">
        <v>5</v>
      </c>
      <c r="B9" s="54" t="s">
        <v>54</v>
      </c>
      <c r="C9" s="73">
        <v>2925</v>
      </c>
      <c r="D9" s="73">
        <v>0</v>
      </c>
      <c r="E9" s="73">
        <v>157841</v>
      </c>
      <c r="F9" s="73">
        <v>0</v>
      </c>
      <c r="G9" s="73">
        <v>0</v>
      </c>
      <c r="H9" s="75">
        <f t="shared" si="0"/>
        <v>160766</v>
      </c>
      <c r="J9" s="22"/>
      <c r="K9" s="96"/>
    </row>
    <row r="10" spans="1:11" ht="24.95" customHeight="1" x14ac:dyDescent="0.2">
      <c r="A10" s="53">
        <v>6</v>
      </c>
      <c r="B10" s="54" t="s">
        <v>53</v>
      </c>
      <c r="C10" s="73">
        <v>2594</v>
      </c>
      <c r="D10" s="73">
        <v>0</v>
      </c>
      <c r="E10" s="73">
        <v>157540</v>
      </c>
      <c r="F10" s="73">
        <v>0</v>
      </c>
      <c r="G10" s="73">
        <v>0</v>
      </c>
      <c r="H10" s="75">
        <f t="shared" si="0"/>
        <v>160134</v>
      </c>
      <c r="J10" s="22"/>
      <c r="K10" s="96"/>
    </row>
    <row r="11" spans="1:11" ht="24.95" customHeight="1" x14ac:dyDescent="0.2">
      <c r="A11" s="53">
        <v>7</v>
      </c>
      <c r="B11" s="54" t="s">
        <v>84</v>
      </c>
      <c r="C11" s="73">
        <v>1584</v>
      </c>
      <c r="D11" s="73">
        <v>0</v>
      </c>
      <c r="E11" s="73">
        <v>156458</v>
      </c>
      <c r="F11" s="73">
        <v>0</v>
      </c>
      <c r="G11" s="73">
        <v>0</v>
      </c>
      <c r="H11" s="75">
        <f t="shared" si="0"/>
        <v>158042</v>
      </c>
      <c r="J11" s="22"/>
      <c r="K11" s="96"/>
    </row>
    <row r="12" spans="1:11" ht="24.95" customHeight="1" x14ac:dyDescent="0.2">
      <c r="A12" s="53">
        <v>8</v>
      </c>
      <c r="B12" s="54" t="s">
        <v>86</v>
      </c>
      <c r="C12" s="73">
        <v>1993</v>
      </c>
      <c r="D12" s="73">
        <v>0</v>
      </c>
      <c r="E12" s="73">
        <v>155897</v>
      </c>
      <c r="F12" s="73">
        <v>0</v>
      </c>
      <c r="G12" s="73">
        <v>0</v>
      </c>
      <c r="H12" s="75">
        <f t="shared" si="0"/>
        <v>157890</v>
      </c>
      <c r="J12" s="22"/>
      <c r="K12" s="96"/>
    </row>
    <row r="13" spans="1:11" ht="24.95" customHeight="1" x14ac:dyDescent="0.2">
      <c r="A13" s="53">
        <v>9</v>
      </c>
      <c r="B13" s="54" t="s">
        <v>91</v>
      </c>
      <c r="C13" s="73">
        <v>1268</v>
      </c>
      <c r="D13" s="73">
        <v>0</v>
      </c>
      <c r="E13" s="73">
        <v>156049</v>
      </c>
      <c r="F13" s="73">
        <v>0</v>
      </c>
      <c r="G13" s="73">
        <v>0</v>
      </c>
      <c r="H13" s="75">
        <f t="shared" si="0"/>
        <v>157317</v>
      </c>
      <c r="J13" s="22"/>
      <c r="K13" s="96"/>
    </row>
    <row r="14" spans="1:11" ht="24.95" customHeight="1" x14ac:dyDescent="0.2">
      <c r="A14" s="53">
        <v>10</v>
      </c>
      <c r="B14" s="54" t="s">
        <v>89</v>
      </c>
      <c r="C14" s="73">
        <v>1095</v>
      </c>
      <c r="D14" s="73">
        <v>0</v>
      </c>
      <c r="E14" s="73">
        <v>155965</v>
      </c>
      <c r="F14" s="73">
        <v>0</v>
      </c>
      <c r="G14" s="73">
        <v>0</v>
      </c>
      <c r="H14" s="75">
        <f t="shared" si="0"/>
        <v>157060</v>
      </c>
      <c r="J14" s="22"/>
      <c r="K14" s="96"/>
    </row>
    <row r="15" spans="1:11" ht="24.95" customHeight="1" x14ac:dyDescent="0.2">
      <c r="A15" s="53">
        <v>11</v>
      </c>
      <c r="B15" s="54" t="s">
        <v>85</v>
      </c>
      <c r="C15" s="73">
        <v>984</v>
      </c>
      <c r="D15" s="73">
        <v>0</v>
      </c>
      <c r="E15" s="73">
        <v>155919</v>
      </c>
      <c r="F15" s="73">
        <v>1</v>
      </c>
      <c r="G15" s="73">
        <v>0</v>
      </c>
      <c r="H15" s="75">
        <f t="shared" si="0"/>
        <v>156904</v>
      </c>
      <c r="J15" s="22"/>
      <c r="K15" s="96"/>
    </row>
    <row r="16" spans="1:11" ht="24.95" customHeight="1" x14ac:dyDescent="0.2">
      <c r="A16" s="53">
        <v>12</v>
      </c>
      <c r="B16" s="54" t="s">
        <v>83</v>
      </c>
      <c r="C16" s="73">
        <v>672</v>
      </c>
      <c r="D16" s="73">
        <v>0</v>
      </c>
      <c r="E16" s="73">
        <v>155579</v>
      </c>
      <c r="F16" s="73">
        <v>0</v>
      </c>
      <c r="G16" s="73">
        <v>0</v>
      </c>
      <c r="H16" s="75">
        <f t="shared" si="0"/>
        <v>156251</v>
      </c>
      <c r="J16" s="22"/>
      <c r="K16" s="96"/>
    </row>
    <row r="17" spans="1:11" ht="24.95" customHeight="1" x14ac:dyDescent="0.2">
      <c r="A17" s="53">
        <v>13</v>
      </c>
      <c r="B17" s="54" t="s">
        <v>56</v>
      </c>
      <c r="C17" s="73">
        <v>402</v>
      </c>
      <c r="D17" s="73">
        <v>0</v>
      </c>
      <c r="E17" s="73">
        <v>155307</v>
      </c>
      <c r="F17" s="73">
        <v>2</v>
      </c>
      <c r="G17" s="73">
        <v>0</v>
      </c>
      <c r="H17" s="75">
        <f t="shared" si="0"/>
        <v>155711</v>
      </c>
      <c r="J17" s="22"/>
      <c r="K17" s="96"/>
    </row>
    <row r="18" spans="1:11" ht="24.95" customHeight="1" x14ac:dyDescent="0.2">
      <c r="A18" s="53">
        <v>14</v>
      </c>
      <c r="B18" s="54" t="s">
        <v>57</v>
      </c>
      <c r="C18" s="73">
        <v>149</v>
      </c>
      <c r="D18" s="73">
        <v>0</v>
      </c>
      <c r="E18" s="73">
        <v>155257</v>
      </c>
      <c r="F18" s="73">
        <v>10</v>
      </c>
      <c r="G18" s="73">
        <v>0</v>
      </c>
      <c r="H18" s="75">
        <f t="shared" si="0"/>
        <v>155416</v>
      </c>
      <c r="J18" s="22"/>
      <c r="K18" s="96"/>
    </row>
    <row r="19" spans="1:11" ht="24.95" customHeight="1" x14ac:dyDescent="0.2">
      <c r="A19" s="53">
        <v>15</v>
      </c>
      <c r="B19" s="63" t="s">
        <v>59</v>
      </c>
      <c r="C19" s="73">
        <v>10</v>
      </c>
      <c r="D19" s="73">
        <v>17</v>
      </c>
      <c r="E19" s="73">
        <v>154940</v>
      </c>
      <c r="F19" s="73">
        <v>0</v>
      </c>
      <c r="G19" s="73">
        <v>0</v>
      </c>
      <c r="H19" s="75">
        <f t="shared" si="0"/>
        <v>154967</v>
      </c>
      <c r="J19" s="22"/>
      <c r="K19" s="96"/>
    </row>
    <row r="20" spans="1:11" ht="24.95" customHeight="1" x14ac:dyDescent="0.2">
      <c r="A20" s="53">
        <v>16</v>
      </c>
      <c r="B20" s="63" t="s">
        <v>55</v>
      </c>
      <c r="C20" s="73">
        <v>0</v>
      </c>
      <c r="D20" s="73">
        <v>0</v>
      </c>
      <c r="E20" s="73">
        <v>154913</v>
      </c>
      <c r="F20" s="73">
        <v>0</v>
      </c>
      <c r="G20" s="73">
        <v>0</v>
      </c>
      <c r="H20" s="75">
        <f t="shared" si="0"/>
        <v>154913</v>
      </c>
      <c r="J20" s="22"/>
      <c r="K20" s="96"/>
    </row>
    <row r="21" spans="1:11" ht="24.95" customHeight="1" x14ac:dyDescent="0.2">
      <c r="A21" s="53">
        <v>17</v>
      </c>
      <c r="B21" s="63" t="s">
        <v>87</v>
      </c>
      <c r="C21" s="73">
        <v>167</v>
      </c>
      <c r="D21" s="73">
        <v>0</v>
      </c>
      <c r="E21" s="73">
        <v>64689</v>
      </c>
      <c r="F21" s="73">
        <v>2</v>
      </c>
      <c r="G21" s="73">
        <v>0</v>
      </c>
      <c r="H21" s="75">
        <f t="shared" si="0"/>
        <v>64858</v>
      </c>
      <c r="J21" s="22"/>
      <c r="K21" s="96"/>
    </row>
    <row r="22" spans="1:11" x14ac:dyDescent="0.2">
      <c r="A22" s="55"/>
      <c r="B22" s="56" t="s">
        <v>1</v>
      </c>
      <c r="C22" s="76">
        <f>SUM(C5:C21)</f>
        <v>39327</v>
      </c>
      <c r="D22" s="76">
        <f>SUM(D5:D21)</f>
        <v>17</v>
      </c>
      <c r="E22" s="76">
        <f>SUM(E5:E21)-154913*15-64535</f>
        <v>197876</v>
      </c>
      <c r="F22" s="76">
        <f>SUM(F5:F21)</f>
        <v>18</v>
      </c>
      <c r="G22" s="76">
        <f>SUM(G5:G21)</f>
        <v>1</v>
      </c>
      <c r="H22" s="76">
        <f>SUM(H5:H21)-154913*15-64535</f>
        <v>237239</v>
      </c>
    </row>
    <row r="23" spans="1:11" s="27" customFormat="1" ht="12.75" customHeight="1" x14ac:dyDescent="0.2"/>
    <row r="24" spans="1:11" ht="12.75" customHeight="1" x14ac:dyDescent="0.2">
      <c r="C24" s="98"/>
      <c r="D24" s="98"/>
      <c r="E24" s="98"/>
      <c r="F24" s="98"/>
      <c r="G24" s="98"/>
      <c r="H24" s="98"/>
      <c r="J24" s="98"/>
    </row>
    <row r="26" spans="1:11" x14ac:dyDescent="0.2">
      <c r="C26" s="32"/>
      <c r="D26" s="32"/>
      <c r="E26" s="32"/>
      <c r="F26" s="32"/>
      <c r="G26" s="32"/>
      <c r="H26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1"/>
  <sheetViews>
    <sheetView zoomScale="90" zoomScaleNormal="90" workbookViewId="0">
      <pane xSplit="2" ySplit="5" topLeftCell="V16" activePane="bottomRight" state="frozen"/>
      <selection pane="topRight" activeCell="C1" sqref="C1"/>
      <selection pane="bottomLeft" activeCell="A6" sqref="A6"/>
      <selection pane="bottomRight" activeCell="AF16" sqref="AF1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69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101" t="s">
        <v>0</v>
      </c>
      <c r="B4" s="101" t="s">
        <v>2</v>
      </c>
      <c r="C4" s="104" t="s">
        <v>3</v>
      </c>
      <c r="D4" s="106"/>
      <c r="E4" s="104" t="s">
        <v>27</v>
      </c>
      <c r="F4" s="106"/>
      <c r="G4" s="104" t="s">
        <v>34</v>
      </c>
      <c r="H4" s="106"/>
      <c r="I4" s="104" t="s">
        <v>6</v>
      </c>
      <c r="J4" s="106"/>
      <c r="K4" s="104" t="s">
        <v>35</v>
      </c>
      <c r="L4" s="106"/>
      <c r="M4" s="104" t="s">
        <v>7</v>
      </c>
      <c r="N4" s="106"/>
      <c r="O4" s="104" t="s">
        <v>8</v>
      </c>
      <c r="P4" s="106"/>
      <c r="Q4" s="104" t="s">
        <v>28</v>
      </c>
      <c r="R4" s="106"/>
      <c r="S4" s="104" t="s">
        <v>38</v>
      </c>
      <c r="T4" s="106"/>
      <c r="U4" s="104" t="s">
        <v>29</v>
      </c>
      <c r="V4" s="106"/>
      <c r="W4" s="104" t="s">
        <v>30</v>
      </c>
      <c r="X4" s="106"/>
      <c r="Y4" s="104" t="s">
        <v>9</v>
      </c>
      <c r="Z4" s="106"/>
      <c r="AA4" s="104" t="s">
        <v>33</v>
      </c>
      <c r="AB4" s="106"/>
      <c r="AC4" s="104" t="s">
        <v>10</v>
      </c>
      <c r="AD4" s="106"/>
      <c r="AE4" s="104" t="s">
        <v>11</v>
      </c>
      <c r="AF4" s="106"/>
      <c r="AG4" s="104" t="s">
        <v>12</v>
      </c>
      <c r="AH4" s="106"/>
      <c r="AI4" s="104" t="s">
        <v>32</v>
      </c>
      <c r="AJ4" s="106"/>
      <c r="AK4" s="104" t="s">
        <v>13</v>
      </c>
      <c r="AL4" s="106"/>
      <c r="AM4" s="112" t="s">
        <v>14</v>
      </c>
      <c r="AN4" s="113"/>
    </row>
    <row r="5" spans="1:40" s="22" customFormat="1" ht="25.5" x14ac:dyDescent="0.2">
      <c r="A5" s="103"/>
      <c r="B5" s="103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55</v>
      </c>
      <c r="C6" s="73">
        <v>3368201.605977043</v>
      </c>
      <c r="D6" s="73">
        <v>0</v>
      </c>
      <c r="E6" s="73">
        <v>673977.22338408302</v>
      </c>
      <c r="F6" s="73">
        <v>0</v>
      </c>
      <c r="G6" s="73">
        <v>546908.4008250417</v>
      </c>
      <c r="H6" s="73">
        <v>0</v>
      </c>
      <c r="I6" s="73">
        <v>40999399.052716054</v>
      </c>
      <c r="J6" s="73">
        <v>123435.46881868519</v>
      </c>
      <c r="K6" s="73">
        <v>0</v>
      </c>
      <c r="L6" s="73">
        <v>0</v>
      </c>
      <c r="M6" s="73">
        <v>444108.5625</v>
      </c>
      <c r="N6" s="73">
        <v>444108.5625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  <c r="U6" s="73">
        <v>0</v>
      </c>
      <c r="V6" s="73">
        <v>0</v>
      </c>
      <c r="W6" s="73">
        <v>0</v>
      </c>
      <c r="X6" s="73">
        <v>0</v>
      </c>
      <c r="Y6" s="73">
        <v>0</v>
      </c>
      <c r="Z6" s="73">
        <v>0</v>
      </c>
      <c r="AA6" s="73">
        <v>0</v>
      </c>
      <c r="AB6" s="73">
        <v>0</v>
      </c>
      <c r="AC6" s="73">
        <v>0</v>
      </c>
      <c r="AD6" s="73">
        <v>0</v>
      </c>
      <c r="AE6" s="73">
        <v>52.9</v>
      </c>
      <c r="AF6" s="73">
        <v>0</v>
      </c>
      <c r="AG6" s="73">
        <v>0</v>
      </c>
      <c r="AH6" s="73">
        <v>0</v>
      </c>
      <c r="AI6" s="73">
        <v>0</v>
      </c>
      <c r="AJ6" s="73">
        <v>0</v>
      </c>
      <c r="AK6" s="73">
        <v>0</v>
      </c>
      <c r="AL6" s="73">
        <v>0</v>
      </c>
      <c r="AM6" s="75">
        <f t="shared" ref="AM6:AM22" si="0">C6+E6+G6+I6+K6+M6+O6+Q6+S6+U6+W6+Y6+AA6+AC6+AE6+AG6+AI6+AK6</f>
        <v>46032647.745402217</v>
      </c>
      <c r="AN6" s="75">
        <f t="shared" ref="AN6:AN22" si="1">D6+F6+H6+J6+L6+N6+P6+R6+T6+V6+X6+Z6+AB6+AD6+AF6+AH6+AJ6+AL6</f>
        <v>567544.03131868516</v>
      </c>
    </row>
    <row r="7" spans="1:40" s="24" customFormat="1" ht="24.95" customHeight="1" x14ac:dyDescent="0.2">
      <c r="A7" s="53">
        <v>2</v>
      </c>
      <c r="B7" s="72" t="s">
        <v>81</v>
      </c>
      <c r="C7" s="73">
        <v>786404.15864399995</v>
      </c>
      <c r="D7" s="73">
        <v>60883.1439379</v>
      </c>
      <c r="E7" s="73">
        <v>337820.75177000003</v>
      </c>
      <c r="F7" s="73">
        <v>0</v>
      </c>
      <c r="G7" s="73">
        <v>554604.79567400005</v>
      </c>
      <c r="H7" s="73">
        <v>0</v>
      </c>
      <c r="I7" s="73">
        <v>17575859.445520002</v>
      </c>
      <c r="J7" s="73">
        <v>16384.541550000002</v>
      </c>
      <c r="K7" s="73">
        <v>3848494.2051653797</v>
      </c>
      <c r="L7" s="73">
        <v>280978.48566499999</v>
      </c>
      <c r="M7" s="73">
        <v>1068758.6110090003</v>
      </c>
      <c r="N7" s="73">
        <v>35169.3734366965</v>
      </c>
      <c r="O7" s="73">
        <v>35170.272900000004</v>
      </c>
      <c r="P7" s="73">
        <v>1823.6841606836999</v>
      </c>
      <c r="Q7" s="73">
        <v>49999.00071</v>
      </c>
      <c r="R7" s="73">
        <v>48108.6</v>
      </c>
      <c r="S7" s="73">
        <v>0</v>
      </c>
      <c r="T7" s="73">
        <v>0</v>
      </c>
      <c r="U7" s="73">
        <v>42417.83</v>
      </c>
      <c r="V7" s="73">
        <v>24525.742437329602</v>
      </c>
      <c r="W7" s="73">
        <v>0</v>
      </c>
      <c r="X7" s="73">
        <v>0</v>
      </c>
      <c r="Y7" s="73">
        <v>253582.37769200001</v>
      </c>
      <c r="Z7" s="73">
        <v>328778.32860721881</v>
      </c>
      <c r="AA7" s="73">
        <v>2489590.3439250002</v>
      </c>
      <c r="AB7" s="73">
        <v>2215772.7632957152</v>
      </c>
      <c r="AC7" s="73">
        <v>52961.264999999999</v>
      </c>
      <c r="AD7" s="73">
        <v>0</v>
      </c>
      <c r="AE7" s="73">
        <v>336118.4865</v>
      </c>
      <c r="AF7" s="73">
        <v>268894.78919999994</v>
      </c>
      <c r="AG7" s="73">
        <v>0</v>
      </c>
      <c r="AH7" s="73">
        <v>0</v>
      </c>
      <c r="AI7" s="73">
        <v>761272.36422999995</v>
      </c>
      <c r="AJ7" s="73">
        <v>589645.75316280778</v>
      </c>
      <c r="AK7" s="73">
        <v>0</v>
      </c>
      <c r="AL7" s="73">
        <v>0</v>
      </c>
      <c r="AM7" s="75">
        <f t="shared" si="0"/>
        <v>28193053.908739377</v>
      </c>
      <c r="AN7" s="75">
        <f t="shared" si="1"/>
        <v>3870965.2054533516</v>
      </c>
    </row>
    <row r="8" spans="1:40" ht="24.95" customHeight="1" x14ac:dyDescent="0.2">
      <c r="A8" s="53">
        <v>3</v>
      </c>
      <c r="B8" s="72" t="s">
        <v>80</v>
      </c>
      <c r="C8" s="73">
        <v>3046141.7469700002</v>
      </c>
      <c r="D8" s="73">
        <v>17252.701874999984</v>
      </c>
      <c r="E8" s="73">
        <v>41891.799999999981</v>
      </c>
      <c r="F8" s="73">
        <v>0</v>
      </c>
      <c r="G8" s="73">
        <v>615129.35410800099</v>
      </c>
      <c r="H8" s="73">
        <v>22177.036941000064</v>
      </c>
      <c r="I8" s="73">
        <v>5708.2221399999908</v>
      </c>
      <c r="J8" s="73">
        <v>5531.3117560000155</v>
      </c>
      <c r="K8" s="73">
        <v>4619177.2565610027</v>
      </c>
      <c r="L8" s="73">
        <v>56552.564231999997</v>
      </c>
      <c r="M8" s="73">
        <v>1528384.1536670111</v>
      </c>
      <c r="N8" s="73">
        <v>47652.565499999997</v>
      </c>
      <c r="O8" s="73">
        <v>0</v>
      </c>
      <c r="P8" s="73">
        <v>0</v>
      </c>
      <c r="Q8" s="73">
        <v>131451.84</v>
      </c>
      <c r="R8" s="73">
        <v>120691.4746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716909.17691600043</v>
      </c>
      <c r="Z8" s="73">
        <v>98115.320787316989</v>
      </c>
      <c r="AA8" s="73">
        <v>5534147.8001820389</v>
      </c>
      <c r="AB8" s="73">
        <v>1045120.9101689998</v>
      </c>
      <c r="AC8" s="73">
        <v>0</v>
      </c>
      <c r="AD8" s="73">
        <v>0</v>
      </c>
      <c r="AE8" s="73">
        <v>564299.29879999999</v>
      </c>
      <c r="AF8" s="73">
        <v>237972.91442800013</v>
      </c>
      <c r="AG8" s="73">
        <v>0</v>
      </c>
      <c r="AH8" s="73">
        <v>0</v>
      </c>
      <c r="AI8" s="73">
        <v>2387611.5754829999</v>
      </c>
      <c r="AJ8" s="73">
        <v>1280799.3322146828</v>
      </c>
      <c r="AK8" s="73">
        <v>0</v>
      </c>
      <c r="AL8" s="73">
        <v>0</v>
      </c>
      <c r="AM8" s="75">
        <f t="shared" si="0"/>
        <v>19190852.224827051</v>
      </c>
      <c r="AN8" s="75">
        <f t="shared" si="1"/>
        <v>2931866.1325030001</v>
      </c>
    </row>
    <row r="9" spans="1:40" ht="24.95" customHeight="1" x14ac:dyDescent="0.2">
      <c r="A9" s="53">
        <v>4</v>
      </c>
      <c r="B9" s="72" t="s">
        <v>82</v>
      </c>
      <c r="C9" s="73">
        <v>5685993.0990936793</v>
      </c>
      <c r="D9" s="73">
        <v>1524332.8885543596</v>
      </c>
      <c r="E9" s="73">
        <v>146249.45065000001</v>
      </c>
      <c r="F9" s="73">
        <v>0</v>
      </c>
      <c r="G9" s="73">
        <v>478265.27365671453</v>
      </c>
      <c r="H9" s="73">
        <v>33954.049519339998</v>
      </c>
      <c r="I9" s="73">
        <v>0</v>
      </c>
      <c r="J9" s="73">
        <v>0</v>
      </c>
      <c r="K9" s="73">
        <v>6191510.2231483739</v>
      </c>
      <c r="L9" s="73">
        <v>4329172.3897838397</v>
      </c>
      <c r="M9" s="73">
        <v>1155503.0636956382</v>
      </c>
      <c r="N9" s="73">
        <v>497599.88347556588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418751.66940599959</v>
      </c>
      <c r="Z9" s="73">
        <v>44954.176424889971</v>
      </c>
      <c r="AA9" s="73">
        <v>3396454.7191897882</v>
      </c>
      <c r="AB9" s="73">
        <v>1195710.9564179918</v>
      </c>
      <c r="AC9" s="73">
        <v>0</v>
      </c>
      <c r="AD9" s="73">
        <v>0</v>
      </c>
      <c r="AE9" s="73">
        <v>0</v>
      </c>
      <c r="AF9" s="73">
        <v>0</v>
      </c>
      <c r="AG9" s="73">
        <v>255282.29075758654</v>
      </c>
      <c r="AH9" s="73">
        <v>0</v>
      </c>
      <c r="AI9" s="73">
        <v>1005170.0295096996</v>
      </c>
      <c r="AJ9" s="73">
        <v>716560.68845468014</v>
      </c>
      <c r="AK9" s="73">
        <v>0</v>
      </c>
      <c r="AL9" s="73">
        <v>0</v>
      </c>
      <c r="AM9" s="75">
        <f t="shared" si="0"/>
        <v>18733179.81910748</v>
      </c>
      <c r="AN9" s="75">
        <f t="shared" si="1"/>
        <v>8342285.0326306671</v>
      </c>
    </row>
    <row r="10" spans="1:40" ht="24.95" customHeight="1" x14ac:dyDescent="0.2">
      <c r="A10" s="53">
        <v>5</v>
      </c>
      <c r="B10" s="72" t="s">
        <v>91</v>
      </c>
      <c r="C10" s="73">
        <v>37639.523224999924</v>
      </c>
      <c r="D10" s="73">
        <v>4287.0054312000011</v>
      </c>
      <c r="E10" s="73">
        <v>48308.342649999984</v>
      </c>
      <c r="F10" s="73">
        <v>0</v>
      </c>
      <c r="G10" s="73">
        <v>325953.29245500779</v>
      </c>
      <c r="H10" s="73">
        <v>0</v>
      </c>
      <c r="I10" s="73">
        <v>9293112.4208399281</v>
      </c>
      <c r="J10" s="73">
        <v>0</v>
      </c>
      <c r="K10" s="73">
        <v>1186407.1351240003</v>
      </c>
      <c r="L10" s="73">
        <v>0</v>
      </c>
      <c r="M10" s="73">
        <v>567360.58490999998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54127.742827999973</v>
      </c>
      <c r="Z10" s="73">
        <v>43378.990079999996</v>
      </c>
      <c r="AA10" s="73">
        <v>548949.30274699954</v>
      </c>
      <c r="AB10" s="73">
        <v>267717.70240000001</v>
      </c>
      <c r="AC10" s="73">
        <v>17733.075199999894</v>
      </c>
      <c r="AD10" s="73">
        <v>0</v>
      </c>
      <c r="AE10" s="73">
        <v>887860.89361200004</v>
      </c>
      <c r="AF10" s="73">
        <v>609042.70779724361</v>
      </c>
      <c r="AG10" s="73">
        <v>0</v>
      </c>
      <c r="AH10" s="73">
        <v>0</v>
      </c>
      <c r="AI10" s="73">
        <v>405862.17724500003</v>
      </c>
      <c r="AJ10" s="73">
        <v>0</v>
      </c>
      <c r="AK10" s="73">
        <v>0</v>
      </c>
      <c r="AL10" s="73">
        <v>0</v>
      </c>
      <c r="AM10" s="75">
        <f t="shared" si="0"/>
        <v>13373314.490835937</v>
      </c>
      <c r="AN10" s="75">
        <f t="shared" si="1"/>
        <v>924426.40570844361</v>
      </c>
    </row>
    <row r="11" spans="1:40" ht="24.95" customHeight="1" x14ac:dyDescent="0.2">
      <c r="A11" s="53">
        <v>6</v>
      </c>
      <c r="B11" s="72" t="s">
        <v>84</v>
      </c>
      <c r="C11" s="73">
        <v>43188.557328000003</v>
      </c>
      <c r="D11" s="73">
        <v>0</v>
      </c>
      <c r="E11" s="73">
        <v>40192.800000000003</v>
      </c>
      <c r="F11" s="73">
        <v>1651.3229240587</v>
      </c>
      <c r="G11" s="73">
        <v>369056.07009200001</v>
      </c>
      <c r="H11" s="73">
        <v>21200.774416208398</v>
      </c>
      <c r="I11" s="73">
        <v>4508893.8656159993</v>
      </c>
      <c r="J11" s="73">
        <v>0</v>
      </c>
      <c r="K11" s="73">
        <v>1192613.4882130001</v>
      </c>
      <c r="L11" s="73">
        <v>73141.405590000009</v>
      </c>
      <c r="M11" s="73">
        <v>632361.09439099999</v>
      </c>
      <c r="N11" s="73">
        <v>48231.761977566603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86.345428556800002</v>
      </c>
      <c r="W11" s="73">
        <v>0</v>
      </c>
      <c r="X11" s="73">
        <v>0</v>
      </c>
      <c r="Y11" s="73">
        <v>255590.23835600005</v>
      </c>
      <c r="Z11" s="73">
        <v>128893.9147561742</v>
      </c>
      <c r="AA11" s="73">
        <v>1551276.9602259998</v>
      </c>
      <c r="AB11" s="73">
        <v>1528637.6611194832</v>
      </c>
      <c r="AC11" s="73">
        <v>442445.302364</v>
      </c>
      <c r="AD11" s="73">
        <v>423799.51622930076</v>
      </c>
      <c r="AE11" s="73">
        <v>0</v>
      </c>
      <c r="AF11" s="73">
        <v>0</v>
      </c>
      <c r="AG11" s="73">
        <v>0</v>
      </c>
      <c r="AH11" s="73">
        <v>0</v>
      </c>
      <c r="AI11" s="73">
        <v>494553.73125499999</v>
      </c>
      <c r="AJ11" s="73">
        <v>550583.37983224995</v>
      </c>
      <c r="AK11" s="73">
        <v>0</v>
      </c>
      <c r="AL11" s="73">
        <v>0</v>
      </c>
      <c r="AM11" s="75">
        <f t="shared" si="0"/>
        <v>9530172.1078409981</v>
      </c>
      <c r="AN11" s="75">
        <f t="shared" si="1"/>
        <v>2776226.0822735988</v>
      </c>
    </row>
    <row r="12" spans="1:40" ht="24.95" customHeight="1" x14ac:dyDescent="0.2">
      <c r="A12" s="53">
        <v>7</v>
      </c>
      <c r="B12" s="72" t="s">
        <v>90</v>
      </c>
      <c r="C12" s="73">
        <v>453995.47000000009</v>
      </c>
      <c r="D12" s="73">
        <v>0</v>
      </c>
      <c r="E12" s="73">
        <v>59874.008450000001</v>
      </c>
      <c r="F12" s="73">
        <v>0</v>
      </c>
      <c r="G12" s="73">
        <v>354320.83615500008</v>
      </c>
      <c r="H12" s="73">
        <v>0</v>
      </c>
      <c r="I12" s="73">
        <v>5069506.1999999983</v>
      </c>
      <c r="J12" s="73">
        <v>0</v>
      </c>
      <c r="K12" s="73">
        <v>1386045.2015830001</v>
      </c>
      <c r="L12" s="73">
        <v>673813.58957179997</v>
      </c>
      <c r="M12" s="73">
        <v>638644.77957000001</v>
      </c>
      <c r="N12" s="73">
        <v>91864.962327799978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57729.477642000005</v>
      </c>
      <c r="Z12" s="73">
        <v>50513.712177999994</v>
      </c>
      <c r="AA12" s="73">
        <v>160702.68344999998</v>
      </c>
      <c r="AB12" s="73">
        <v>108804.94763879993</v>
      </c>
      <c r="AC12" s="73">
        <v>0</v>
      </c>
      <c r="AD12" s="73">
        <v>0</v>
      </c>
      <c r="AE12" s="73">
        <v>531527.93000000005</v>
      </c>
      <c r="AF12" s="73">
        <v>183809.72657099992</v>
      </c>
      <c r="AG12" s="73">
        <v>0</v>
      </c>
      <c r="AH12" s="73">
        <v>0</v>
      </c>
      <c r="AI12" s="73">
        <v>83134.98000000001</v>
      </c>
      <c r="AJ12" s="73">
        <v>0</v>
      </c>
      <c r="AK12" s="73">
        <v>0</v>
      </c>
      <c r="AL12" s="73">
        <v>0</v>
      </c>
      <c r="AM12" s="75">
        <f t="shared" si="0"/>
        <v>8795481.5668499991</v>
      </c>
      <c r="AN12" s="75">
        <f t="shared" si="1"/>
        <v>1108806.9382873997</v>
      </c>
    </row>
    <row r="13" spans="1:40" ht="24.95" customHeight="1" x14ac:dyDescent="0.2">
      <c r="A13" s="53">
        <v>8</v>
      </c>
      <c r="B13" s="72" t="s">
        <v>53</v>
      </c>
      <c r="C13" s="73">
        <v>110292.6647659968</v>
      </c>
      <c r="D13" s="73">
        <v>26318.01541706295</v>
      </c>
      <c r="E13" s="73">
        <v>681.42499999999995</v>
      </c>
      <c r="F13" s="73">
        <v>1453.9000000000008</v>
      </c>
      <c r="G13" s="73">
        <v>152475.03948876925</v>
      </c>
      <c r="H13" s="73">
        <v>133566.17861822591</v>
      </c>
      <c r="I13" s="73">
        <v>6113761.0436913129</v>
      </c>
      <c r="J13" s="73">
        <v>129352.24347999999</v>
      </c>
      <c r="K13" s="73">
        <v>816926.77419439773</v>
      </c>
      <c r="L13" s="73">
        <v>51711.891501917649</v>
      </c>
      <c r="M13" s="73">
        <v>540230.48863606306</v>
      </c>
      <c r="N13" s="73">
        <v>1097.1938131506852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66652.946094999992</v>
      </c>
      <c r="Z13" s="73">
        <v>6663.8832899999998</v>
      </c>
      <c r="AA13" s="73">
        <v>116222.32560000001</v>
      </c>
      <c r="AB13" s="73">
        <v>183049.63690520913</v>
      </c>
      <c r="AC13" s="73">
        <v>22215</v>
      </c>
      <c r="AD13" s="73">
        <v>23845.332719474864</v>
      </c>
      <c r="AE13" s="73">
        <v>270</v>
      </c>
      <c r="AF13" s="73">
        <v>0</v>
      </c>
      <c r="AG13" s="73">
        <v>0</v>
      </c>
      <c r="AH13" s="73">
        <v>0</v>
      </c>
      <c r="AI13" s="73">
        <v>18149.400000000001</v>
      </c>
      <c r="AJ13" s="73">
        <v>13444.145999999999</v>
      </c>
      <c r="AK13" s="73">
        <v>0</v>
      </c>
      <c r="AL13" s="73">
        <v>0</v>
      </c>
      <c r="AM13" s="75">
        <f t="shared" si="0"/>
        <v>7957877.1074715406</v>
      </c>
      <c r="AN13" s="75">
        <f t="shared" si="1"/>
        <v>570502.42174504115</v>
      </c>
    </row>
    <row r="14" spans="1:40" ht="24.95" customHeight="1" x14ac:dyDescent="0.2">
      <c r="A14" s="53">
        <v>9</v>
      </c>
      <c r="B14" s="72" t="s">
        <v>89</v>
      </c>
      <c r="C14" s="73">
        <v>199170.57320000464</v>
      </c>
      <c r="D14" s="73">
        <v>0</v>
      </c>
      <c r="E14" s="73">
        <v>187863.9834</v>
      </c>
      <c r="F14" s="73">
        <v>0</v>
      </c>
      <c r="G14" s="73">
        <v>262471.73564112658</v>
      </c>
      <c r="H14" s="73">
        <v>25799.44380164388</v>
      </c>
      <c r="I14" s="73">
        <v>4765549.6079000719</v>
      </c>
      <c r="J14" s="73">
        <v>335174.40000003111</v>
      </c>
      <c r="K14" s="73">
        <v>646927.59294446383</v>
      </c>
      <c r="L14" s="73">
        <v>480960.33698985481</v>
      </c>
      <c r="M14" s="73">
        <v>547783.92340410966</v>
      </c>
      <c r="N14" s="73">
        <v>77756.528833561766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39427.482576000002</v>
      </c>
      <c r="Z14" s="73">
        <v>31541.986060800002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6649194.8990657758</v>
      </c>
      <c r="AN14" s="75">
        <f t="shared" si="1"/>
        <v>951232.69568589167</v>
      </c>
    </row>
    <row r="15" spans="1:40" ht="24.95" customHeight="1" x14ac:dyDescent="0.2">
      <c r="A15" s="53">
        <v>10</v>
      </c>
      <c r="B15" s="72" t="s">
        <v>85</v>
      </c>
      <c r="C15" s="73">
        <v>171229</v>
      </c>
      <c r="D15" s="73">
        <v>0</v>
      </c>
      <c r="E15" s="73">
        <v>176150</v>
      </c>
      <c r="F15" s="73">
        <v>2249.8320121632005</v>
      </c>
      <c r="G15" s="73">
        <v>170930</v>
      </c>
      <c r="H15" s="73">
        <v>0</v>
      </c>
      <c r="I15" s="73">
        <v>827440</v>
      </c>
      <c r="J15" s="73">
        <v>0</v>
      </c>
      <c r="K15" s="73">
        <v>633833</v>
      </c>
      <c r="L15" s="73">
        <v>61945.980400800006</v>
      </c>
      <c r="M15" s="73">
        <v>564179.5625</v>
      </c>
      <c r="N15" s="73">
        <v>17049.699789999999</v>
      </c>
      <c r="O15" s="73">
        <v>0</v>
      </c>
      <c r="P15" s="73">
        <v>0</v>
      </c>
      <c r="Q15" s="73">
        <v>132504</v>
      </c>
      <c r="R15" s="73">
        <v>61218.685124999996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183129</v>
      </c>
      <c r="Z15" s="73">
        <v>173890.85404150002</v>
      </c>
      <c r="AA15" s="73">
        <v>1478443</v>
      </c>
      <c r="AB15" s="73">
        <v>1055356.3588000403</v>
      </c>
      <c r="AC15" s="73">
        <v>367388</v>
      </c>
      <c r="AD15" s="73">
        <v>111777.31291127999</v>
      </c>
      <c r="AE15" s="73">
        <v>292106</v>
      </c>
      <c r="AF15" s="73">
        <v>225176.74324660006</v>
      </c>
      <c r="AG15" s="73">
        <v>0</v>
      </c>
      <c r="AH15" s="73">
        <v>0</v>
      </c>
      <c r="AI15" s="73">
        <v>170112</v>
      </c>
      <c r="AJ15" s="73">
        <v>83850.816115000009</v>
      </c>
      <c r="AK15" s="73">
        <v>0</v>
      </c>
      <c r="AL15" s="73">
        <v>0</v>
      </c>
      <c r="AM15" s="75">
        <f t="shared" si="0"/>
        <v>5167443.5625</v>
      </c>
      <c r="AN15" s="75">
        <f t="shared" si="1"/>
        <v>1792516.2824423837</v>
      </c>
    </row>
    <row r="16" spans="1:40" ht="24.95" customHeight="1" x14ac:dyDescent="0.2">
      <c r="A16" s="53">
        <v>11</v>
      </c>
      <c r="B16" s="72" t="s">
        <v>54</v>
      </c>
      <c r="C16" s="73">
        <v>0</v>
      </c>
      <c r="D16" s="73">
        <v>0</v>
      </c>
      <c r="E16" s="73">
        <v>1883.5</v>
      </c>
      <c r="F16" s="73">
        <v>0</v>
      </c>
      <c r="G16" s="73">
        <v>30024.340000000004</v>
      </c>
      <c r="H16" s="73">
        <v>12374.94</v>
      </c>
      <c r="I16" s="73">
        <v>2071896.64</v>
      </c>
      <c r="J16" s="73">
        <v>0</v>
      </c>
      <c r="K16" s="73">
        <v>1160838.28</v>
      </c>
      <c r="L16" s="73">
        <v>812586.8</v>
      </c>
      <c r="M16" s="73">
        <v>530820.23</v>
      </c>
      <c r="N16" s="73">
        <v>55690.45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2404.9899999999998</v>
      </c>
      <c r="Z16" s="73">
        <v>1923.99</v>
      </c>
      <c r="AA16" s="73">
        <v>25932.06</v>
      </c>
      <c r="AB16" s="73">
        <v>20745.650000000001</v>
      </c>
      <c r="AC16" s="73">
        <v>0</v>
      </c>
      <c r="AD16" s="73">
        <v>0</v>
      </c>
      <c r="AE16" s="73">
        <v>8594.16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3832394.2</v>
      </c>
      <c r="AN16" s="75">
        <f t="shared" si="1"/>
        <v>903321.83</v>
      </c>
    </row>
    <row r="17" spans="1:40" ht="24.95" customHeight="1" x14ac:dyDescent="0.2">
      <c r="A17" s="53">
        <v>12</v>
      </c>
      <c r="B17" s="72" t="s">
        <v>83</v>
      </c>
      <c r="C17" s="73">
        <v>55970.1863415197</v>
      </c>
      <c r="D17" s="73">
        <v>788.22666666666703</v>
      </c>
      <c r="E17" s="73">
        <v>161391.29691825397</v>
      </c>
      <c r="F17" s="73">
        <v>85.339555555555506</v>
      </c>
      <c r="G17" s="73">
        <v>60441.804181877815</v>
      </c>
      <c r="H17" s="73">
        <v>854.74832013673404</v>
      </c>
      <c r="I17" s="73">
        <v>1282012.7109936844</v>
      </c>
      <c r="J17" s="73">
        <v>36939.948150498196</v>
      </c>
      <c r="K17" s="73">
        <v>595786.96332254261</v>
      </c>
      <c r="L17" s="73">
        <v>26756.977671399996</v>
      </c>
      <c r="M17" s="73">
        <v>579437.50359713321</v>
      </c>
      <c r="N17" s="73">
        <v>33467.772499999999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102537.1248752</v>
      </c>
      <c r="Z17" s="73">
        <v>58848.097778661999</v>
      </c>
      <c r="AA17" s="73">
        <v>195211.00666484973</v>
      </c>
      <c r="AB17" s="73">
        <v>139522.38079697656</v>
      </c>
      <c r="AC17" s="73">
        <v>122592.96750091761</v>
      </c>
      <c r="AD17" s="73">
        <v>3773.7581538461541</v>
      </c>
      <c r="AE17" s="73">
        <v>38459</v>
      </c>
      <c r="AF17" s="73">
        <v>18570.22</v>
      </c>
      <c r="AG17" s="73">
        <v>0</v>
      </c>
      <c r="AH17" s="73">
        <v>0</v>
      </c>
      <c r="AI17" s="73">
        <v>52564.552876712332</v>
      </c>
      <c r="AJ17" s="73">
        <v>34867.986950856168</v>
      </c>
      <c r="AK17" s="73">
        <v>0</v>
      </c>
      <c r="AL17" s="73">
        <v>0</v>
      </c>
      <c r="AM17" s="75">
        <f t="shared" si="0"/>
        <v>3246405.1172726913</v>
      </c>
      <c r="AN17" s="75">
        <f t="shared" si="1"/>
        <v>354475.45654459798</v>
      </c>
    </row>
    <row r="18" spans="1:40" ht="24.95" customHeight="1" x14ac:dyDescent="0.2">
      <c r="A18" s="53">
        <v>13</v>
      </c>
      <c r="B18" s="72" t="s">
        <v>87</v>
      </c>
      <c r="C18" s="73">
        <v>-52.99</v>
      </c>
      <c r="D18" s="73">
        <v>0</v>
      </c>
      <c r="E18" s="73">
        <v>879.5</v>
      </c>
      <c r="F18" s="73">
        <v>0</v>
      </c>
      <c r="G18" s="73">
        <v>71053.893921050039</v>
      </c>
      <c r="H18" s="73">
        <v>49494.53</v>
      </c>
      <c r="I18" s="73">
        <v>904473.92764979461</v>
      </c>
      <c r="J18" s="73">
        <v>0</v>
      </c>
      <c r="K18" s="73">
        <v>932440.25392000063</v>
      </c>
      <c r="L18" s="73">
        <v>52729.85</v>
      </c>
      <c r="M18" s="73">
        <v>256372.40399999998</v>
      </c>
      <c r="N18" s="73">
        <v>6572.14</v>
      </c>
      <c r="O18" s="73">
        <v>0</v>
      </c>
      <c r="P18" s="73">
        <v>0</v>
      </c>
      <c r="Q18" s="73">
        <v>83000.1155</v>
      </c>
      <c r="R18" s="73">
        <v>77668</v>
      </c>
      <c r="S18" s="73">
        <v>485614.64600000001</v>
      </c>
      <c r="T18" s="73">
        <v>449945</v>
      </c>
      <c r="U18" s="73">
        <v>0</v>
      </c>
      <c r="V18" s="73">
        <v>0</v>
      </c>
      <c r="W18" s="73">
        <v>0</v>
      </c>
      <c r="X18" s="73">
        <v>0</v>
      </c>
      <c r="Y18" s="73">
        <v>28588.042716000007</v>
      </c>
      <c r="Z18" s="73">
        <v>22870.400000000001</v>
      </c>
      <c r="AA18" s="73">
        <v>258398.25852199999</v>
      </c>
      <c r="AB18" s="73">
        <v>217703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3020768.0522288457</v>
      </c>
      <c r="AN18" s="75">
        <f t="shared" si="1"/>
        <v>876982.92</v>
      </c>
    </row>
    <row r="19" spans="1:40" ht="24.95" customHeight="1" x14ac:dyDescent="0.2">
      <c r="A19" s="53">
        <v>14</v>
      </c>
      <c r="B19" s="72" t="s">
        <v>56</v>
      </c>
      <c r="C19" s="73">
        <v>23235.660000000003</v>
      </c>
      <c r="D19" s="73">
        <v>0</v>
      </c>
      <c r="E19" s="73">
        <v>3950</v>
      </c>
      <c r="F19" s="73">
        <v>0</v>
      </c>
      <c r="G19" s="73">
        <v>128539.2930297899</v>
      </c>
      <c r="H19" s="73">
        <v>64956.42</v>
      </c>
      <c r="I19" s="73">
        <v>1352007.4858855898</v>
      </c>
      <c r="J19" s="73">
        <v>0</v>
      </c>
      <c r="K19" s="73">
        <v>306119.87458915001</v>
      </c>
      <c r="L19" s="73">
        <v>0</v>
      </c>
      <c r="M19" s="73">
        <v>510078.74450585997</v>
      </c>
      <c r="N19" s="73">
        <v>0</v>
      </c>
      <c r="O19" s="73">
        <v>0</v>
      </c>
      <c r="P19" s="73">
        <v>0</v>
      </c>
      <c r="Q19" s="73">
        <v>128569.06</v>
      </c>
      <c r="R19" s="73">
        <v>128569.06</v>
      </c>
      <c r="S19" s="73">
        <v>22609.149999999998</v>
      </c>
      <c r="T19" s="73">
        <v>22609.149999999998</v>
      </c>
      <c r="U19" s="73">
        <v>0</v>
      </c>
      <c r="V19" s="73">
        <v>0</v>
      </c>
      <c r="W19" s="73">
        <v>0</v>
      </c>
      <c r="X19" s="73">
        <v>0</v>
      </c>
      <c r="Y19" s="73">
        <v>9063.9479110000011</v>
      </c>
      <c r="Z19" s="73">
        <v>0</v>
      </c>
      <c r="AA19" s="73">
        <v>158259.768338831</v>
      </c>
      <c r="AB19" s="73">
        <v>45819.77</v>
      </c>
      <c r="AC19" s="73">
        <v>0</v>
      </c>
      <c r="AD19" s="73">
        <v>0</v>
      </c>
      <c r="AE19" s="73">
        <v>30626.135999999999</v>
      </c>
      <c r="AF19" s="73">
        <v>0</v>
      </c>
      <c r="AG19" s="73">
        <v>0</v>
      </c>
      <c r="AH19" s="73">
        <v>0</v>
      </c>
      <c r="AI19" s="73">
        <v>89670.709900000686</v>
      </c>
      <c r="AJ19" s="73">
        <v>1021.75</v>
      </c>
      <c r="AK19" s="73">
        <v>0</v>
      </c>
      <c r="AL19" s="73">
        <v>0</v>
      </c>
      <c r="AM19" s="75">
        <f t="shared" si="0"/>
        <v>2762729.8301602216</v>
      </c>
      <c r="AN19" s="75">
        <f t="shared" si="1"/>
        <v>262976.14999999997</v>
      </c>
    </row>
    <row r="20" spans="1:40" ht="24.95" customHeight="1" x14ac:dyDescent="0.2">
      <c r="A20" s="53">
        <v>15</v>
      </c>
      <c r="B20" s="74" t="s">
        <v>86</v>
      </c>
      <c r="C20" s="73">
        <v>948</v>
      </c>
      <c r="D20" s="73">
        <v>0</v>
      </c>
      <c r="E20" s="73">
        <v>0</v>
      </c>
      <c r="F20" s="73">
        <v>0</v>
      </c>
      <c r="G20" s="73">
        <v>4143.8243759999705</v>
      </c>
      <c r="H20" s="73">
        <v>0</v>
      </c>
      <c r="I20" s="73">
        <v>0</v>
      </c>
      <c r="J20" s="73">
        <v>0</v>
      </c>
      <c r="K20" s="73">
        <v>928960.47816399764</v>
      </c>
      <c r="L20" s="73">
        <v>0</v>
      </c>
      <c r="M20" s="73">
        <v>502108.11937899981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84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136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1436380.4219189975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57</v>
      </c>
      <c r="C21" s="73">
        <v>17820.809932</v>
      </c>
      <c r="D21" s="73">
        <v>6929.2929279999998</v>
      </c>
      <c r="E21" s="73">
        <v>0</v>
      </c>
      <c r="F21" s="73">
        <v>0</v>
      </c>
      <c r="G21" s="73">
        <v>12924.054398999995</v>
      </c>
      <c r="H21" s="73">
        <v>5329.8</v>
      </c>
      <c r="I21" s="73">
        <v>0</v>
      </c>
      <c r="J21" s="73">
        <v>0</v>
      </c>
      <c r="K21" s="73">
        <v>315495.39098200097</v>
      </c>
      <c r="L21" s="73">
        <v>207990.24</v>
      </c>
      <c r="M21" s="73">
        <v>461808.69104599999</v>
      </c>
      <c r="N21" s="73">
        <v>11513.89</v>
      </c>
      <c r="O21" s="73">
        <v>0</v>
      </c>
      <c r="P21" s="73">
        <v>0</v>
      </c>
      <c r="Q21" s="73">
        <v>310886.39</v>
      </c>
      <c r="R21" s="73">
        <v>310886.39</v>
      </c>
      <c r="S21" s="73">
        <v>251199</v>
      </c>
      <c r="T21" s="73">
        <v>251199</v>
      </c>
      <c r="U21" s="73">
        <v>0</v>
      </c>
      <c r="V21" s="73">
        <v>0</v>
      </c>
      <c r="W21" s="73">
        <v>0</v>
      </c>
      <c r="X21" s="73">
        <v>0</v>
      </c>
      <c r="Y21" s="73">
        <v>5187.74928</v>
      </c>
      <c r="Z21" s="73">
        <v>4150.1994239999995</v>
      </c>
      <c r="AA21" s="73">
        <v>32966.372963000002</v>
      </c>
      <c r="AB21" s="73">
        <v>23293.447160400003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25044.406499999997</v>
      </c>
      <c r="AJ21" s="73">
        <v>21396.8452</v>
      </c>
      <c r="AK21" s="73">
        <v>0</v>
      </c>
      <c r="AL21" s="73">
        <v>0</v>
      </c>
      <c r="AM21" s="75">
        <f t="shared" si="0"/>
        <v>1433332.8651020012</v>
      </c>
      <c r="AN21" s="75">
        <f t="shared" si="1"/>
        <v>842689.1047124</v>
      </c>
    </row>
    <row r="22" spans="1:40" ht="24.95" customHeight="1" x14ac:dyDescent="0.2">
      <c r="A22" s="53">
        <v>17</v>
      </c>
      <c r="B22" s="74" t="s">
        <v>59</v>
      </c>
      <c r="C22" s="73">
        <v>0</v>
      </c>
      <c r="D22" s="73">
        <v>0</v>
      </c>
      <c r="E22" s="73">
        <v>525</v>
      </c>
      <c r="F22" s="73">
        <v>0</v>
      </c>
      <c r="G22" s="73">
        <v>161.72800000000001</v>
      </c>
      <c r="H22" s="73">
        <v>0</v>
      </c>
      <c r="I22" s="73">
        <v>0</v>
      </c>
      <c r="J22" s="73">
        <v>0</v>
      </c>
      <c r="K22" s="73">
        <v>38592.970999999998</v>
      </c>
      <c r="L22" s="73">
        <v>0</v>
      </c>
      <c r="M22" s="73">
        <v>448643.11050000001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150</v>
      </c>
      <c r="AB22" s="73">
        <v>0</v>
      </c>
      <c r="AC22" s="73">
        <v>0</v>
      </c>
      <c r="AD22" s="73">
        <v>0</v>
      </c>
      <c r="AE22" s="73">
        <v>64081.015928458088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552153.82542845816</v>
      </c>
      <c r="AN22" s="75">
        <f t="shared" si="1"/>
        <v>0</v>
      </c>
    </row>
    <row r="23" spans="1:40" x14ac:dyDescent="0.2">
      <c r="A23" s="55"/>
      <c r="B23" s="56" t="s">
        <v>1</v>
      </c>
      <c r="C23" s="76">
        <f t="shared" ref="C23:AN23" si="2">SUM(C6:C22)</f>
        <v>14000178.065477245</v>
      </c>
      <c r="D23" s="76">
        <f t="shared" si="2"/>
        <v>1640791.2748101889</v>
      </c>
      <c r="E23" s="76">
        <f t="shared" si="2"/>
        <v>1881639.0822223371</v>
      </c>
      <c r="F23" s="76">
        <f t="shared" si="2"/>
        <v>5440.3944917774561</v>
      </c>
      <c r="G23" s="76">
        <f t="shared" si="2"/>
        <v>4137403.7360033793</v>
      </c>
      <c r="H23" s="76">
        <f t="shared" si="2"/>
        <v>369707.92161655496</v>
      </c>
      <c r="I23" s="76">
        <f t="shared" si="2"/>
        <v>94769620.622952417</v>
      </c>
      <c r="J23" s="76">
        <f t="shared" si="2"/>
        <v>646817.91375521442</v>
      </c>
      <c r="K23" s="76">
        <f t="shared" si="2"/>
        <v>24800169.088911314</v>
      </c>
      <c r="L23" s="76">
        <f t="shared" si="2"/>
        <v>7108340.5114066107</v>
      </c>
      <c r="M23" s="76">
        <f t="shared" si="2"/>
        <v>10976583.627310812</v>
      </c>
      <c r="N23" s="76">
        <f t="shared" si="2"/>
        <v>1367774.7841543413</v>
      </c>
      <c r="O23" s="76">
        <f t="shared" si="2"/>
        <v>35170.272900000004</v>
      </c>
      <c r="P23" s="76">
        <f t="shared" si="2"/>
        <v>1823.6841606836999</v>
      </c>
      <c r="Q23" s="76">
        <f t="shared" si="2"/>
        <v>836410.40621000004</v>
      </c>
      <c r="R23" s="76">
        <f t="shared" si="2"/>
        <v>747142.20972499996</v>
      </c>
      <c r="S23" s="76">
        <f t="shared" si="2"/>
        <v>759422.79600000009</v>
      </c>
      <c r="T23" s="76">
        <f t="shared" si="2"/>
        <v>723753.15</v>
      </c>
      <c r="U23" s="76">
        <f t="shared" si="2"/>
        <v>42417.83</v>
      </c>
      <c r="V23" s="76">
        <f t="shared" si="2"/>
        <v>24612.087865886402</v>
      </c>
      <c r="W23" s="76">
        <f t="shared" si="2"/>
        <v>0</v>
      </c>
      <c r="X23" s="76">
        <f t="shared" si="2"/>
        <v>0</v>
      </c>
      <c r="Y23" s="76">
        <f t="shared" si="2"/>
        <v>2193681.9662932004</v>
      </c>
      <c r="Z23" s="76">
        <f t="shared" si="2"/>
        <v>994523.85342856206</v>
      </c>
      <c r="AA23" s="76">
        <f t="shared" si="2"/>
        <v>15946788.601808509</v>
      </c>
      <c r="AB23" s="76">
        <f t="shared" si="2"/>
        <v>8047255.1847036164</v>
      </c>
      <c r="AC23" s="76">
        <f t="shared" si="2"/>
        <v>1025335.6100649175</v>
      </c>
      <c r="AD23" s="76">
        <f t="shared" si="2"/>
        <v>563195.92001390178</v>
      </c>
      <c r="AE23" s="76">
        <f t="shared" si="2"/>
        <v>2753995.8208404584</v>
      </c>
      <c r="AF23" s="76">
        <f t="shared" si="2"/>
        <v>1543467.1012428435</v>
      </c>
      <c r="AG23" s="76">
        <f t="shared" si="2"/>
        <v>255418.29075758654</v>
      </c>
      <c r="AH23" s="76">
        <f t="shared" si="2"/>
        <v>0</v>
      </c>
      <c r="AI23" s="76">
        <f t="shared" si="2"/>
        <v>5493145.9269994134</v>
      </c>
      <c r="AJ23" s="76">
        <f t="shared" si="2"/>
        <v>3292170.6979302769</v>
      </c>
      <c r="AK23" s="76">
        <f t="shared" si="2"/>
        <v>0</v>
      </c>
      <c r="AL23" s="76">
        <f t="shared" si="2"/>
        <v>0</v>
      </c>
      <c r="AM23" s="76">
        <f t="shared" si="2"/>
        <v>179907381.74475154</v>
      </c>
      <c r="AN23" s="76">
        <f t="shared" si="2"/>
        <v>27076816.689305458</v>
      </c>
    </row>
    <row r="24" spans="1:4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27" customFormat="1" ht="12.7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12.75" customHeight="1" x14ac:dyDescent="0.2">
      <c r="B27" s="111" t="s">
        <v>61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AM27" s="28"/>
      <c r="AN27" s="28"/>
    </row>
    <row r="28" spans="1:40" ht="17.25" customHeight="1" x14ac:dyDescent="0.2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"/>
      <c r="P28" s="11"/>
      <c r="Q28" s="28"/>
      <c r="R28" s="28"/>
      <c r="AN28" s="28"/>
    </row>
    <row r="29" spans="1:40" ht="12.75" customHeight="1" x14ac:dyDescent="0.2">
      <c r="O29" s="11"/>
      <c r="P29" s="11"/>
    </row>
    <row r="31" spans="1:40" x14ac:dyDescent="0.2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7:N28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3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70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101" t="s">
        <v>0</v>
      </c>
      <c r="B4" s="101" t="s">
        <v>2</v>
      </c>
      <c r="C4" s="104" t="s">
        <v>3</v>
      </c>
      <c r="D4" s="105"/>
      <c r="E4" s="105"/>
      <c r="F4" s="105"/>
      <c r="G4" s="106"/>
      <c r="H4" s="104" t="s">
        <v>27</v>
      </c>
      <c r="I4" s="105"/>
      <c r="J4" s="105"/>
      <c r="K4" s="105"/>
      <c r="L4" s="106"/>
      <c r="M4" s="104" t="s">
        <v>34</v>
      </c>
      <c r="N4" s="105"/>
      <c r="O4" s="105"/>
      <c r="P4" s="105"/>
      <c r="Q4" s="106"/>
      <c r="R4" s="104" t="s">
        <v>6</v>
      </c>
      <c r="S4" s="105"/>
      <c r="T4" s="105"/>
      <c r="U4" s="105"/>
      <c r="V4" s="106"/>
      <c r="W4" s="104" t="s">
        <v>35</v>
      </c>
      <c r="X4" s="105"/>
      <c r="Y4" s="105"/>
      <c r="Z4" s="105"/>
      <c r="AA4" s="106"/>
      <c r="AB4" s="104" t="s">
        <v>7</v>
      </c>
      <c r="AC4" s="105"/>
      <c r="AD4" s="105"/>
      <c r="AE4" s="105"/>
      <c r="AF4" s="106"/>
      <c r="AG4" s="104" t="s">
        <v>8</v>
      </c>
      <c r="AH4" s="105"/>
      <c r="AI4" s="105"/>
      <c r="AJ4" s="105"/>
      <c r="AK4" s="106"/>
      <c r="AL4" s="104" t="s">
        <v>28</v>
      </c>
      <c r="AM4" s="105"/>
      <c r="AN4" s="105"/>
      <c r="AO4" s="105"/>
      <c r="AP4" s="106"/>
      <c r="AQ4" s="104" t="s">
        <v>38</v>
      </c>
      <c r="AR4" s="105"/>
      <c r="AS4" s="105"/>
      <c r="AT4" s="105"/>
      <c r="AU4" s="106"/>
      <c r="AV4" s="104" t="s">
        <v>29</v>
      </c>
      <c r="AW4" s="105"/>
      <c r="AX4" s="105"/>
      <c r="AY4" s="105"/>
      <c r="AZ4" s="106"/>
      <c r="BA4" s="104" t="s">
        <v>30</v>
      </c>
      <c r="BB4" s="105"/>
      <c r="BC4" s="105"/>
      <c r="BD4" s="105"/>
      <c r="BE4" s="106"/>
      <c r="BF4" s="104" t="s">
        <v>9</v>
      </c>
      <c r="BG4" s="105"/>
      <c r="BH4" s="105"/>
      <c r="BI4" s="105"/>
      <c r="BJ4" s="106"/>
      <c r="BK4" s="104" t="s">
        <v>33</v>
      </c>
      <c r="BL4" s="105"/>
      <c r="BM4" s="105"/>
      <c r="BN4" s="105"/>
      <c r="BO4" s="106"/>
      <c r="BP4" s="104" t="s">
        <v>10</v>
      </c>
      <c r="BQ4" s="105"/>
      <c r="BR4" s="105"/>
      <c r="BS4" s="105"/>
      <c r="BT4" s="106"/>
      <c r="BU4" s="104" t="s">
        <v>11</v>
      </c>
      <c r="BV4" s="105"/>
      <c r="BW4" s="105"/>
      <c r="BX4" s="105"/>
      <c r="BY4" s="106"/>
      <c r="BZ4" s="104" t="s">
        <v>12</v>
      </c>
      <c r="CA4" s="105"/>
      <c r="CB4" s="105"/>
      <c r="CC4" s="105"/>
      <c r="CD4" s="106"/>
      <c r="CE4" s="104" t="s">
        <v>32</v>
      </c>
      <c r="CF4" s="105"/>
      <c r="CG4" s="105"/>
      <c r="CH4" s="105"/>
      <c r="CI4" s="106"/>
      <c r="CJ4" s="104" t="s">
        <v>13</v>
      </c>
      <c r="CK4" s="105"/>
      <c r="CL4" s="105"/>
      <c r="CM4" s="105"/>
      <c r="CN4" s="106"/>
      <c r="CO4" s="104" t="s">
        <v>14</v>
      </c>
      <c r="CP4" s="105"/>
      <c r="CQ4" s="105"/>
      <c r="CR4" s="105"/>
      <c r="CS4" s="106"/>
    </row>
    <row r="5" spans="1:97" s="22" customFormat="1" ht="42" customHeight="1" x14ac:dyDescent="0.2">
      <c r="A5" s="102"/>
      <c r="B5" s="102"/>
      <c r="C5" s="108" t="s">
        <v>4</v>
      </c>
      <c r="D5" s="109"/>
      <c r="E5" s="109"/>
      <c r="F5" s="110"/>
      <c r="G5" s="68" t="s">
        <v>5</v>
      </c>
      <c r="H5" s="108" t="s">
        <v>4</v>
      </c>
      <c r="I5" s="109"/>
      <c r="J5" s="109"/>
      <c r="K5" s="110"/>
      <c r="L5" s="68" t="s">
        <v>5</v>
      </c>
      <c r="M5" s="108" t="s">
        <v>4</v>
      </c>
      <c r="N5" s="109"/>
      <c r="O5" s="109"/>
      <c r="P5" s="110"/>
      <c r="Q5" s="68" t="s">
        <v>5</v>
      </c>
      <c r="R5" s="108" t="s">
        <v>4</v>
      </c>
      <c r="S5" s="109"/>
      <c r="T5" s="109"/>
      <c r="U5" s="110"/>
      <c r="V5" s="68" t="s">
        <v>5</v>
      </c>
      <c r="W5" s="108" t="s">
        <v>4</v>
      </c>
      <c r="X5" s="109"/>
      <c r="Y5" s="109"/>
      <c r="Z5" s="110"/>
      <c r="AA5" s="68" t="s">
        <v>5</v>
      </c>
      <c r="AB5" s="108" t="s">
        <v>4</v>
      </c>
      <c r="AC5" s="109"/>
      <c r="AD5" s="109"/>
      <c r="AE5" s="110"/>
      <c r="AF5" s="68" t="s">
        <v>5</v>
      </c>
      <c r="AG5" s="108" t="s">
        <v>4</v>
      </c>
      <c r="AH5" s="109"/>
      <c r="AI5" s="109"/>
      <c r="AJ5" s="110"/>
      <c r="AK5" s="68" t="s">
        <v>5</v>
      </c>
      <c r="AL5" s="108" t="s">
        <v>4</v>
      </c>
      <c r="AM5" s="109"/>
      <c r="AN5" s="109"/>
      <c r="AO5" s="110"/>
      <c r="AP5" s="68" t="s">
        <v>5</v>
      </c>
      <c r="AQ5" s="108" t="s">
        <v>4</v>
      </c>
      <c r="AR5" s="109"/>
      <c r="AS5" s="109"/>
      <c r="AT5" s="110"/>
      <c r="AU5" s="68" t="s">
        <v>5</v>
      </c>
      <c r="AV5" s="108" t="s">
        <v>4</v>
      </c>
      <c r="AW5" s="109"/>
      <c r="AX5" s="109"/>
      <c r="AY5" s="110"/>
      <c r="AZ5" s="68" t="s">
        <v>5</v>
      </c>
      <c r="BA5" s="108" t="s">
        <v>4</v>
      </c>
      <c r="BB5" s="109"/>
      <c r="BC5" s="109"/>
      <c r="BD5" s="110"/>
      <c r="BE5" s="68" t="s">
        <v>5</v>
      </c>
      <c r="BF5" s="108" t="s">
        <v>4</v>
      </c>
      <c r="BG5" s="109"/>
      <c r="BH5" s="109"/>
      <c r="BI5" s="110"/>
      <c r="BJ5" s="68" t="s">
        <v>5</v>
      </c>
      <c r="BK5" s="108" t="s">
        <v>4</v>
      </c>
      <c r="BL5" s="109"/>
      <c r="BM5" s="109"/>
      <c r="BN5" s="110"/>
      <c r="BO5" s="68" t="s">
        <v>5</v>
      </c>
      <c r="BP5" s="108" t="s">
        <v>4</v>
      </c>
      <c r="BQ5" s="109"/>
      <c r="BR5" s="109"/>
      <c r="BS5" s="110"/>
      <c r="BT5" s="68" t="s">
        <v>5</v>
      </c>
      <c r="BU5" s="108" t="s">
        <v>4</v>
      </c>
      <c r="BV5" s="109"/>
      <c r="BW5" s="109"/>
      <c r="BX5" s="110"/>
      <c r="BY5" s="68" t="s">
        <v>5</v>
      </c>
      <c r="BZ5" s="108" t="s">
        <v>4</v>
      </c>
      <c r="CA5" s="109"/>
      <c r="CB5" s="109"/>
      <c r="CC5" s="110"/>
      <c r="CD5" s="68" t="s">
        <v>5</v>
      </c>
      <c r="CE5" s="108" t="s">
        <v>4</v>
      </c>
      <c r="CF5" s="109"/>
      <c r="CG5" s="109"/>
      <c r="CH5" s="110"/>
      <c r="CI5" s="68" t="s">
        <v>5</v>
      </c>
      <c r="CJ5" s="108" t="s">
        <v>4</v>
      </c>
      <c r="CK5" s="109"/>
      <c r="CL5" s="109"/>
      <c r="CM5" s="110"/>
      <c r="CN5" s="68" t="s">
        <v>5</v>
      </c>
      <c r="CO5" s="108" t="s">
        <v>4</v>
      </c>
      <c r="CP5" s="109"/>
      <c r="CQ5" s="109"/>
      <c r="CR5" s="110"/>
      <c r="CS5" s="68" t="s">
        <v>5</v>
      </c>
    </row>
    <row r="6" spans="1:97" s="70" customFormat="1" ht="51.75" customHeight="1" x14ac:dyDescent="0.2">
      <c r="A6" s="103"/>
      <c r="B6" s="103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14</v>
      </c>
      <c r="W6" s="71" t="s">
        <v>48</v>
      </c>
      <c r="X6" s="71" t="s">
        <v>49</v>
      </c>
      <c r="Y6" s="71" t="s">
        <v>50</v>
      </c>
      <c r="Z6" s="71" t="s">
        <v>14</v>
      </c>
      <c r="AA6" s="71" t="s">
        <v>14</v>
      </c>
      <c r="AB6" s="71" t="s">
        <v>48</v>
      </c>
      <c r="AC6" s="71" t="s">
        <v>49</v>
      </c>
      <c r="AD6" s="71" t="s">
        <v>50</v>
      </c>
      <c r="AE6" s="71" t="s">
        <v>14</v>
      </c>
      <c r="AF6" s="71" t="s">
        <v>14</v>
      </c>
      <c r="AG6" s="71" t="s">
        <v>48</v>
      </c>
      <c r="AH6" s="71" t="s">
        <v>49</v>
      </c>
      <c r="AI6" s="71" t="s">
        <v>50</v>
      </c>
      <c r="AJ6" s="71" t="s">
        <v>14</v>
      </c>
      <c r="AK6" s="71" t="s">
        <v>14</v>
      </c>
      <c r="AL6" s="71" t="s">
        <v>48</v>
      </c>
      <c r="AM6" s="71" t="s">
        <v>49</v>
      </c>
      <c r="AN6" s="71" t="s">
        <v>50</v>
      </c>
      <c r="AO6" s="71" t="s">
        <v>14</v>
      </c>
      <c r="AP6" s="71" t="s">
        <v>14</v>
      </c>
      <c r="AQ6" s="71" t="s">
        <v>48</v>
      </c>
      <c r="AR6" s="71" t="s">
        <v>49</v>
      </c>
      <c r="AS6" s="71" t="s">
        <v>50</v>
      </c>
      <c r="AT6" s="71" t="s">
        <v>14</v>
      </c>
      <c r="AU6" s="71" t="s">
        <v>14</v>
      </c>
      <c r="AV6" s="71" t="s">
        <v>48</v>
      </c>
      <c r="AW6" s="71" t="s">
        <v>49</v>
      </c>
      <c r="AX6" s="71" t="s">
        <v>50</v>
      </c>
      <c r="AY6" s="71" t="s">
        <v>14</v>
      </c>
      <c r="AZ6" s="71" t="s">
        <v>14</v>
      </c>
      <c r="BA6" s="71" t="s">
        <v>48</v>
      </c>
      <c r="BB6" s="71" t="s">
        <v>49</v>
      </c>
      <c r="BC6" s="71" t="s">
        <v>50</v>
      </c>
      <c r="BD6" s="71" t="s">
        <v>14</v>
      </c>
      <c r="BE6" s="71" t="s">
        <v>14</v>
      </c>
      <c r="BF6" s="71" t="s">
        <v>48</v>
      </c>
      <c r="BG6" s="71" t="s">
        <v>49</v>
      </c>
      <c r="BH6" s="71" t="s">
        <v>50</v>
      </c>
      <c r="BI6" s="71" t="s">
        <v>14</v>
      </c>
      <c r="BJ6" s="71" t="s">
        <v>14</v>
      </c>
      <c r="BK6" s="71" t="s">
        <v>48</v>
      </c>
      <c r="BL6" s="71" t="s">
        <v>49</v>
      </c>
      <c r="BM6" s="71" t="s">
        <v>50</v>
      </c>
      <c r="BN6" s="71" t="s">
        <v>14</v>
      </c>
      <c r="BO6" s="71" t="s">
        <v>14</v>
      </c>
      <c r="BP6" s="71" t="s">
        <v>48</v>
      </c>
      <c r="BQ6" s="71" t="s">
        <v>49</v>
      </c>
      <c r="BR6" s="71" t="s">
        <v>50</v>
      </c>
      <c r="BS6" s="71" t="s">
        <v>14</v>
      </c>
      <c r="BT6" s="71" t="s">
        <v>14</v>
      </c>
      <c r="BU6" s="71" t="s">
        <v>48</v>
      </c>
      <c r="BV6" s="71" t="s">
        <v>49</v>
      </c>
      <c r="BW6" s="71" t="s">
        <v>50</v>
      </c>
      <c r="BX6" s="71" t="s">
        <v>14</v>
      </c>
      <c r="BY6" s="71" t="s">
        <v>14</v>
      </c>
      <c r="BZ6" s="71" t="s">
        <v>48</v>
      </c>
      <c r="CA6" s="71" t="s">
        <v>49</v>
      </c>
      <c r="CB6" s="71" t="s">
        <v>50</v>
      </c>
      <c r="CC6" s="71" t="s">
        <v>14</v>
      </c>
      <c r="CD6" s="71" t="s">
        <v>14</v>
      </c>
      <c r="CE6" s="71" t="s">
        <v>48</v>
      </c>
      <c r="CF6" s="71" t="s">
        <v>49</v>
      </c>
      <c r="CG6" s="71" t="s">
        <v>50</v>
      </c>
      <c r="CH6" s="71" t="s">
        <v>14</v>
      </c>
      <c r="CI6" s="71" t="s">
        <v>14</v>
      </c>
      <c r="CJ6" s="71" t="s">
        <v>48</v>
      </c>
      <c r="CK6" s="71" t="s">
        <v>49</v>
      </c>
      <c r="CL6" s="71" t="s">
        <v>50</v>
      </c>
      <c r="CM6" s="71" t="s">
        <v>14</v>
      </c>
      <c r="CN6" s="71" t="s">
        <v>14</v>
      </c>
      <c r="CO6" s="71" t="s">
        <v>48</v>
      </c>
      <c r="CP6" s="71" t="s">
        <v>49</v>
      </c>
      <c r="CQ6" s="71" t="s">
        <v>50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55</v>
      </c>
      <c r="C7" s="73">
        <v>73760.005190999771</v>
      </c>
      <c r="D7" s="73">
        <v>208860</v>
      </c>
      <c r="E7" s="73">
        <v>3077548.837832002</v>
      </c>
      <c r="F7" s="73">
        <v>3360168.8430230017</v>
      </c>
      <c r="G7" s="73">
        <v>0</v>
      </c>
      <c r="H7" s="73">
        <v>0</v>
      </c>
      <c r="I7" s="73">
        <v>645338.22040408291</v>
      </c>
      <c r="J7" s="73">
        <v>1.1700000000000008</v>
      </c>
      <c r="K7" s="73">
        <v>645339.39040408295</v>
      </c>
      <c r="L7" s="73">
        <v>0</v>
      </c>
      <c r="M7" s="73">
        <v>427996.33854703442</v>
      </c>
      <c r="N7" s="73">
        <v>4553.7789089999997</v>
      </c>
      <c r="O7" s="73">
        <v>26155.73555899991</v>
      </c>
      <c r="P7" s="73">
        <v>458705.85301503434</v>
      </c>
      <c r="Q7" s="73">
        <v>0</v>
      </c>
      <c r="R7" s="73">
        <v>10313126.503953068</v>
      </c>
      <c r="S7" s="73">
        <v>220862.79070400094</v>
      </c>
      <c r="T7" s="73">
        <v>29245927.674185477</v>
      </c>
      <c r="U7" s="73">
        <v>39779916.968842544</v>
      </c>
      <c r="V7" s="73">
        <v>123435.46881868519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25591.647058823528</v>
      </c>
      <c r="AC7" s="73">
        <v>418516.9154411765</v>
      </c>
      <c r="AD7" s="73">
        <v>0</v>
      </c>
      <c r="AE7" s="73">
        <v>444108.56250000006</v>
      </c>
      <c r="AF7" s="73">
        <v>444108.56250000006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0</v>
      </c>
      <c r="BJ7" s="73">
        <v>0</v>
      </c>
      <c r="BK7" s="73">
        <v>0</v>
      </c>
      <c r="BL7" s="73">
        <v>0</v>
      </c>
      <c r="BM7" s="73">
        <v>0</v>
      </c>
      <c r="BN7" s="73">
        <v>0</v>
      </c>
      <c r="BO7" s="73">
        <v>0</v>
      </c>
      <c r="BP7" s="73">
        <v>0</v>
      </c>
      <c r="BQ7" s="73">
        <v>0</v>
      </c>
      <c r="BR7" s="73">
        <v>0</v>
      </c>
      <c r="BS7" s="73">
        <v>0</v>
      </c>
      <c r="BT7" s="73">
        <v>0</v>
      </c>
      <c r="BU7" s="73">
        <v>52.9</v>
      </c>
      <c r="BV7" s="73">
        <v>0</v>
      </c>
      <c r="BW7" s="73">
        <v>0</v>
      </c>
      <c r="BX7" s="73">
        <v>52.9</v>
      </c>
      <c r="BY7" s="73">
        <v>0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0</v>
      </c>
      <c r="CI7" s="73">
        <v>0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3" si="0">C7+H7+M7+R7+W7+AB7+AG7+AL7+AQ7+AV7+BA7+BF7+BK7+BP7+BU7+BZ7+CE7+CJ7</f>
        <v>10840527.394749926</v>
      </c>
      <c r="CP7" s="73">
        <f t="shared" ref="CP7:CP23" si="1">D7+I7+N7+S7+X7+AC7+AH7+AM7+AR7+AW7+BB7+BG7+BL7+BQ7+BV7+CA7+CF7+CK7</f>
        <v>1498131.7054582601</v>
      </c>
      <c r="CQ7" s="73">
        <f t="shared" ref="CQ7:CQ23" si="2">E7+J7+O7+T7+Y7+AD7+AI7+AN7+AS7+AX7+BC7+BH7+BM7+BR7+BW7+CB7+CG7+CL7</f>
        <v>32349633.417576477</v>
      </c>
      <c r="CR7" s="73">
        <f t="shared" ref="CR7:CR23" si="3">F7+K7+P7+U7+Z7+AE7+AJ7+AO7+AT7+AY7+BD7+BI7+BN7+BS7+BX7+CC7+CH7+CM7</f>
        <v>44688292.517784663</v>
      </c>
      <c r="CS7" s="73">
        <f t="shared" ref="CS7:CS23" si="4">G7+L7+Q7+V7+AA7+AF7+AK7+AP7+AU7+AZ7+BE7+BJ7+BO7+BT7+BY7+CD7+CI7+CN7</f>
        <v>567544.03131868527</v>
      </c>
    </row>
    <row r="8" spans="1:97" s="24" customFormat="1" ht="24.95" customHeight="1" x14ac:dyDescent="0.2">
      <c r="A8" s="53">
        <v>2</v>
      </c>
      <c r="B8" s="72" t="s">
        <v>81</v>
      </c>
      <c r="C8" s="73">
        <v>646002.03</v>
      </c>
      <c r="D8" s="73">
        <v>116902.582635</v>
      </c>
      <c r="E8" s="73">
        <v>-64.7</v>
      </c>
      <c r="F8" s="73">
        <v>762839.91263500007</v>
      </c>
      <c r="G8" s="73">
        <v>46684.937047899999</v>
      </c>
      <c r="H8" s="73">
        <v>264293.97357000003</v>
      </c>
      <c r="I8" s="73">
        <v>72730.278200000001</v>
      </c>
      <c r="J8" s="73">
        <v>0</v>
      </c>
      <c r="K8" s="73">
        <v>337024.25177000003</v>
      </c>
      <c r="L8" s="73">
        <v>0</v>
      </c>
      <c r="M8" s="73">
        <v>469344.61981900001</v>
      </c>
      <c r="N8" s="73">
        <v>68258.741393000004</v>
      </c>
      <c r="O8" s="73">
        <v>143.05000000000001</v>
      </c>
      <c r="P8" s="73">
        <v>537746.41121200006</v>
      </c>
      <c r="Q8" s="73">
        <v>-2742.3596170000001</v>
      </c>
      <c r="R8" s="73">
        <v>11742122.187519999</v>
      </c>
      <c r="S8" s="73">
        <v>3588348.4484999999</v>
      </c>
      <c r="T8" s="73">
        <v>1518272.06</v>
      </c>
      <c r="U8" s="73">
        <v>16848742.69602</v>
      </c>
      <c r="V8" s="73">
        <v>16059.551550000002</v>
      </c>
      <c r="W8" s="73">
        <v>1870008.6521700001</v>
      </c>
      <c r="X8" s="73">
        <v>1503802.6160604998</v>
      </c>
      <c r="Y8" s="73">
        <v>12449.21</v>
      </c>
      <c r="Z8" s="73">
        <v>3386260.4782304997</v>
      </c>
      <c r="AA8" s="73">
        <v>286567.22995772009</v>
      </c>
      <c r="AB8" s="73">
        <v>340208.24342282343</v>
      </c>
      <c r="AC8" s="73">
        <v>657621.95773617656</v>
      </c>
      <c r="AD8" s="73">
        <v>730.13</v>
      </c>
      <c r="AE8" s="73">
        <v>998560.33115899994</v>
      </c>
      <c r="AF8" s="73">
        <v>34852.473648696505</v>
      </c>
      <c r="AG8" s="73">
        <v>35170.272900000004</v>
      </c>
      <c r="AH8" s="73">
        <v>0</v>
      </c>
      <c r="AI8" s="73">
        <v>0</v>
      </c>
      <c r="AJ8" s="73">
        <v>35170.272900000004</v>
      </c>
      <c r="AK8" s="73">
        <v>1823.6841606836999</v>
      </c>
      <c r="AL8" s="73">
        <v>49999.00071</v>
      </c>
      <c r="AM8" s="73">
        <v>0</v>
      </c>
      <c r="AN8" s="73">
        <v>0</v>
      </c>
      <c r="AO8" s="73">
        <v>49999.00071</v>
      </c>
      <c r="AP8" s="73">
        <v>48108.6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42417.83</v>
      </c>
      <c r="AW8" s="73">
        <v>0</v>
      </c>
      <c r="AX8" s="73">
        <v>0</v>
      </c>
      <c r="AY8" s="73">
        <v>42417.83</v>
      </c>
      <c r="AZ8" s="73">
        <v>18936.998144609504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248456.11923299998</v>
      </c>
      <c r="BG8" s="73">
        <v>5059.795959</v>
      </c>
      <c r="BH8" s="73">
        <v>0</v>
      </c>
      <c r="BI8" s="73">
        <v>253515.91519199999</v>
      </c>
      <c r="BJ8" s="73">
        <v>328778.32860721881</v>
      </c>
      <c r="BK8" s="73">
        <v>2105818.2374</v>
      </c>
      <c r="BL8" s="73">
        <v>307702.31091199996</v>
      </c>
      <c r="BM8" s="73">
        <v>0</v>
      </c>
      <c r="BN8" s="73">
        <v>2413520.548312</v>
      </c>
      <c r="BO8" s="73">
        <v>2163600.9541539727</v>
      </c>
      <c r="BP8" s="73">
        <v>52961.264999999999</v>
      </c>
      <c r="BQ8" s="73">
        <v>0</v>
      </c>
      <c r="BR8" s="73">
        <v>0</v>
      </c>
      <c r="BS8" s="73">
        <v>52961.264999999999</v>
      </c>
      <c r="BT8" s="73">
        <v>0</v>
      </c>
      <c r="BU8" s="73">
        <v>336118.4865</v>
      </c>
      <c r="BV8" s="73">
        <v>0</v>
      </c>
      <c r="BW8" s="73">
        <v>0</v>
      </c>
      <c r="BX8" s="73">
        <v>336118.4865</v>
      </c>
      <c r="BY8" s="73">
        <v>268894.78919999994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700574.77621000004</v>
      </c>
      <c r="CF8" s="73">
        <v>46077.395928999998</v>
      </c>
      <c r="CG8" s="73">
        <v>0</v>
      </c>
      <c r="CH8" s="73">
        <v>746652.17213900003</v>
      </c>
      <c r="CI8" s="73">
        <v>589645.75316280778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18903495.694454819</v>
      </c>
      <c r="CP8" s="73">
        <f t="shared" si="1"/>
        <v>6366504.1273246761</v>
      </c>
      <c r="CQ8" s="73">
        <f t="shared" si="2"/>
        <v>1531529.75</v>
      </c>
      <c r="CR8" s="73">
        <f t="shared" si="3"/>
        <v>26801529.571779497</v>
      </c>
      <c r="CS8" s="73">
        <f t="shared" si="4"/>
        <v>3801210.9400166092</v>
      </c>
    </row>
    <row r="9" spans="1:97" ht="24.95" customHeight="1" x14ac:dyDescent="0.2">
      <c r="A9" s="53">
        <v>3</v>
      </c>
      <c r="B9" s="72" t="s">
        <v>80</v>
      </c>
      <c r="C9" s="73">
        <v>39299.349563000047</v>
      </c>
      <c r="D9" s="73">
        <v>3006842.397407</v>
      </c>
      <c r="E9" s="73">
        <v>0</v>
      </c>
      <c r="F9" s="73">
        <v>3046141.7469700002</v>
      </c>
      <c r="G9" s="73">
        <v>17252.701874999992</v>
      </c>
      <c r="H9" s="73">
        <v>0</v>
      </c>
      <c r="I9" s="73">
        <v>41891.799999999981</v>
      </c>
      <c r="J9" s="73">
        <v>0</v>
      </c>
      <c r="K9" s="73">
        <v>41891.799999999981</v>
      </c>
      <c r="L9" s="73">
        <v>0</v>
      </c>
      <c r="M9" s="73">
        <v>514933.42399600137</v>
      </c>
      <c r="N9" s="73">
        <v>97215.883097999947</v>
      </c>
      <c r="O9" s="73">
        <v>2980.0470140000093</v>
      </c>
      <c r="P9" s="73">
        <v>615129.35410800134</v>
      </c>
      <c r="Q9" s="73">
        <v>22177.036941000068</v>
      </c>
      <c r="R9" s="73">
        <v>5708.2221399999908</v>
      </c>
      <c r="S9" s="73">
        <v>0</v>
      </c>
      <c r="T9" s="73">
        <v>0</v>
      </c>
      <c r="U9" s="73">
        <v>5708.2221399999908</v>
      </c>
      <c r="V9" s="73">
        <v>5531.3117560000201</v>
      </c>
      <c r="W9" s="73">
        <v>1961922.7664830005</v>
      </c>
      <c r="X9" s="73">
        <v>2540225.1873609987</v>
      </c>
      <c r="Y9" s="73">
        <v>117029.30271700016</v>
      </c>
      <c r="Z9" s="73">
        <v>4619177.2565609999</v>
      </c>
      <c r="AA9" s="73">
        <v>56552.564232000004</v>
      </c>
      <c r="AB9" s="73">
        <v>516914.11984682258</v>
      </c>
      <c r="AC9" s="73">
        <v>931203.13304517744</v>
      </c>
      <c r="AD9" s="73">
        <v>80266.900775000249</v>
      </c>
      <c r="AE9" s="73">
        <v>1528384.1536670004</v>
      </c>
      <c r="AF9" s="73">
        <v>47652.565500000004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131451.84</v>
      </c>
      <c r="AO9" s="73">
        <v>131451.84</v>
      </c>
      <c r="AP9" s="73">
        <v>120691.4746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713526.6421390007</v>
      </c>
      <c r="BG9" s="73">
        <v>2861.182777</v>
      </c>
      <c r="BH9" s="73">
        <v>521.35199999999998</v>
      </c>
      <c r="BI9" s="73">
        <v>716909.17691600067</v>
      </c>
      <c r="BJ9" s="73">
        <v>98115.320787316989</v>
      </c>
      <c r="BK9" s="73">
        <v>3922209.9781159936</v>
      </c>
      <c r="BL9" s="73">
        <v>1598964.4069949989</v>
      </c>
      <c r="BM9" s="73">
        <v>12794.410000000002</v>
      </c>
      <c r="BN9" s="73">
        <v>5533968.7951109931</v>
      </c>
      <c r="BO9" s="73">
        <v>970572.91016900167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562809.45100899995</v>
      </c>
      <c r="BV9" s="73">
        <v>0</v>
      </c>
      <c r="BW9" s="73">
        <v>0</v>
      </c>
      <c r="BX9" s="73">
        <v>562809.45100899995</v>
      </c>
      <c r="BY9" s="73">
        <v>237972.91442800008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1712039.5918039999</v>
      </c>
      <c r="CF9" s="73">
        <v>675563.35354199994</v>
      </c>
      <c r="CG9" s="73">
        <v>0</v>
      </c>
      <c r="CH9" s="73">
        <v>2387602.9453459997</v>
      </c>
      <c r="CI9" s="73">
        <v>1280799.3322146828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9949363.5450968184</v>
      </c>
      <c r="CP9" s="73">
        <f t="shared" si="1"/>
        <v>8894767.3442251757</v>
      </c>
      <c r="CQ9" s="73">
        <f t="shared" si="2"/>
        <v>345043.85250600043</v>
      </c>
      <c r="CR9" s="73">
        <f t="shared" si="3"/>
        <v>19189174.741827995</v>
      </c>
      <c r="CS9" s="73">
        <f t="shared" si="4"/>
        <v>2857318.132503002</v>
      </c>
    </row>
    <row r="10" spans="1:97" ht="24.95" customHeight="1" x14ac:dyDescent="0.2">
      <c r="A10" s="53">
        <v>4</v>
      </c>
      <c r="B10" s="72" t="s">
        <v>82</v>
      </c>
      <c r="C10" s="73">
        <v>5652697.718701696</v>
      </c>
      <c r="D10" s="73">
        <v>31404.774379420029</v>
      </c>
      <c r="E10" s="73">
        <v>0</v>
      </c>
      <c r="F10" s="73">
        <v>5684102.4930811161</v>
      </c>
      <c r="G10" s="73">
        <v>1479888.3043413165</v>
      </c>
      <c r="H10" s="73">
        <v>7105</v>
      </c>
      <c r="I10" s="73">
        <v>139144.45065000001</v>
      </c>
      <c r="J10" s="73">
        <v>0</v>
      </c>
      <c r="K10" s="73">
        <v>146249.45065000001</v>
      </c>
      <c r="L10" s="73">
        <v>0</v>
      </c>
      <c r="M10" s="73">
        <v>256759.94235400157</v>
      </c>
      <c r="N10" s="73">
        <v>171541.0693860582</v>
      </c>
      <c r="O10" s="73">
        <v>7741.5571491400015</v>
      </c>
      <c r="P10" s="73">
        <v>436042.56888919976</v>
      </c>
      <c r="Q10" s="73">
        <v>33954.050283340053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1670845.379682075</v>
      </c>
      <c r="X10" s="73">
        <v>3427001.365270202</v>
      </c>
      <c r="Y10" s="73">
        <v>160688.92694172132</v>
      </c>
      <c r="Z10" s="73">
        <v>5258535.671893999</v>
      </c>
      <c r="AA10" s="73">
        <v>3677092.3340452104</v>
      </c>
      <c r="AB10" s="73">
        <v>178416.26565534031</v>
      </c>
      <c r="AC10" s="73">
        <v>861458.35597356013</v>
      </c>
      <c r="AD10" s="73">
        <v>13460.566501879999</v>
      </c>
      <c r="AE10" s="73">
        <v>1053335.1881307804</v>
      </c>
      <c r="AF10" s="73">
        <v>426231.16191981785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415760.08685804717</v>
      </c>
      <c r="BG10" s="73">
        <v>965.70199999999932</v>
      </c>
      <c r="BH10" s="73">
        <v>0</v>
      </c>
      <c r="BI10" s="73">
        <v>416725.78885804716</v>
      </c>
      <c r="BJ10" s="73">
        <v>44760.651887711196</v>
      </c>
      <c r="BK10" s="73">
        <v>3094105.3591157496</v>
      </c>
      <c r="BL10" s="73">
        <v>142329.72258705008</v>
      </c>
      <c r="BM10" s="73">
        <v>0</v>
      </c>
      <c r="BN10" s="73">
        <v>3236435.0817027995</v>
      </c>
      <c r="BO10" s="73">
        <v>1015644.4707807723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206736.35448801756</v>
      </c>
      <c r="CB10" s="73">
        <v>0</v>
      </c>
      <c r="CC10" s="73">
        <v>206736.35448801756</v>
      </c>
      <c r="CD10" s="73">
        <v>0</v>
      </c>
      <c r="CE10" s="73">
        <v>1003616.0622341101</v>
      </c>
      <c r="CF10" s="73">
        <v>0</v>
      </c>
      <c r="CG10" s="73">
        <v>0</v>
      </c>
      <c r="CH10" s="73">
        <v>1003616.0622341101</v>
      </c>
      <c r="CI10" s="73">
        <v>716385.4173583698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12279305.814601019</v>
      </c>
      <c r="CP10" s="73">
        <f t="shared" si="1"/>
        <v>4980581.7947343076</v>
      </c>
      <c r="CQ10" s="73">
        <f t="shared" si="2"/>
        <v>181891.05059274132</v>
      </c>
      <c r="CR10" s="73">
        <f t="shared" si="3"/>
        <v>17441778.659928069</v>
      </c>
      <c r="CS10" s="73">
        <f t="shared" si="4"/>
        <v>7393956.390616538</v>
      </c>
    </row>
    <row r="11" spans="1:97" ht="24.95" customHeight="1" x14ac:dyDescent="0.2">
      <c r="A11" s="53">
        <v>5</v>
      </c>
      <c r="B11" s="72" t="s">
        <v>91</v>
      </c>
      <c r="C11" s="73">
        <v>31768.6</v>
      </c>
      <c r="D11" s="73">
        <v>3570.65</v>
      </c>
      <c r="E11" s="73">
        <v>0</v>
      </c>
      <c r="F11" s="73">
        <v>35339.25</v>
      </c>
      <c r="G11" s="73">
        <v>4287.0054312000011</v>
      </c>
      <c r="H11" s="73">
        <v>17876.04</v>
      </c>
      <c r="I11" s="73">
        <v>27213.73</v>
      </c>
      <c r="J11" s="73">
        <v>2730.4</v>
      </c>
      <c r="K11" s="73">
        <v>47820.170000000006</v>
      </c>
      <c r="L11" s="73">
        <v>0</v>
      </c>
      <c r="M11" s="73">
        <v>262178.46999999997</v>
      </c>
      <c r="N11" s="73">
        <v>26744.52</v>
      </c>
      <c r="O11" s="73">
        <v>2654.6099999999997</v>
      </c>
      <c r="P11" s="73">
        <v>291577.59999999998</v>
      </c>
      <c r="Q11" s="73">
        <v>0</v>
      </c>
      <c r="R11" s="73">
        <v>6682619.3499999996</v>
      </c>
      <c r="S11" s="73">
        <v>613883.24</v>
      </c>
      <c r="T11" s="73">
        <v>1063484.49</v>
      </c>
      <c r="U11" s="73">
        <v>8359987.0800000001</v>
      </c>
      <c r="V11" s="73">
        <v>0</v>
      </c>
      <c r="W11" s="73">
        <v>353268.65</v>
      </c>
      <c r="X11" s="73">
        <v>656575.91</v>
      </c>
      <c r="Y11" s="73">
        <v>15188.11</v>
      </c>
      <c r="Z11" s="73">
        <v>1025032.67</v>
      </c>
      <c r="AA11" s="73">
        <v>0</v>
      </c>
      <c r="AB11" s="73">
        <v>62418.277058823529</v>
      </c>
      <c r="AC11" s="73">
        <v>486755.57544117654</v>
      </c>
      <c r="AD11" s="73">
        <v>1868.44</v>
      </c>
      <c r="AE11" s="73">
        <v>551042.29249999998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53953.68</v>
      </c>
      <c r="BG11" s="73">
        <v>174.06</v>
      </c>
      <c r="BH11" s="73">
        <v>0</v>
      </c>
      <c r="BI11" s="73">
        <v>54127.74</v>
      </c>
      <c r="BJ11" s="73">
        <v>43378.990079999996</v>
      </c>
      <c r="BK11" s="73">
        <v>494469.27</v>
      </c>
      <c r="BL11" s="73">
        <v>33615.83</v>
      </c>
      <c r="BM11" s="73">
        <v>2850</v>
      </c>
      <c r="BN11" s="73">
        <v>530935.1</v>
      </c>
      <c r="BO11" s="73">
        <v>267717.70240000001</v>
      </c>
      <c r="BP11" s="73">
        <v>7765.08</v>
      </c>
      <c r="BQ11" s="73">
        <v>8809.93</v>
      </c>
      <c r="BR11" s="73">
        <v>240.15</v>
      </c>
      <c r="BS11" s="73">
        <v>16815.160000000003</v>
      </c>
      <c r="BT11" s="73">
        <v>0</v>
      </c>
      <c r="BU11" s="73">
        <v>864148.77</v>
      </c>
      <c r="BV11" s="73">
        <v>0</v>
      </c>
      <c r="BW11" s="73">
        <v>0</v>
      </c>
      <c r="BX11" s="73">
        <v>864148.77</v>
      </c>
      <c r="BY11" s="73">
        <v>609042.70779724361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351037.25</v>
      </c>
      <c r="CF11" s="73">
        <v>40600.080000000002</v>
      </c>
      <c r="CG11" s="73">
        <v>8236</v>
      </c>
      <c r="CH11" s="73">
        <v>399873.33</v>
      </c>
      <c r="CI11" s="73">
        <v>0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9181503.4370588232</v>
      </c>
      <c r="CP11" s="73">
        <f t="shared" si="1"/>
        <v>1897943.5254411767</v>
      </c>
      <c r="CQ11" s="73">
        <f t="shared" si="2"/>
        <v>1097252.2</v>
      </c>
      <c r="CR11" s="73">
        <f t="shared" si="3"/>
        <v>12176699.1625</v>
      </c>
      <c r="CS11" s="73">
        <f t="shared" si="4"/>
        <v>924426.40570844361</v>
      </c>
    </row>
    <row r="12" spans="1:97" ht="24.95" customHeight="1" x14ac:dyDescent="0.2">
      <c r="A12" s="53">
        <v>6</v>
      </c>
      <c r="B12" s="72" t="s">
        <v>84</v>
      </c>
      <c r="C12" s="73">
        <v>11133.097328000003</v>
      </c>
      <c r="D12" s="73">
        <v>1243.8399999999999</v>
      </c>
      <c r="E12" s="73">
        <v>29707.64</v>
      </c>
      <c r="F12" s="73">
        <v>42084.577327999999</v>
      </c>
      <c r="G12" s="73">
        <v>0</v>
      </c>
      <c r="H12" s="73">
        <v>19398</v>
      </c>
      <c r="I12" s="73">
        <v>18839.151413</v>
      </c>
      <c r="J12" s="73">
        <v>1894</v>
      </c>
      <c r="K12" s="73">
        <v>40131.151413</v>
      </c>
      <c r="L12" s="73">
        <v>1651.3229240587</v>
      </c>
      <c r="M12" s="73">
        <v>326144.82923500007</v>
      </c>
      <c r="N12" s="73">
        <v>14416.381386000001</v>
      </c>
      <c r="O12" s="73">
        <v>20962.510000000002</v>
      </c>
      <c r="P12" s="73">
        <v>361523.7206210001</v>
      </c>
      <c r="Q12" s="73">
        <v>20543.619511208399</v>
      </c>
      <c r="R12" s="73">
        <v>2856162.0056159995</v>
      </c>
      <c r="S12" s="73">
        <v>433576.54</v>
      </c>
      <c r="T12" s="73">
        <v>996308.94</v>
      </c>
      <c r="U12" s="73">
        <v>4286047.4856159994</v>
      </c>
      <c r="V12" s="73">
        <v>0</v>
      </c>
      <c r="W12" s="73">
        <v>454573.64269100002</v>
      </c>
      <c r="X12" s="73">
        <v>553675.35109799996</v>
      </c>
      <c r="Y12" s="73">
        <v>43947.822592000004</v>
      </c>
      <c r="Z12" s="73">
        <v>1052196.816381</v>
      </c>
      <c r="AA12" s="73">
        <v>70137.381149353809</v>
      </c>
      <c r="AB12" s="73">
        <v>119919.46110182349</v>
      </c>
      <c r="AC12" s="73">
        <v>488667.7196771765</v>
      </c>
      <c r="AD12" s="73">
        <v>5502.0660000000007</v>
      </c>
      <c r="AE12" s="73">
        <v>614089.24677900004</v>
      </c>
      <c r="AF12" s="73">
        <v>48231.761977566603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-2158.6558</v>
      </c>
      <c r="AX12" s="73">
        <v>0</v>
      </c>
      <c r="AY12" s="73">
        <v>-2158.6558</v>
      </c>
      <c r="AZ12" s="73">
        <v>86.345428556800002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254765.08318700001</v>
      </c>
      <c r="BG12" s="73">
        <v>0</v>
      </c>
      <c r="BH12" s="73">
        <v>0</v>
      </c>
      <c r="BI12" s="73">
        <v>254765.08318700001</v>
      </c>
      <c r="BJ12" s="73">
        <v>121974.4005721742</v>
      </c>
      <c r="BK12" s="73">
        <v>1472843.6145620001</v>
      </c>
      <c r="BL12" s="73">
        <v>39027.317166000001</v>
      </c>
      <c r="BM12" s="73">
        <v>30703.54</v>
      </c>
      <c r="BN12" s="73">
        <v>1542574.4717280001</v>
      </c>
      <c r="BO12" s="73">
        <v>1511497.758210483</v>
      </c>
      <c r="BP12" s="73">
        <v>441870.30236400006</v>
      </c>
      <c r="BQ12" s="73">
        <v>358.79</v>
      </c>
      <c r="BR12" s="73">
        <v>0</v>
      </c>
      <c r="BS12" s="73">
        <v>442229.09236400004</v>
      </c>
      <c r="BT12" s="73">
        <v>423691.41122930066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470981.740658</v>
      </c>
      <c r="CF12" s="73">
        <v>9454.6305969999994</v>
      </c>
      <c r="CG12" s="73">
        <v>11000</v>
      </c>
      <c r="CH12" s="73">
        <v>491436.37125500001</v>
      </c>
      <c r="CI12" s="73">
        <v>481931.13452524994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6427791.7767428225</v>
      </c>
      <c r="CP12" s="73">
        <f t="shared" si="1"/>
        <v>1557101.0655371763</v>
      </c>
      <c r="CQ12" s="73">
        <f t="shared" si="2"/>
        <v>1140026.518592</v>
      </c>
      <c r="CR12" s="73">
        <f t="shared" si="3"/>
        <v>9124919.3608719986</v>
      </c>
      <c r="CS12" s="73">
        <f t="shared" si="4"/>
        <v>2679745.1355279526</v>
      </c>
    </row>
    <row r="13" spans="1:97" ht="24.95" customHeight="1" x14ac:dyDescent="0.2">
      <c r="A13" s="53">
        <v>7</v>
      </c>
      <c r="B13" s="72" t="s">
        <v>90</v>
      </c>
      <c r="C13" s="73">
        <v>2567.1899999999996</v>
      </c>
      <c r="D13" s="73">
        <v>1042.78</v>
      </c>
      <c r="E13" s="73">
        <v>418189.50000000006</v>
      </c>
      <c r="F13" s="73">
        <v>421799.47000000003</v>
      </c>
      <c r="G13" s="73">
        <v>0</v>
      </c>
      <c r="H13" s="73">
        <v>682.83000000000015</v>
      </c>
      <c r="I13" s="73">
        <v>49758.478449999995</v>
      </c>
      <c r="J13" s="73">
        <v>8194.4800000000014</v>
      </c>
      <c r="K13" s="73">
        <v>58635.78845</v>
      </c>
      <c r="L13" s="73">
        <v>0</v>
      </c>
      <c r="M13" s="73">
        <v>209041.34470399996</v>
      </c>
      <c r="N13" s="73">
        <v>8831.3559210000003</v>
      </c>
      <c r="O13" s="73">
        <v>34928.68</v>
      </c>
      <c r="P13" s="73">
        <v>252801.38062499996</v>
      </c>
      <c r="Q13" s="73">
        <v>-941.69764600000008</v>
      </c>
      <c r="R13" s="73">
        <v>277936.56</v>
      </c>
      <c r="S13" s="73">
        <v>53028.099999999991</v>
      </c>
      <c r="T13" s="73">
        <v>4055462.4799999991</v>
      </c>
      <c r="U13" s="73">
        <v>4386427.1399999987</v>
      </c>
      <c r="V13" s="73">
        <v>0</v>
      </c>
      <c r="W13" s="73">
        <v>81244.472150999994</v>
      </c>
      <c r="X13" s="73">
        <v>232951.46225399998</v>
      </c>
      <c r="Y13" s="73">
        <v>1004880.9612000003</v>
      </c>
      <c r="Z13" s="73">
        <v>1319076.8956050002</v>
      </c>
      <c r="AA13" s="73">
        <v>649095.2533368998</v>
      </c>
      <c r="AB13" s="73">
        <v>40029.156090823526</v>
      </c>
      <c r="AC13" s="73">
        <v>464978.33401417651</v>
      </c>
      <c r="AD13" s="73">
        <v>123853.72</v>
      </c>
      <c r="AE13" s="73">
        <v>628861.21010500006</v>
      </c>
      <c r="AF13" s="73">
        <v>89032.042177299969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57588.884055000002</v>
      </c>
      <c r="BG13" s="73">
        <v>140.59358700000001</v>
      </c>
      <c r="BH13" s="73">
        <v>0</v>
      </c>
      <c r="BI13" s="73">
        <v>57729.477642000005</v>
      </c>
      <c r="BJ13" s="73">
        <v>50513.712177999994</v>
      </c>
      <c r="BK13" s="73">
        <v>118730.57045</v>
      </c>
      <c r="BL13" s="73">
        <v>19071.282999999999</v>
      </c>
      <c r="BM13" s="73">
        <v>21360.269999999997</v>
      </c>
      <c r="BN13" s="73">
        <v>159162.12344999998</v>
      </c>
      <c r="BO13" s="73">
        <v>105389.76774469993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521175.93</v>
      </c>
      <c r="BV13" s="73">
        <v>9302</v>
      </c>
      <c r="BW13" s="73">
        <v>0</v>
      </c>
      <c r="BX13" s="73">
        <v>530477.92999999993</v>
      </c>
      <c r="BY13" s="73">
        <v>183809.72657099992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50279.700000000004</v>
      </c>
      <c r="CF13" s="73">
        <v>28359.359999999997</v>
      </c>
      <c r="CG13" s="73">
        <v>0</v>
      </c>
      <c r="CH13" s="73">
        <v>78639.06</v>
      </c>
      <c r="CI13" s="73">
        <v>0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1359276.6374508233</v>
      </c>
      <c r="CP13" s="73">
        <f t="shared" si="1"/>
        <v>867463.74722617655</v>
      </c>
      <c r="CQ13" s="73">
        <f t="shared" si="2"/>
        <v>5666870.0911999987</v>
      </c>
      <c r="CR13" s="73">
        <f t="shared" si="3"/>
        <v>7893610.4758769972</v>
      </c>
      <c r="CS13" s="73">
        <f t="shared" si="4"/>
        <v>1076898.8043618996</v>
      </c>
    </row>
    <row r="14" spans="1:97" ht="24.95" customHeight="1" x14ac:dyDescent="0.2">
      <c r="A14" s="53">
        <v>8</v>
      </c>
      <c r="B14" s="72" t="s">
        <v>53</v>
      </c>
      <c r="C14" s="73">
        <v>30752.052401333349</v>
      </c>
      <c r="D14" s="73">
        <v>0</v>
      </c>
      <c r="E14" s="73">
        <v>78701.745697996797</v>
      </c>
      <c r="F14" s="73">
        <v>109453.79809933015</v>
      </c>
      <c r="G14" s="73">
        <v>26030.140620805501</v>
      </c>
      <c r="H14" s="73">
        <v>293.42500000000001</v>
      </c>
      <c r="I14" s="73">
        <v>388</v>
      </c>
      <c r="J14" s="73">
        <v>0</v>
      </c>
      <c r="K14" s="73">
        <v>681.42499999999995</v>
      </c>
      <c r="L14" s="73">
        <v>1453.9</v>
      </c>
      <c r="M14" s="73">
        <v>131133.28575786689</v>
      </c>
      <c r="N14" s="73">
        <v>9641.014678452053</v>
      </c>
      <c r="O14" s="73">
        <v>10505.178285106944</v>
      </c>
      <c r="P14" s="73">
        <v>151279.47872142587</v>
      </c>
      <c r="Q14" s="73">
        <v>133241.95370932901</v>
      </c>
      <c r="R14" s="73">
        <v>2399789.6437051725</v>
      </c>
      <c r="S14" s="73">
        <v>111630.37093915002</v>
      </c>
      <c r="T14" s="73">
        <v>3551615.9203161127</v>
      </c>
      <c r="U14" s="73">
        <v>6063035.9349604351</v>
      </c>
      <c r="V14" s="73">
        <v>128891.277995568</v>
      </c>
      <c r="W14" s="73">
        <v>154912.90694461943</v>
      </c>
      <c r="X14" s="73">
        <v>299666.22193456435</v>
      </c>
      <c r="Y14" s="73">
        <v>342505.26859422296</v>
      </c>
      <c r="Z14" s="73">
        <v>797084.39747340675</v>
      </c>
      <c r="AA14" s="73">
        <v>49817.001828858098</v>
      </c>
      <c r="AB14" s="73">
        <v>51708.432561405556</v>
      </c>
      <c r="AC14" s="73">
        <v>454453.7277116779</v>
      </c>
      <c r="AD14" s="73">
        <v>30986.772668668444</v>
      </c>
      <c r="AE14" s="73">
        <v>537148.9329417519</v>
      </c>
      <c r="AF14" s="73">
        <v>1096.1354355506901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66652.946094999992</v>
      </c>
      <c r="BG14" s="73">
        <v>0</v>
      </c>
      <c r="BH14" s="73">
        <v>0</v>
      </c>
      <c r="BI14" s="73">
        <v>66652.946094999992</v>
      </c>
      <c r="BJ14" s="73">
        <v>6663.8832899999998</v>
      </c>
      <c r="BK14" s="73">
        <v>112844.7156</v>
      </c>
      <c r="BL14" s="73">
        <v>0</v>
      </c>
      <c r="BM14" s="73">
        <v>3377.61</v>
      </c>
      <c r="BN14" s="73">
        <v>116222.3256</v>
      </c>
      <c r="BO14" s="73">
        <v>183049.63690520899</v>
      </c>
      <c r="BP14" s="73">
        <v>22215</v>
      </c>
      <c r="BQ14" s="73">
        <v>0</v>
      </c>
      <c r="BR14" s="73">
        <v>0</v>
      </c>
      <c r="BS14" s="73">
        <v>22215</v>
      </c>
      <c r="BT14" s="73">
        <v>23450.164452959802</v>
      </c>
      <c r="BU14" s="73">
        <v>270</v>
      </c>
      <c r="BV14" s="73">
        <v>0</v>
      </c>
      <c r="BW14" s="73">
        <v>0</v>
      </c>
      <c r="BX14" s="73">
        <v>270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18149.400000000001</v>
      </c>
      <c r="CF14" s="73">
        <v>0</v>
      </c>
      <c r="CG14" s="73">
        <v>0</v>
      </c>
      <c r="CH14" s="73">
        <v>18149.400000000001</v>
      </c>
      <c r="CI14" s="73">
        <v>13444.146000000001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2988721.8080653972</v>
      </c>
      <c r="CP14" s="73">
        <f t="shared" si="1"/>
        <v>875779.33526384435</v>
      </c>
      <c r="CQ14" s="73">
        <f t="shared" si="2"/>
        <v>4017692.4955621078</v>
      </c>
      <c r="CR14" s="73">
        <f t="shared" si="3"/>
        <v>7882193.6388913505</v>
      </c>
      <c r="CS14" s="73">
        <f t="shared" si="4"/>
        <v>567138.24023828004</v>
      </c>
    </row>
    <row r="15" spans="1:97" ht="24.95" customHeight="1" x14ac:dyDescent="0.2">
      <c r="A15" s="53">
        <v>9</v>
      </c>
      <c r="B15" s="72" t="s">
        <v>89</v>
      </c>
      <c r="C15" s="73">
        <v>96778.326600004715</v>
      </c>
      <c r="D15" s="73">
        <v>882.47920000000011</v>
      </c>
      <c r="E15" s="73">
        <v>79832.574399999954</v>
      </c>
      <c r="F15" s="73">
        <v>177493.38020000467</v>
      </c>
      <c r="G15" s="73">
        <v>0</v>
      </c>
      <c r="H15" s="73">
        <v>93335.553300000174</v>
      </c>
      <c r="I15" s="73">
        <v>8651.0106000000014</v>
      </c>
      <c r="J15" s="73">
        <v>68510.626499999882</v>
      </c>
      <c r="K15" s="73">
        <v>170497.19040000008</v>
      </c>
      <c r="L15" s="73">
        <v>0</v>
      </c>
      <c r="M15" s="73">
        <v>212262.72592382933</v>
      </c>
      <c r="N15" s="73">
        <v>10927.753452054798</v>
      </c>
      <c r="O15" s="73">
        <v>28162.403200000143</v>
      </c>
      <c r="P15" s="73">
        <v>251352.88257588429</v>
      </c>
      <c r="Q15" s="73">
        <v>25119.292977712201</v>
      </c>
      <c r="R15" s="73">
        <v>2920337.5836000592</v>
      </c>
      <c r="S15" s="73">
        <v>391876.53000000009</v>
      </c>
      <c r="T15" s="73">
        <v>1231712.161000012</v>
      </c>
      <c r="U15" s="73">
        <v>4543926.2746000718</v>
      </c>
      <c r="V15" s="73">
        <v>335174.40000003111</v>
      </c>
      <c r="W15" s="73">
        <v>261800.51278343823</v>
      </c>
      <c r="X15" s="73">
        <v>151989.02269915058</v>
      </c>
      <c r="Y15" s="73">
        <v>213732.31256438358</v>
      </c>
      <c r="Z15" s="73">
        <v>627521.84804697242</v>
      </c>
      <c r="AA15" s="73">
        <v>470742.97887683421</v>
      </c>
      <c r="AB15" s="73">
        <v>75562.784248029406</v>
      </c>
      <c r="AC15" s="73">
        <v>433744.5616342657</v>
      </c>
      <c r="AD15" s="73">
        <v>35923.424657534248</v>
      </c>
      <c r="AE15" s="73">
        <v>545230.77053982939</v>
      </c>
      <c r="AF15" s="73">
        <v>76185.165976151038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39427.482576000002</v>
      </c>
      <c r="BG15" s="73">
        <v>0</v>
      </c>
      <c r="BH15" s="73">
        <v>0</v>
      </c>
      <c r="BI15" s="73">
        <v>39427.482576000002</v>
      </c>
      <c r="BJ15" s="73">
        <v>31541.986060800002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3699504.9690313614</v>
      </c>
      <c r="CP15" s="73">
        <f t="shared" si="1"/>
        <v>998071.35758547112</v>
      </c>
      <c r="CQ15" s="73">
        <f t="shared" si="2"/>
        <v>1657873.5023219297</v>
      </c>
      <c r="CR15" s="73">
        <f t="shared" si="3"/>
        <v>6355449.8289387627</v>
      </c>
      <c r="CS15" s="73">
        <f t="shared" si="4"/>
        <v>938763.82389152853</v>
      </c>
    </row>
    <row r="16" spans="1:97" ht="24.95" customHeight="1" x14ac:dyDescent="0.2">
      <c r="A16" s="53">
        <v>10</v>
      </c>
      <c r="B16" s="72" t="s">
        <v>85</v>
      </c>
      <c r="C16" s="73">
        <v>924</v>
      </c>
      <c r="D16" s="73">
        <v>137039</v>
      </c>
      <c r="E16" s="73">
        <v>38</v>
      </c>
      <c r="F16" s="73">
        <v>138001</v>
      </c>
      <c r="G16" s="73">
        <v>0</v>
      </c>
      <c r="H16" s="73">
        <v>253</v>
      </c>
      <c r="I16" s="73">
        <v>175508</v>
      </c>
      <c r="J16" s="73">
        <v>299</v>
      </c>
      <c r="K16" s="73">
        <v>176060</v>
      </c>
      <c r="L16" s="73">
        <v>2249.8320121632005</v>
      </c>
      <c r="M16" s="73">
        <v>154679</v>
      </c>
      <c r="N16" s="73">
        <v>5616</v>
      </c>
      <c r="O16" s="73">
        <v>4491</v>
      </c>
      <c r="P16" s="73">
        <v>164786</v>
      </c>
      <c r="Q16" s="73">
        <v>0</v>
      </c>
      <c r="R16" s="73">
        <v>371107</v>
      </c>
      <c r="S16" s="73">
        <v>104729</v>
      </c>
      <c r="T16" s="73">
        <v>160268</v>
      </c>
      <c r="U16" s="73">
        <v>636104</v>
      </c>
      <c r="V16" s="73">
        <v>0</v>
      </c>
      <c r="W16" s="73">
        <v>163379</v>
      </c>
      <c r="X16" s="73">
        <v>196292</v>
      </c>
      <c r="Y16" s="73">
        <v>248443</v>
      </c>
      <c r="Z16" s="73">
        <v>608114</v>
      </c>
      <c r="AA16" s="73">
        <v>15274.351331704112</v>
      </c>
      <c r="AB16" s="73">
        <v>117658.64705882352</v>
      </c>
      <c r="AC16" s="73">
        <v>444714.9154411765</v>
      </c>
      <c r="AD16" s="73">
        <v>123</v>
      </c>
      <c r="AE16" s="73">
        <v>562496.5625</v>
      </c>
      <c r="AF16" s="73">
        <v>15951.84249958904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132504</v>
      </c>
      <c r="AO16" s="73">
        <v>132504</v>
      </c>
      <c r="AP16" s="73">
        <v>61218.685124999996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182712</v>
      </c>
      <c r="BG16" s="73">
        <v>416</v>
      </c>
      <c r="BH16" s="73">
        <v>0</v>
      </c>
      <c r="BI16" s="73">
        <v>183128</v>
      </c>
      <c r="BJ16" s="73">
        <v>170597.28217026714</v>
      </c>
      <c r="BK16" s="73">
        <v>1235541</v>
      </c>
      <c r="BL16" s="73">
        <v>184069</v>
      </c>
      <c r="BM16" s="73">
        <v>30914</v>
      </c>
      <c r="BN16" s="73">
        <v>1450524</v>
      </c>
      <c r="BO16" s="73">
        <v>955499.78581988136</v>
      </c>
      <c r="BP16" s="73">
        <v>160480</v>
      </c>
      <c r="BQ16" s="73">
        <v>193006</v>
      </c>
      <c r="BR16" s="73">
        <v>0</v>
      </c>
      <c r="BS16" s="73">
        <v>353486</v>
      </c>
      <c r="BT16" s="73">
        <v>108503.50247127452</v>
      </c>
      <c r="BU16" s="73">
        <v>249718</v>
      </c>
      <c r="BV16" s="73">
        <v>0</v>
      </c>
      <c r="BW16" s="73">
        <v>0</v>
      </c>
      <c r="BX16" s="73">
        <v>249718</v>
      </c>
      <c r="BY16" s="73">
        <v>152218.78848411786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119577</v>
      </c>
      <c r="CF16" s="73">
        <v>7800</v>
      </c>
      <c r="CG16" s="73">
        <v>41331</v>
      </c>
      <c r="CH16" s="73">
        <v>168708</v>
      </c>
      <c r="CI16" s="73">
        <v>77068.493976534257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2756028.6470588236</v>
      </c>
      <c r="CP16" s="73">
        <f t="shared" si="1"/>
        <v>1449189.9154411764</v>
      </c>
      <c r="CQ16" s="73">
        <f t="shared" si="2"/>
        <v>618411</v>
      </c>
      <c r="CR16" s="73">
        <f t="shared" si="3"/>
        <v>4823629.5625</v>
      </c>
      <c r="CS16" s="73">
        <f t="shared" si="4"/>
        <v>1558582.5638905317</v>
      </c>
    </row>
    <row r="17" spans="1:97" ht="24.95" customHeight="1" x14ac:dyDescent="0.2">
      <c r="A17" s="53">
        <v>11</v>
      </c>
      <c r="B17" s="72" t="s">
        <v>54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178</v>
      </c>
      <c r="I17" s="73">
        <v>1415</v>
      </c>
      <c r="J17" s="73">
        <v>290.5</v>
      </c>
      <c r="K17" s="73">
        <v>1883.5</v>
      </c>
      <c r="L17" s="73">
        <v>0</v>
      </c>
      <c r="M17" s="73">
        <v>9561.5</v>
      </c>
      <c r="N17" s="73">
        <v>3685.63</v>
      </c>
      <c r="O17" s="73">
        <v>13251.73</v>
      </c>
      <c r="P17" s="73">
        <v>26498.86</v>
      </c>
      <c r="Q17" s="73">
        <v>12218.61</v>
      </c>
      <c r="R17" s="73">
        <v>45538.96</v>
      </c>
      <c r="S17" s="73">
        <v>10580.77</v>
      </c>
      <c r="T17" s="73">
        <v>1977525.3399999999</v>
      </c>
      <c r="U17" s="73">
        <v>2033645.0699999998</v>
      </c>
      <c r="V17" s="73">
        <v>0</v>
      </c>
      <c r="W17" s="73">
        <v>131631.67999999999</v>
      </c>
      <c r="X17" s="73">
        <v>137122.85</v>
      </c>
      <c r="Y17" s="73">
        <v>880172.25</v>
      </c>
      <c r="Z17" s="73">
        <v>1148926.78</v>
      </c>
      <c r="AA17" s="73">
        <v>804248.75</v>
      </c>
      <c r="AB17" s="73">
        <v>44372.079999999994</v>
      </c>
      <c r="AC17" s="73">
        <v>443146.11</v>
      </c>
      <c r="AD17" s="73">
        <v>41503.599999999999</v>
      </c>
      <c r="AE17" s="73">
        <v>529021.79</v>
      </c>
      <c r="AF17" s="73">
        <v>54431.54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2404.9899999999998</v>
      </c>
      <c r="BG17" s="73">
        <v>0</v>
      </c>
      <c r="BH17" s="73">
        <v>0</v>
      </c>
      <c r="BI17" s="73">
        <v>2404.9899999999998</v>
      </c>
      <c r="BJ17" s="73">
        <v>1923.99</v>
      </c>
      <c r="BK17" s="73">
        <v>7970.91</v>
      </c>
      <c r="BL17" s="73">
        <v>3372.94</v>
      </c>
      <c r="BM17" s="73">
        <v>14395.18</v>
      </c>
      <c r="BN17" s="73">
        <v>25739.03</v>
      </c>
      <c r="BO17" s="73">
        <v>20591.22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8594.16</v>
      </c>
      <c r="BV17" s="73">
        <v>0</v>
      </c>
      <c r="BW17" s="73">
        <v>0</v>
      </c>
      <c r="BX17" s="73">
        <v>8594.16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250252.27999999997</v>
      </c>
      <c r="CP17" s="73">
        <f t="shared" si="1"/>
        <v>599323.29999999993</v>
      </c>
      <c r="CQ17" s="73">
        <f t="shared" si="2"/>
        <v>2927138.6</v>
      </c>
      <c r="CR17" s="73">
        <f t="shared" si="3"/>
        <v>3776714.18</v>
      </c>
      <c r="CS17" s="73">
        <f t="shared" si="4"/>
        <v>893414.11</v>
      </c>
    </row>
    <row r="18" spans="1:97" ht="24.95" customHeight="1" x14ac:dyDescent="0.2">
      <c r="A18" s="53">
        <v>12</v>
      </c>
      <c r="B18" s="72" t="s">
        <v>83</v>
      </c>
      <c r="C18" s="73">
        <v>18672.92187378848</v>
      </c>
      <c r="D18" s="73">
        <v>27724.951688132231</v>
      </c>
      <c r="E18" s="73">
        <v>0</v>
      </c>
      <c r="F18" s="73">
        <v>46397.873561920715</v>
      </c>
      <c r="G18" s="73">
        <v>275.37716780942981</v>
      </c>
      <c r="H18" s="73">
        <v>2437.0951217241559</v>
      </c>
      <c r="I18" s="73">
        <v>158891.35545000009</v>
      </c>
      <c r="J18" s="73">
        <v>0</v>
      </c>
      <c r="K18" s="73">
        <v>161328.45057172424</v>
      </c>
      <c r="L18" s="73">
        <v>46.374820707070711</v>
      </c>
      <c r="M18" s="73">
        <v>45874.98372016893</v>
      </c>
      <c r="N18" s="73">
        <v>11699.804827158539</v>
      </c>
      <c r="O18" s="73">
        <v>480</v>
      </c>
      <c r="P18" s="73">
        <v>58054.788547327465</v>
      </c>
      <c r="Q18" s="73">
        <v>445.90245578001554</v>
      </c>
      <c r="R18" s="73">
        <v>1234924.9218769781</v>
      </c>
      <c r="S18" s="73">
        <v>4118</v>
      </c>
      <c r="T18" s="73">
        <v>0</v>
      </c>
      <c r="U18" s="73">
        <v>1239042.9218769781</v>
      </c>
      <c r="V18" s="73">
        <v>10298.678898140648</v>
      </c>
      <c r="W18" s="73">
        <v>184701.26809132894</v>
      </c>
      <c r="X18" s="73">
        <v>356945.60375014989</v>
      </c>
      <c r="Y18" s="73">
        <v>5321.75</v>
      </c>
      <c r="Z18" s="73">
        <v>546968.62184147886</v>
      </c>
      <c r="AA18" s="73">
        <v>23561.563451033711</v>
      </c>
      <c r="AB18" s="73">
        <v>101029.69276781258</v>
      </c>
      <c r="AC18" s="73">
        <v>470620.7914125144</v>
      </c>
      <c r="AD18" s="73">
        <v>799.2</v>
      </c>
      <c r="AE18" s="73">
        <v>572449.68418032699</v>
      </c>
      <c r="AF18" s="73">
        <v>33317.749452054799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101234.90001720001</v>
      </c>
      <c r="BG18" s="73">
        <v>1234.744858</v>
      </c>
      <c r="BH18" s="73">
        <v>67.47999999999999</v>
      </c>
      <c r="BI18" s="73">
        <v>102537.12487520001</v>
      </c>
      <c r="BJ18" s="73">
        <v>58848.097778662035</v>
      </c>
      <c r="BK18" s="73">
        <v>131817.13717412335</v>
      </c>
      <c r="BL18" s="73">
        <v>59516.708152044332</v>
      </c>
      <c r="BM18" s="73">
        <v>0</v>
      </c>
      <c r="BN18" s="73">
        <v>191333.84532616768</v>
      </c>
      <c r="BO18" s="73">
        <v>137526.26080308075</v>
      </c>
      <c r="BP18" s="73">
        <v>49331.767999999996</v>
      </c>
      <c r="BQ18" s="73">
        <v>67568.276928017425</v>
      </c>
      <c r="BR18" s="73">
        <v>0</v>
      </c>
      <c r="BS18" s="73">
        <v>116900.04492801742</v>
      </c>
      <c r="BT18" s="73">
        <v>3773.7581538461541</v>
      </c>
      <c r="BU18" s="73">
        <v>38459</v>
      </c>
      <c r="BV18" s="73">
        <v>0</v>
      </c>
      <c r="BW18" s="73">
        <v>0</v>
      </c>
      <c r="BX18" s="73">
        <v>38459</v>
      </c>
      <c r="BY18" s="73">
        <v>18570.22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47347.602876712335</v>
      </c>
      <c r="CF18" s="73">
        <v>5216.95</v>
      </c>
      <c r="CG18" s="73">
        <v>0</v>
      </c>
      <c r="CH18" s="73">
        <v>52564.552876712332</v>
      </c>
      <c r="CI18" s="73">
        <v>34867.986950856168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1955831.291519837</v>
      </c>
      <c r="CP18" s="73">
        <f t="shared" si="1"/>
        <v>1163537.1870660167</v>
      </c>
      <c r="CQ18" s="73">
        <f t="shared" si="2"/>
        <v>6668.4299999999994</v>
      </c>
      <c r="CR18" s="73">
        <f t="shared" si="3"/>
        <v>3126036.9085858539</v>
      </c>
      <c r="CS18" s="73">
        <f t="shared" si="4"/>
        <v>321531.96993197082</v>
      </c>
    </row>
    <row r="19" spans="1:97" ht="24.95" customHeight="1" x14ac:dyDescent="0.2">
      <c r="A19" s="53">
        <v>13</v>
      </c>
      <c r="B19" s="72" t="s">
        <v>87</v>
      </c>
      <c r="C19" s="73">
        <v>-52.99</v>
      </c>
      <c r="D19" s="73">
        <v>0</v>
      </c>
      <c r="E19" s="73">
        <v>0</v>
      </c>
      <c r="F19" s="73">
        <v>-52.99</v>
      </c>
      <c r="G19" s="73">
        <v>0</v>
      </c>
      <c r="H19" s="73">
        <v>725</v>
      </c>
      <c r="I19" s="73">
        <v>154.5</v>
      </c>
      <c r="J19" s="73">
        <v>0</v>
      </c>
      <c r="K19" s="73">
        <v>879.5</v>
      </c>
      <c r="L19" s="73">
        <v>0</v>
      </c>
      <c r="M19" s="73">
        <v>69774.83616084067</v>
      </c>
      <c r="N19" s="73">
        <v>374.85499999999996</v>
      </c>
      <c r="O19" s="73">
        <v>904.20054794520502</v>
      </c>
      <c r="P19" s="73">
        <v>71053.891708785872</v>
      </c>
      <c r="Q19" s="73">
        <v>49495.02</v>
      </c>
      <c r="R19" s="73">
        <v>717273.92600595893</v>
      </c>
      <c r="S19" s="73">
        <v>187200.00164383563</v>
      </c>
      <c r="T19" s="73">
        <v>0</v>
      </c>
      <c r="U19" s="73">
        <v>904473.92764979461</v>
      </c>
      <c r="V19" s="73">
        <v>0</v>
      </c>
      <c r="W19" s="73">
        <v>927126.43892000068</v>
      </c>
      <c r="X19" s="73">
        <v>5313.8149999999996</v>
      </c>
      <c r="Y19" s="73">
        <v>0</v>
      </c>
      <c r="Z19" s="73">
        <v>932440.25392000063</v>
      </c>
      <c r="AA19" s="73">
        <v>52729.85</v>
      </c>
      <c r="AB19" s="73">
        <v>66237.703058823507</v>
      </c>
      <c r="AC19" s="73">
        <v>190134.70094117647</v>
      </c>
      <c r="AD19" s="73">
        <v>0</v>
      </c>
      <c r="AE19" s="73">
        <v>256372.40399999998</v>
      </c>
      <c r="AF19" s="73">
        <v>6572.14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83000.115471698125</v>
      </c>
      <c r="AM19" s="73">
        <v>0</v>
      </c>
      <c r="AN19" s="73">
        <v>0</v>
      </c>
      <c r="AO19" s="73">
        <v>83000.115471698125</v>
      </c>
      <c r="AP19" s="73">
        <v>77668.236000000004</v>
      </c>
      <c r="AQ19" s="73">
        <v>485614.64641509438</v>
      </c>
      <c r="AR19" s="73">
        <v>0</v>
      </c>
      <c r="AS19" s="73">
        <v>0</v>
      </c>
      <c r="AT19" s="73">
        <v>485614.64641509438</v>
      </c>
      <c r="AU19" s="73">
        <v>449945.09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28588.042716000007</v>
      </c>
      <c r="BG19" s="73">
        <v>0</v>
      </c>
      <c r="BH19" s="73">
        <v>0</v>
      </c>
      <c r="BI19" s="73">
        <v>28588.042716000007</v>
      </c>
      <c r="BJ19" s="73">
        <v>22870.43</v>
      </c>
      <c r="BK19" s="73">
        <v>253898.25852199999</v>
      </c>
      <c r="BL19" s="73">
        <v>0</v>
      </c>
      <c r="BM19" s="73">
        <v>4500</v>
      </c>
      <c r="BN19" s="73">
        <v>258398.25852199999</v>
      </c>
      <c r="BO19" s="73">
        <v>217703.23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2632185.9772704169</v>
      </c>
      <c r="CP19" s="73">
        <f t="shared" si="1"/>
        <v>383177.87258501211</v>
      </c>
      <c r="CQ19" s="73">
        <f t="shared" si="2"/>
        <v>5404.2005479452055</v>
      </c>
      <c r="CR19" s="73">
        <f t="shared" si="3"/>
        <v>3020768.0504033742</v>
      </c>
      <c r="CS19" s="73">
        <f t="shared" si="4"/>
        <v>876983.99600000004</v>
      </c>
    </row>
    <row r="20" spans="1:97" ht="24.95" customHeight="1" x14ac:dyDescent="0.2">
      <c r="A20" s="53">
        <v>14</v>
      </c>
      <c r="B20" s="72" t="s">
        <v>56</v>
      </c>
      <c r="C20" s="73">
        <v>2968</v>
      </c>
      <c r="D20" s="73">
        <v>0</v>
      </c>
      <c r="E20" s="73">
        <v>20267.660000000003</v>
      </c>
      <c r="F20" s="73">
        <v>23235.660000000003</v>
      </c>
      <c r="G20" s="73">
        <v>0</v>
      </c>
      <c r="H20" s="73">
        <v>353</v>
      </c>
      <c r="I20" s="73">
        <v>3573</v>
      </c>
      <c r="J20" s="73">
        <v>24</v>
      </c>
      <c r="K20" s="73">
        <v>3950</v>
      </c>
      <c r="L20" s="73">
        <v>0</v>
      </c>
      <c r="M20" s="73">
        <v>112278.2673173699</v>
      </c>
      <c r="N20" s="73">
        <v>2095.0189124199997</v>
      </c>
      <c r="O20" s="73">
        <v>12294.096799999999</v>
      </c>
      <c r="P20" s="73">
        <v>126667.3830297899</v>
      </c>
      <c r="Q20" s="73">
        <v>64956.42</v>
      </c>
      <c r="R20" s="73">
        <v>190212.15531795999</v>
      </c>
      <c r="S20" s="73">
        <v>1620</v>
      </c>
      <c r="T20" s="73">
        <v>1148483.1905676299</v>
      </c>
      <c r="U20" s="73">
        <v>1340315.34588559</v>
      </c>
      <c r="V20" s="73">
        <v>0</v>
      </c>
      <c r="W20" s="73">
        <v>122319.07527380002</v>
      </c>
      <c r="X20" s="73">
        <v>157697.07931535001</v>
      </c>
      <c r="Y20" s="73">
        <v>1618.63</v>
      </c>
      <c r="Z20" s="73">
        <v>281634.78458915005</v>
      </c>
      <c r="AA20" s="73">
        <v>0</v>
      </c>
      <c r="AB20" s="73">
        <v>66107.494074713526</v>
      </c>
      <c r="AC20" s="73">
        <v>439431.88043114648</v>
      </c>
      <c r="AD20" s="73">
        <v>268</v>
      </c>
      <c r="AE20" s="73">
        <v>505807.37450586003</v>
      </c>
      <c r="AF20" s="73">
        <v>4935.0822268333304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128569.06</v>
      </c>
      <c r="AM20" s="73">
        <v>0</v>
      </c>
      <c r="AN20" s="73">
        <v>0</v>
      </c>
      <c r="AO20" s="73">
        <v>128569.06</v>
      </c>
      <c r="AP20" s="73">
        <v>128569.06</v>
      </c>
      <c r="AQ20" s="73">
        <v>22609.149999999998</v>
      </c>
      <c r="AR20" s="73">
        <v>0</v>
      </c>
      <c r="AS20" s="73">
        <v>0</v>
      </c>
      <c r="AT20" s="73">
        <v>22609.149999999998</v>
      </c>
      <c r="AU20" s="73">
        <v>22609.15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9063.9479110000011</v>
      </c>
      <c r="BG20" s="73">
        <v>0</v>
      </c>
      <c r="BH20" s="73">
        <v>0</v>
      </c>
      <c r="BI20" s="73">
        <v>9063.9479110000011</v>
      </c>
      <c r="BJ20" s="73">
        <v>3280.8410551666698</v>
      </c>
      <c r="BK20" s="73">
        <v>154411.1328388307</v>
      </c>
      <c r="BL20" s="73">
        <v>1419.3955000000001</v>
      </c>
      <c r="BM20" s="73">
        <v>987.65</v>
      </c>
      <c r="BN20" s="73">
        <v>156818.17833883071</v>
      </c>
      <c r="BO20" s="73">
        <v>64829.857903666663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30626.135999999999</v>
      </c>
      <c r="BV20" s="73">
        <v>0</v>
      </c>
      <c r="BW20" s="73">
        <v>0</v>
      </c>
      <c r="BX20" s="73">
        <v>30626.135999999999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88274.694400000692</v>
      </c>
      <c r="CF20" s="73">
        <v>1396.0155</v>
      </c>
      <c r="CG20" s="73">
        <v>0</v>
      </c>
      <c r="CH20" s="73">
        <v>89670.709900000686</v>
      </c>
      <c r="CI20" s="73">
        <v>8280.3171675000012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927792.11313367484</v>
      </c>
      <c r="CP20" s="73">
        <f t="shared" si="1"/>
        <v>607232.38965891639</v>
      </c>
      <c r="CQ20" s="73">
        <f t="shared" si="2"/>
        <v>1183943.2273676298</v>
      </c>
      <c r="CR20" s="73">
        <f t="shared" si="3"/>
        <v>2718967.730160221</v>
      </c>
      <c r="CS20" s="73">
        <f t="shared" si="4"/>
        <v>297460.7283531666</v>
      </c>
    </row>
    <row r="21" spans="1:97" ht="24.95" customHeight="1" x14ac:dyDescent="0.2">
      <c r="A21" s="53">
        <v>15</v>
      </c>
      <c r="B21" s="74" t="s">
        <v>86</v>
      </c>
      <c r="C21" s="73">
        <v>0</v>
      </c>
      <c r="D21" s="73">
        <v>948</v>
      </c>
      <c r="E21" s="73">
        <v>0</v>
      </c>
      <c r="F21" s="73">
        <v>948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2419.2343760000003</v>
      </c>
      <c r="N21" s="73">
        <v>0</v>
      </c>
      <c r="O21" s="73">
        <v>1724.5900000000079</v>
      </c>
      <c r="P21" s="73">
        <v>4143.8243760000078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899975.55816399865</v>
      </c>
      <c r="X21" s="73">
        <v>0</v>
      </c>
      <c r="Y21" s="73">
        <v>28984.920000000042</v>
      </c>
      <c r="Z21" s="73">
        <v>928960.47816399869</v>
      </c>
      <c r="AA21" s="73">
        <v>0</v>
      </c>
      <c r="AB21" s="73">
        <v>52461.385990823612</v>
      </c>
      <c r="AC21" s="73">
        <v>442744.90338817652</v>
      </c>
      <c r="AD21" s="73">
        <v>6901.8300000000381</v>
      </c>
      <c r="AE21" s="73">
        <v>502108.11937900016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84</v>
      </c>
      <c r="BM21" s="73">
        <v>0</v>
      </c>
      <c r="BN21" s="73">
        <v>84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136</v>
      </c>
      <c r="CB21" s="73">
        <v>0</v>
      </c>
      <c r="CC21" s="73">
        <v>136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954856.17853082228</v>
      </c>
      <c r="CP21" s="73">
        <f t="shared" si="1"/>
        <v>443912.90338817652</v>
      </c>
      <c r="CQ21" s="73">
        <f t="shared" si="2"/>
        <v>37611.340000000084</v>
      </c>
      <c r="CR21" s="73">
        <f t="shared" si="3"/>
        <v>1436380.4219189989</v>
      </c>
      <c r="CS21" s="73">
        <f t="shared" si="4"/>
        <v>0</v>
      </c>
    </row>
    <row r="22" spans="1:97" ht="24.95" customHeight="1" x14ac:dyDescent="0.2">
      <c r="A22" s="53">
        <v>16</v>
      </c>
      <c r="B22" s="74" t="s">
        <v>57</v>
      </c>
      <c r="C22" s="73">
        <v>17820.809932</v>
      </c>
      <c r="D22" s="73">
        <v>0</v>
      </c>
      <c r="E22" s="73">
        <v>0</v>
      </c>
      <c r="F22" s="73">
        <v>17820.809932</v>
      </c>
      <c r="G22" s="73">
        <v>6929.2929280000008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10095.074277999995</v>
      </c>
      <c r="N22" s="73">
        <v>2828.980121000001</v>
      </c>
      <c r="O22" s="73">
        <v>0</v>
      </c>
      <c r="P22" s="73">
        <v>12924.054398999995</v>
      </c>
      <c r="Q22" s="73">
        <v>5329.8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249914.24479000096</v>
      </c>
      <c r="X22" s="73">
        <v>65581.146192000029</v>
      </c>
      <c r="Y22" s="73">
        <v>0</v>
      </c>
      <c r="Z22" s="73">
        <v>315495.39098200097</v>
      </c>
      <c r="AA22" s="73">
        <v>207990.24</v>
      </c>
      <c r="AB22" s="73">
        <v>34334.049238823522</v>
      </c>
      <c r="AC22" s="73">
        <v>427474.20430717652</v>
      </c>
      <c r="AD22" s="73">
        <v>0</v>
      </c>
      <c r="AE22" s="73">
        <v>461808.25354600005</v>
      </c>
      <c r="AF22" s="73">
        <v>11513.89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310886.39000000013</v>
      </c>
      <c r="AM22" s="73">
        <v>0</v>
      </c>
      <c r="AN22" s="73">
        <v>0</v>
      </c>
      <c r="AO22" s="73">
        <v>310886.39000000013</v>
      </c>
      <c r="AP22" s="73">
        <v>310886.39</v>
      </c>
      <c r="AQ22" s="73">
        <v>251199.00000000012</v>
      </c>
      <c r="AR22" s="73">
        <v>0</v>
      </c>
      <c r="AS22" s="73">
        <v>0</v>
      </c>
      <c r="AT22" s="73">
        <v>251199.00000000012</v>
      </c>
      <c r="AU22" s="73">
        <v>251199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5120.8692799999999</v>
      </c>
      <c r="BG22" s="73">
        <v>66.88</v>
      </c>
      <c r="BH22" s="73">
        <v>0</v>
      </c>
      <c r="BI22" s="73">
        <v>5187.74928</v>
      </c>
      <c r="BJ22" s="73">
        <v>4150.2</v>
      </c>
      <c r="BK22" s="73">
        <v>32526.372963000031</v>
      </c>
      <c r="BL22" s="73">
        <v>440</v>
      </c>
      <c r="BM22" s="73">
        <v>0</v>
      </c>
      <c r="BN22" s="73">
        <v>32966.372963000031</v>
      </c>
      <c r="BO22" s="73">
        <v>23293.45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25044.40649999999</v>
      </c>
      <c r="CF22" s="73">
        <v>0</v>
      </c>
      <c r="CG22" s="73">
        <v>0</v>
      </c>
      <c r="CH22" s="73">
        <v>25044.40649999999</v>
      </c>
      <c r="CI22" s="73">
        <v>21396.85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936941.21698182472</v>
      </c>
      <c r="CP22" s="73">
        <f t="shared" si="1"/>
        <v>496391.21062017657</v>
      </c>
      <c r="CQ22" s="73">
        <f t="shared" si="2"/>
        <v>0</v>
      </c>
      <c r="CR22" s="73">
        <f t="shared" si="3"/>
        <v>1433332.4276020015</v>
      </c>
      <c r="CS22" s="73">
        <f t="shared" si="4"/>
        <v>842689.11292799993</v>
      </c>
    </row>
    <row r="23" spans="1:97" ht="24.95" customHeight="1" x14ac:dyDescent="0.2">
      <c r="A23" s="53">
        <v>17</v>
      </c>
      <c r="B23" s="74" t="s">
        <v>59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525</v>
      </c>
      <c r="J23" s="73">
        <v>0</v>
      </c>
      <c r="K23" s="73">
        <v>525</v>
      </c>
      <c r="L23" s="73">
        <v>0</v>
      </c>
      <c r="M23" s="73">
        <v>108</v>
      </c>
      <c r="N23" s="73">
        <v>53.73</v>
      </c>
      <c r="O23" s="73">
        <v>0</v>
      </c>
      <c r="P23" s="73">
        <v>161.72999999999999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22838.799999999999</v>
      </c>
      <c r="X23" s="73">
        <v>15689.27</v>
      </c>
      <c r="Y23" s="73">
        <v>0</v>
      </c>
      <c r="Z23" s="73">
        <v>38528.07</v>
      </c>
      <c r="AA23" s="73">
        <v>0</v>
      </c>
      <c r="AB23" s="73">
        <v>28102.627058823527</v>
      </c>
      <c r="AC23" s="73">
        <v>420518.8454411765</v>
      </c>
      <c r="AD23" s="73">
        <v>0</v>
      </c>
      <c r="AE23" s="73">
        <v>448621.47250000003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150</v>
      </c>
      <c r="BN23" s="73">
        <v>150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64081.065175364631</v>
      </c>
      <c r="BV23" s="73">
        <v>0</v>
      </c>
      <c r="BW23" s="73">
        <v>0</v>
      </c>
      <c r="BX23" s="73">
        <v>64081.065175364631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f t="shared" si="0"/>
        <v>115130.49223418816</v>
      </c>
      <c r="CP23" s="73">
        <f t="shared" si="1"/>
        <v>436786.8454411765</v>
      </c>
      <c r="CQ23" s="73">
        <f t="shared" si="2"/>
        <v>150</v>
      </c>
      <c r="CR23" s="73">
        <f t="shared" si="3"/>
        <v>552067.33767536469</v>
      </c>
      <c r="CS23" s="73">
        <f t="shared" si="4"/>
        <v>0</v>
      </c>
    </row>
    <row r="24" spans="1:97" x14ac:dyDescent="0.2">
      <c r="A24" s="55"/>
      <c r="B24" s="56" t="s">
        <v>1</v>
      </c>
      <c r="C24" s="57">
        <f>SUM(C7:C23)</f>
        <v>6625091.1115908222</v>
      </c>
      <c r="D24" s="57">
        <f t="shared" ref="D24:BO24" si="5">SUM(D7:D23)</f>
        <v>3536461.4553095517</v>
      </c>
      <c r="E24" s="57">
        <f t="shared" si="5"/>
        <v>3704221.2579299984</v>
      </c>
      <c r="F24" s="57">
        <f t="shared" si="5"/>
        <v>13865773.824830372</v>
      </c>
      <c r="G24" s="57">
        <f t="shared" si="5"/>
        <v>1581347.7594120314</v>
      </c>
      <c r="H24" s="57">
        <f t="shared" si="5"/>
        <v>406930.9169917244</v>
      </c>
      <c r="I24" s="57">
        <f t="shared" si="5"/>
        <v>1344021.9751670831</v>
      </c>
      <c r="J24" s="57">
        <f t="shared" si="5"/>
        <v>81944.176499999885</v>
      </c>
      <c r="K24" s="57">
        <f t="shared" si="5"/>
        <v>1832897.0686588073</v>
      </c>
      <c r="L24" s="57">
        <f t="shared" si="5"/>
        <v>5401.4297569289711</v>
      </c>
      <c r="M24" s="57">
        <f t="shared" si="5"/>
        <v>3214585.8761891122</v>
      </c>
      <c r="N24" s="57">
        <f t="shared" si="5"/>
        <v>438484.51708414359</v>
      </c>
      <c r="O24" s="57">
        <f t="shared" si="5"/>
        <v>167379.38855519221</v>
      </c>
      <c r="P24" s="57">
        <f t="shared" si="5"/>
        <v>3820449.7818284482</v>
      </c>
      <c r="Q24" s="57">
        <f t="shared" si="5"/>
        <v>363797.64861536975</v>
      </c>
      <c r="R24" s="57">
        <f t="shared" si="5"/>
        <v>39756859.019735202</v>
      </c>
      <c r="S24" s="57">
        <f t="shared" si="5"/>
        <v>5721453.7917869864</v>
      </c>
      <c r="T24" s="57">
        <f t="shared" si="5"/>
        <v>44949060.256069228</v>
      </c>
      <c r="U24" s="57">
        <f t="shared" si="5"/>
        <v>90427373.067591414</v>
      </c>
      <c r="V24" s="57">
        <f t="shared" si="5"/>
        <v>619390.68901842495</v>
      </c>
      <c r="W24" s="57">
        <f t="shared" si="5"/>
        <v>9510463.0481442641</v>
      </c>
      <c r="X24" s="57">
        <f t="shared" si="5"/>
        <v>10300528.900934914</v>
      </c>
      <c r="Y24" s="57">
        <f t="shared" si="5"/>
        <v>3074962.4646093277</v>
      </c>
      <c r="Z24" s="57">
        <f t="shared" si="5"/>
        <v>22885954.413688507</v>
      </c>
      <c r="AA24" s="57">
        <f t="shared" si="5"/>
        <v>6363809.4982096134</v>
      </c>
      <c r="AB24" s="57">
        <f t="shared" si="5"/>
        <v>1921072.0662933593</v>
      </c>
      <c r="AC24" s="57">
        <f t="shared" si="5"/>
        <v>8476186.6320371069</v>
      </c>
      <c r="AD24" s="57">
        <f t="shared" si="5"/>
        <v>342187.65060308296</v>
      </c>
      <c r="AE24" s="57">
        <f t="shared" si="5"/>
        <v>10739446.34893355</v>
      </c>
      <c r="AF24" s="57">
        <f t="shared" si="5"/>
        <v>1294112.1133135599</v>
      </c>
      <c r="AG24" s="57">
        <f t="shared" si="5"/>
        <v>35170.272900000004</v>
      </c>
      <c r="AH24" s="57">
        <f t="shared" si="5"/>
        <v>0</v>
      </c>
      <c r="AI24" s="57">
        <f t="shared" si="5"/>
        <v>0</v>
      </c>
      <c r="AJ24" s="57">
        <f t="shared" si="5"/>
        <v>35170.272900000004</v>
      </c>
      <c r="AK24" s="57">
        <f t="shared" si="5"/>
        <v>1823.6841606836999</v>
      </c>
      <c r="AL24" s="57">
        <f t="shared" si="5"/>
        <v>572454.56618169823</v>
      </c>
      <c r="AM24" s="57">
        <f t="shared" si="5"/>
        <v>0</v>
      </c>
      <c r="AN24" s="57">
        <f t="shared" si="5"/>
        <v>263955.83999999997</v>
      </c>
      <c r="AO24" s="57">
        <f t="shared" si="5"/>
        <v>836410.4061816982</v>
      </c>
      <c r="AP24" s="57">
        <f t="shared" si="5"/>
        <v>747142.445725</v>
      </c>
      <c r="AQ24" s="57">
        <f t="shared" si="5"/>
        <v>759422.79641509452</v>
      </c>
      <c r="AR24" s="57">
        <f t="shared" si="5"/>
        <v>0</v>
      </c>
      <c r="AS24" s="57">
        <f t="shared" si="5"/>
        <v>0</v>
      </c>
      <c r="AT24" s="57">
        <f t="shared" si="5"/>
        <v>759422.79641509452</v>
      </c>
      <c r="AU24" s="57">
        <f t="shared" si="5"/>
        <v>723753.24</v>
      </c>
      <c r="AV24" s="57">
        <f t="shared" si="5"/>
        <v>42417.83</v>
      </c>
      <c r="AW24" s="57">
        <f t="shared" si="5"/>
        <v>-2158.6558</v>
      </c>
      <c r="AX24" s="57">
        <f t="shared" si="5"/>
        <v>0</v>
      </c>
      <c r="AY24" s="57">
        <f t="shared" si="5"/>
        <v>40259.174200000001</v>
      </c>
      <c r="AZ24" s="57">
        <f t="shared" si="5"/>
        <v>19023.343573166305</v>
      </c>
      <c r="BA24" s="57">
        <f t="shared" si="5"/>
        <v>0</v>
      </c>
      <c r="BB24" s="57">
        <f t="shared" si="5"/>
        <v>0</v>
      </c>
      <c r="BC24" s="57">
        <f t="shared" si="5"/>
        <v>0</v>
      </c>
      <c r="BD24" s="57">
        <f t="shared" si="5"/>
        <v>0</v>
      </c>
      <c r="BE24" s="57">
        <f t="shared" si="5"/>
        <v>0</v>
      </c>
      <c r="BF24" s="57">
        <f t="shared" si="5"/>
        <v>2179255.6740672481</v>
      </c>
      <c r="BG24" s="57">
        <f t="shared" si="5"/>
        <v>10918.959180999997</v>
      </c>
      <c r="BH24" s="57">
        <f t="shared" si="5"/>
        <v>588.83199999999999</v>
      </c>
      <c r="BI24" s="57">
        <f t="shared" si="5"/>
        <v>2190763.4652482481</v>
      </c>
      <c r="BJ24" s="57">
        <f t="shared" si="5"/>
        <v>987398.11446731701</v>
      </c>
      <c r="BK24" s="57">
        <f t="shared" si="5"/>
        <v>13137186.5567417</v>
      </c>
      <c r="BL24" s="57">
        <f t="shared" si="5"/>
        <v>2389612.9143120931</v>
      </c>
      <c r="BM24" s="57">
        <f t="shared" si="5"/>
        <v>122032.66</v>
      </c>
      <c r="BN24" s="57">
        <f t="shared" si="5"/>
        <v>15648832.131053792</v>
      </c>
      <c r="BO24" s="57">
        <f t="shared" si="5"/>
        <v>7636917.0048907679</v>
      </c>
      <c r="BP24" s="57">
        <f t="shared" ref="BP24:CS24" si="6">SUM(BP7:BP23)</f>
        <v>734623.41536400013</v>
      </c>
      <c r="BQ24" s="57">
        <f t="shared" si="6"/>
        <v>269742.99692801741</v>
      </c>
      <c r="BR24" s="57">
        <f t="shared" si="6"/>
        <v>240.15</v>
      </c>
      <c r="BS24" s="57">
        <f t="shared" si="6"/>
        <v>1004606.5622920174</v>
      </c>
      <c r="BT24" s="57">
        <f t="shared" si="6"/>
        <v>559418.83630738116</v>
      </c>
      <c r="BU24" s="57">
        <f t="shared" si="6"/>
        <v>2676053.8986843647</v>
      </c>
      <c r="BV24" s="57">
        <f t="shared" si="6"/>
        <v>9302</v>
      </c>
      <c r="BW24" s="57">
        <f t="shared" si="6"/>
        <v>0</v>
      </c>
      <c r="BX24" s="57">
        <f t="shared" si="6"/>
        <v>2685355.8986843647</v>
      </c>
      <c r="BY24" s="57">
        <f t="shared" si="6"/>
        <v>1470509.1464803615</v>
      </c>
      <c r="BZ24" s="57">
        <f t="shared" si="6"/>
        <v>0</v>
      </c>
      <c r="CA24" s="57">
        <f t="shared" si="6"/>
        <v>206872.35448801756</v>
      </c>
      <c r="CB24" s="57">
        <f t="shared" si="6"/>
        <v>0</v>
      </c>
      <c r="CC24" s="57">
        <f t="shared" si="6"/>
        <v>206872.35448801756</v>
      </c>
      <c r="CD24" s="57">
        <f t="shared" si="6"/>
        <v>0</v>
      </c>
      <c r="CE24" s="57">
        <f t="shared" si="6"/>
        <v>4586922.2246828228</v>
      </c>
      <c r="CF24" s="57">
        <f t="shared" si="6"/>
        <v>814467.78556799982</v>
      </c>
      <c r="CG24" s="57">
        <f t="shared" si="6"/>
        <v>60567</v>
      </c>
      <c r="CH24" s="57">
        <f t="shared" si="6"/>
        <v>5461957.0102508236</v>
      </c>
      <c r="CI24" s="57">
        <f t="shared" si="6"/>
        <v>3223819.4313560012</v>
      </c>
      <c r="CJ24" s="57">
        <f t="shared" si="6"/>
        <v>0</v>
      </c>
      <c r="CK24" s="57">
        <f t="shared" si="6"/>
        <v>0</v>
      </c>
      <c r="CL24" s="57">
        <f t="shared" si="6"/>
        <v>0</v>
      </c>
      <c r="CM24" s="57">
        <f t="shared" si="6"/>
        <v>0</v>
      </c>
      <c r="CN24" s="57">
        <f t="shared" si="6"/>
        <v>0</v>
      </c>
      <c r="CO24" s="57">
        <f t="shared" si="6"/>
        <v>86158509.273981392</v>
      </c>
      <c r="CP24" s="57">
        <f t="shared" si="6"/>
        <v>33515895.626996916</v>
      </c>
      <c r="CQ24" s="57">
        <f t="shared" si="6"/>
        <v>52767139.676266842</v>
      </c>
      <c r="CR24" s="57">
        <f t="shared" si="6"/>
        <v>172441544.57724509</v>
      </c>
      <c r="CS24" s="57">
        <f t="shared" si="6"/>
        <v>25597664.385286603</v>
      </c>
    </row>
    <row r="25" spans="1:97" x14ac:dyDescent="0.2">
      <c r="A25" s="82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</row>
    <row r="26" spans="1:97" s="27" customFormat="1" ht="12.75" customHeight="1" x14ac:dyDescent="0.2">
      <c r="CR26" s="95"/>
    </row>
    <row r="27" spans="1:97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97" ht="21.75" customHeight="1" x14ac:dyDescent="0.2">
      <c r="B28" s="111" t="s">
        <v>62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97" ht="17.25" customHeight="1" x14ac:dyDescent="0.2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97" ht="12.75" customHeight="1" x14ac:dyDescent="0.2"/>
    <row r="33" spans="2:2" ht="15" x14ac:dyDescent="0.3">
      <c r="B33" s="62"/>
    </row>
  </sheetData>
  <sortState ref="B9:CS23">
    <sortCondition descending="1" ref="CR7:CR23"/>
  </sortState>
  <mergeCells count="41">
    <mergeCell ref="B28:N29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4" sqref="B4:B5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71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101" t="s">
        <v>0</v>
      </c>
      <c r="B4" s="101" t="s">
        <v>2</v>
      </c>
      <c r="C4" s="104" t="s">
        <v>3</v>
      </c>
      <c r="D4" s="106"/>
      <c r="E4" s="104" t="s">
        <v>27</v>
      </c>
      <c r="F4" s="106"/>
      <c r="G4" s="104" t="s">
        <v>34</v>
      </c>
      <c r="H4" s="106"/>
      <c r="I4" s="104" t="s">
        <v>6</v>
      </c>
      <c r="J4" s="106"/>
      <c r="K4" s="104" t="s">
        <v>35</v>
      </c>
      <c r="L4" s="106"/>
      <c r="M4" s="104" t="s">
        <v>7</v>
      </c>
      <c r="N4" s="106"/>
      <c r="O4" s="104" t="s">
        <v>8</v>
      </c>
      <c r="P4" s="106"/>
      <c r="Q4" s="104" t="s">
        <v>28</v>
      </c>
      <c r="R4" s="106"/>
      <c r="S4" s="104" t="s">
        <v>38</v>
      </c>
      <c r="T4" s="106"/>
      <c r="U4" s="104" t="s">
        <v>29</v>
      </c>
      <c r="V4" s="106"/>
      <c r="W4" s="104" t="s">
        <v>30</v>
      </c>
      <c r="X4" s="106"/>
      <c r="Y4" s="104" t="s">
        <v>9</v>
      </c>
      <c r="Z4" s="106"/>
      <c r="AA4" s="104" t="s">
        <v>31</v>
      </c>
      <c r="AB4" s="106"/>
      <c r="AC4" s="104" t="s">
        <v>10</v>
      </c>
      <c r="AD4" s="106"/>
      <c r="AE4" s="104" t="s">
        <v>11</v>
      </c>
      <c r="AF4" s="106"/>
      <c r="AG4" s="104" t="s">
        <v>12</v>
      </c>
      <c r="AH4" s="106"/>
      <c r="AI4" s="104" t="s">
        <v>32</v>
      </c>
      <c r="AJ4" s="106"/>
      <c r="AK4" s="104" t="s">
        <v>13</v>
      </c>
      <c r="AL4" s="106"/>
      <c r="AM4" s="104" t="s">
        <v>14</v>
      </c>
      <c r="AN4" s="106"/>
    </row>
    <row r="5" spans="1:40" ht="25.5" x14ac:dyDescent="0.2">
      <c r="A5" s="103"/>
      <c r="B5" s="103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81</v>
      </c>
      <c r="C6" s="73">
        <v>767783.09575335821</v>
      </c>
      <c r="D6" s="73">
        <v>701611.17328039464</v>
      </c>
      <c r="E6" s="73">
        <v>360824.89118370076</v>
      </c>
      <c r="F6" s="73">
        <v>360824.89118370076</v>
      </c>
      <c r="G6" s="73">
        <v>198149.23891286555</v>
      </c>
      <c r="H6" s="73">
        <v>196805.26653609233</v>
      </c>
      <c r="I6" s="73">
        <v>13240806.420217354</v>
      </c>
      <c r="J6" s="73">
        <v>13227954.632684803</v>
      </c>
      <c r="K6" s="73">
        <v>3099783.5435823388</v>
      </c>
      <c r="L6" s="73">
        <v>2923609.3556603761</v>
      </c>
      <c r="M6" s="73">
        <v>917858.04930893844</v>
      </c>
      <c r="N6" s="73">
        <v>888991.52347345569</v>
      </c>
      <c r="O6" s="73">
        <v>72158.504336527185</v>
      </c>
      <c r="P6" s="73">
        <v>44509.646580353423</v>
      </c>
      <c r="Q6" s="73">
        <v>12225.030393379122</v>
      </c>
      <c r="R6" s="73">
        <v>462.21336041208997</v>
      </c>
      <c r="S6" s="73">
        <v>0</v>
      </c>
      <c r="T6" s="73">
        <v>0</v>
      </c>
      <c r="U6" s="73">
        <v>29999.915366993002</v>
      </c>
      <c r="V6" s="73">
        <v>20667.330723138512</v>
      </c>
      <c r="W6" s="73">
        <v>0</v>
      </c>
      <c r="X6" s="73">
        <v>0</v>
      </c>
      <c r="Y6" s="73">
        <v>272499.41923065018</v>
      </c>
      <c r="Z6" s="73">
        <v>74211.275952555618</v>
      </c>
      <c r="AA6" s="73">
        <v>2568003.6745751528</v>
      </c>
      <c r="AB6" s="73">
        <v>493254.55472218059</v>
      </c>
      <c r="AC6" s="73">
        <v>30161.83374449797</v>
      </c>
      <c r="AD6" s="73">
        <v>10481.565887355111</v>
      </c>
      <c r="AE6" s="73">
        <v>301840.2554013374</v>
      </c>
      <c r="AF6" s="73">
        <v>60368.051080267513</v>
      </c>
      <c r="AG6" s="73">
        <v>0</v>
      </c>
      <c r="AH6" s="73">
        <v>0</v>
      </c>
      <c r="AI6" s="73">
        <v>893038.99493592221</v>
      </c>
      <c r="AJ6" s="73">
        <v>141741.41841054094</v>
      </c>
      <c r="AK6" s="73">
        <v>0</v>
      </c>
      <c r="AL6" s="73">
        <v>0</v>
      </c>
      <c r="AM6" s="75">
        <f t="shared" ref="AM6:AM22" si="0">C6+E6+G6+I6+K6+M6+O6+Q6+S6+U6+W6+Y6+AA6+AC6+AE6+AG6+AI6+AK6</f>
        <v>22765132.866943017</v>
      </c>
      <c r="AN6" s="75">
        <f t="shared" ref="AN6:AN22" si="1">D6+F6+H6+J6+L6+N6+P6+R6+T6+V6+X6+Z6+AB6+AD6+AF6+AH6+AJ6+AL6</f>
        <v>19145492.899535622</v>
      </c>
    </row>
    <row r="7" spans="1:40" ht="24.95" customHeight="1" x14ac:dyDescent="0.2">
      <c r="A7" s="53">
        <v>2</v>
      </c>
      <c r="B7" s="54" t="s">
        <v>80</v>
      </c>
      <c r="C7" s="73">
        <v>3032415.1918579997</v>
      </c>
      <c r="D7" s="73">
        <v>3015229.4887583754</v>
      </c>
      <c r="E7" s="73">
        <v>43705.103138999977</v>
      </c>
      <c r="F7" s="73">
        <v>43705.103138999977</v>
      </c>
      <c r="G7" s="73">
        <v>364619.47346698749</v>
      </c>
      <c r="H7" s="73">
        <v>325245.22084604856</v>
      </c>
      <c r="I7" s="73">
        <v>4414.627657999954</v>
      </c>
      <c r="J7" s="73">
        <v>344.95999887663538</v>
      </c>
      <c r="K7" s="73">
        <v>4970863.9255150035</v>
      </c>
      <c r="L7" s="73">
        <v>4908214.2955739843</v>
      </c>
      <c r="M7" s="73">
        <v>1499557.9208896651</v>
      </c>
      <c r="N7" s="73">
        <v>1439467.6228817613</v>
      </c>
      <c r="O7" s="73">
        <v>0</v>
      </c>
      <c r="P7" s="73">
        <v>0</v>
      </c>
      <c r="Q7" s="73">
        <v>118683.88060799998</v>
      </c>
      <c r="R7" s="73">
        <v>4391.2041239451937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729373.26832000096</v>
      </c>
      <c r="Z7" s="73">
        <v>653700.83943304454</v>
      </c>
      <c r="AA7" s="73">
        <v>5912159.2483050451</v>
      </c>
      <c r="AB7" s="73">
        <v>3443107.0582922283</v>
      </c>
      <c r="AC7" s="73">
        <v>0</v>
      </c>
      <c r="AD7" s="73">
        <v>0</v>
      </c>
      <c r="AE7" s="73">
        <v>526334.23490699963</v>
      </c>
      <c r="AF7" s="73">
        <v>184846.27516517788</v>
      </c>
      <c r="AG7" s="73">
        <v>0</v>
      </c>
      <c r="AH7" s="73">
        <v>0</v>
      </c>
      <c r="AI7" s="73">
        <v>2846828.7769559966</v>
      </c>
      <c r="AJ7" s="73">
        <v>1567949.5039205418</v>
      </c>
      <c r="AK7" s="73">
        <v>0</v>
      </c>
      <c r="AL7" s="73">
        <v>0</v>
      </c>
      <c r="AM7" s="75">
        <f t="shared" si="0"/>
        <v>20048955.651622698</v>
      </c>
      <c r="AN7" s="75">
        <f t="shared" si="1"/>
        <v>15586201.572132984</v>
      </c>
    </row>
    <row r="8" spans="1:40" ht="24.95" customHeight="1" x14ac:dyDescent="0.2">
      <c r="A8" s="53">
        <v>3</v>
      </c>
      <c r="B8" s="54" t="s">
        <v>55</v>
      </c>
      <c r="C8" s="73">
        <v>1011661.188083984</v>
      </c>
      <c r="D8" s="73">
        <v>1011661.188083984</v>
      </c>
      <c r="E8" s="73">
        <v>554038.46196630434</v>
      </c>
      <c r="F8" s="73">
        <v>554038.46196630434</v>
      </c>
      <c r="G8" s="73">
        <v>189375.61428335006</v>
      </c>
      <c r="H8" s="73">
        <v>189375.61428335006</v>
      </c>
      <c r="I8" s="73">
        <v>16103944.663046572</v>
      </c>
      <c r="J8" s="73">
        <v>16030992.412562964</v>
      </c>
      <c r="K8" s="73">
        <v>0</v>
      </c>
      <c r="L8" s="73">
        <v>0</v>
      </c>
      <c r="M8" s="73">
        <v>411065.80757857417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9.0562499999999986</v>
      </c>
      <c r="AF8" s="73">
        <v>9.0562499999999986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18270094.791208785</v>
      </c>
      <c r="AN8" s="75">
        <f t="shared" si="1"/>
        <v>17786076.7331466</v>
      </c>
    </row>
    <row r="9" spans="1:40" ht="24.95" customHeight="1" x14ac:dyDescent="0.2">
      <c r="A9" s="53">
        <v>4</v>
      </c>
      <c r="B9" s="54" t="s">
        <v>82</v>
      </c>
      <c r="C9" s="73">
        <v>5166682.4758806163</v>
      </c>
      <c r="D9" s="73">
        <v>4092525.2769591301</v>
      </c>
      <c r="E9" s="73">
        <v>161741.97401461008</v>
      </c>
      <c r="F9" s="73">
        <v>161741.97401461008</v>
      </c>
      <c r="G9" s="73">
        <v>387398.34177964891</v>
      </c>
      <c r="H9" s="73">
        <v>357010.05006827886</v>
      </c>
      <c r="I9" s="73">
        <v>0</v>
      </c>
      <c r="J9" s="73">
        <v>0</v>
      </c>
      <c r="K9" s="73">
        <v>5409271.7476962209</v>
      </c>
      <c r="L9" s="73">
        <v>1623211.1211443152</v>
      </c>
      <c r="M9" s="73">
        <v>1016367.0802333783</v>
      </c>
      <c r="N9" s="73">
        <v>592653.59200392629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273125.8243086976</v>
      </c>
      <c r="Z9" s="73">
        <v>242913.32300575642</v>
      </c>
      <c r="AA9" s="73">
        <v>2820067.9202331258</v>
      </c>
      <c r="AB9" s="73">
        <v>1561994.7023112071</v>
      </c>
      <c r="AC9" s="73">
        <v>0</v>
      </c>
      <c r="AD9" s="73">
        <v>0</v>
      </c>
      <c r="AE9" s="73">
        <v>172592.82079540999</v>
      </c>
      <c r="AF9" s="73">
        <v>2299.2700729999924</v>
      </c>
      <c r="AG9" s="73">
        <v>137026.26281924645</v>
      </c>
      <c r="AH9" s="73">
        <v>137026.26281924645</v>
      </c>
      <c r="AI9" s="73">
        <v>237763.79020289006</v>
      </c>
      <c r="AJ9" s="73">
        <v>111652.47288973932</v>
      </c>
      <c r="AK9" s="73">
        <v>0</v>
      </c>
      <c r="AL9" s="73">
        <v>0</v>
      </c>
      <c r="AM9" s="75">
        <f t="shared" si="0"/>
        <v>15782038.237963842</v>
      </c>
      <c r="AN9" s="75">
        <f t="shared" si="1"/>
        <v>8883028.0452892128</v>
      </c>
    </row>
    <row r="10" spans="1:40" ht="24.95" customHeight="1" x14ac:dyDescent="0.2">
      <c r="A10" s="53">
        <v>5</v>
      </c>
      <c r="B10" s="54" t="s">
        <v>91</v>
      </c>
      <c r="C10" s="73">
        <v>29041.43</v>
      </c>
      <c r="D10" s="73">
        <v>15293.661670748384</v>
      </c>
      <c r="E10" s="73">
        <v>51898.75</v>
      </c>
      <c r="F10" s="73">
        <v>51898.75</v>
      </c>
      <c r="G10" s="73">
        <v>100216.9</v>
      </c>
      <c r="H10" s="73">
        <v>98154.545382486045</v>
      </c>
      <c r="I10" s="73">
        <v>5831135.9500000002</v>
      </c>
      <c r="J10" s="73">
        <v>5831135.9500000002</v>
      </c>
      <c r="K10" s="73">
        <v>749093.63</v>
      </c>
      <c r="L10" s="73">
        <v>749093.63</v>
      </c>
      <c r="M10" s="73">
        <v>516584.21757857403</v>
      </c>
      <c r="N10" s="73">
        <v>516584.21757857403</v>
      </c>
      <c r="O10" s="73">
        <v>0</v>
      </c>
      <c r="P10" s="73">
        <v>0</v>
      </c>
      <c r="Q10" s="73">
        <v>34781.760000000002</v>
      </c>
      <c r="R10" s="73">
        <v>157.786715484632</v>
      </c>
      <c r="S10" s="73">
        <v>28548.55</v>
      </c>
      <c r="T10" s="73">
        <v>653.5123767128789</v>
      </c>
      <c r="U10" s="73">
        <v>10525.942622950819</v>
      </c>
      <c r="V10" s="73">
        <v>2631.4856557377043</v>
      </c>
      <c r="W10" s="73">
        <v>0</v>
      </c>
      <c r="X10" s="73">
        <v>0</v>
      </c>
      <c r="Y10" s="73">
        <v>214714.7</v>
      </c>
      <c r="Z10" s="73">
        <v>131878.29572181471</v>
      </c>
      <c r="AA10" s="73">
        <v>560614.46</v>
      </c>
      <c r="AB10" s="73">
        <v>461004.91243072203</v>
      </c>
      <c r="AC10" s="73">
        <v>13454.72</v>
      </c>
      <c r="AD10" s="73">
        <v>13454.72</v>
      </c>
      <c r="AE10" s="73">
        <v>707569.79</v>
      </c>
      <c r="AF10" s="73">
        <v>306333.37663356937</v>
      </c>
      <c r="AG10" s="73">
        <v>0</v>
      </c>
      <c r="AH10" s="73">
        <v>0</v>
      </c>
      <c r="AI10" s="73">
        <v>355561.85000000003</v>
      </c>
      <c r="AJ10" s="73">
        <v>333755.41741595027</v>
      </c>
      <c r="AK10" s="73">
        <v>0</v>
      </c>
      <c r="AL10" s="73">
        <v>0</v>
      </c>
      <c r="AM10" s="75">
        <f t="shared" si="0"/>
        <v>9203742.6502015237</v>
      </c>
      <c r="AN10" s="75">
        <f t="shared" si="1"/>
        <v>8512030.2615818009</v>
      </c>
    </row>
    <row r="11" spans="1:40" ht="24.95" customHeight="1" x14ac:dyDescent="0.2">
      <c r="A11" s="53">
        <v>6</v>
      </c>
      <c r="B11" s="54" t="s">
        <v>85</v>
      </c>
      <c r="C11" s="73">
        <v>62878</v>
      </c>
      <c r="D11" s="73">
        <v>62878</v>
      </c>
      <c r="E11" s="73">
        <v>199577</v>
      </c>
      <c r="F11" s="73">
        <v>196980.14960728196</v>
      </c>
      <c r="G11" s="73">
        <v>94797</v>
      </c>
      <c r="H11" s="73">
        <v>94599.729863013694</v>
      </c>
      <c r="I11" s="73">
        <v>2238880</v>
      </c>
      <c r="J11" s="73">
        <v>2238880</v>
      </c>
      <c r="K11" s="73">
        <v>436490</v>
      </c>
      <c r="L11" s="73">
        <v>421215.64866829588</v>
      </c>
      <c r="M11" s="73">
        <v>513546.80757857405</v>
      </c>
      <c r="N11" s="73">
        <v>506495.64434873225</v>
      </c>
      <c r="O11" s="73">
        <v>0</v>
      </c>
      <c r="P11" s="73">
        <v>0</v>
      </c>
      <c r="Q11" s="73">
        <v>312678</v>
      </c>
      <c r="R11" s="73">
        <v>26483.230332898966</v>
      </c>
      <c r="S11" s="73">
        <v>703191</v>
      </c>
      <c r="T11" s="73">
        <v>209362.85427264421</v>
      </c>
      <c r="U11" s="73">
        <v>37219</v>
      </c>
      <c r="V11" s="73">
        <v>19674.351347160518</v>
      </c>
      <c r="W11" s="73">
        <v>19213</v>
      </c>
      <c r="X11" s="73">
        <v>9726.2005781850839</v>
      </c>
      <c r="Y11" s="73">
        <v>187139</v>
      </c>
      <c r="Z11" s="73">
        <v>59959.767936304299</v>
      </c>
      <c r="AA11" s="73">
        <v>2584932</v>
      </c>
      <c r="AB11" s="73">
        <v>550113.40319479164</v>
      </c>
      <c r="AC11" s="73">
        <v>226870</v>
      </c>
      <c r="AD11" s="73">
        <v>87125.916264040017</v>
      </c>
      <c r="AE11" s="73">
        <v>182667</v>
      </c>
      <c r="AF11" s="73">
        <v>70586.080831783824</v>
      </c>
      <c r="AG11" s="73">
        <v>0</v>
      </c>
      <c r="AH11" s="73">
        <v>0</v>
      </c>
      <c r="AI11" s="73">
        <v>706751</v>
      </c>
      <c r="AJ11" s="73">
        <v>366099.64081485709</v>
      </c>
      <c r="AK11" s="73">
        <v>0</v>
      </c>
      <c r="AL11" s="73">
        <v>0</v>
      </c>
      <c r="AM11" s="75">
        <f t="shared" si="0"/>
        <v>8506828.8075785749</v>
      </c>
      <c r="AN11" s="75">
        <f t="shared" si="1"/>
        <v>4920180.6180599891</v>
      </c>
    </row>
    <row r="12" spans="1:40" ht="24.95" customHeight="1" x14ac:dyDescent="0.2">
      <c r="A12" s="53">
        <v>7</v>
      </c>
      <c r="B12" s="54" t="s">
        <v>84</v>
      </c>
      <c r="C12" s="73">
        <v>22105.702968021811</v>
      </c>
      <c r="D12" s="73">
        <v>22105.702968021811</v>
      </c>
      <c r="E12" s="73">
        <v>36877.577167055555</v>
      </c>
      <c r="F12" s="73">
        <v>35773.125883753768</v>
      </c>
      <c r="G12" s="73">
        <v>145030.60595621579</v>
      </c>
      <c r="H12" s="73">
        <v>139828.98159238941</v>
      </c>
      <c r="I12" s="73">
        <v>3063786.1575751845</v>
      </c>
      <c r="J12" s="73">
        <v>3063786.1575751845</v>
      </c>
      <c r="K12" s="73">
        <v>989954.4824901151</v>
      </c>
      <c r="L12" s="73">
        <v>939266.14827657305</v>
      </c>
      <c r="M12" s="73">
        <v>580586.33259135915</v>
      </c>
      <c r="N12" s="73">
        <v>558076.3973452457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1114.134969230769</v>
      </c>
      <c r="V12" s="73">
        <v>1027.789540673969</v>
      </c>
      <c r="W12" s="73">
        <v>0</v>
      </c>
      <c r="X12" s="73">
        <v>0</v>
      </c>
      <c r="Y12" s="73">
        <v>179230.22187456297</v>
      </c>
      <c r="Z12" s="73">
        <v>135597.8016819825</v>
      </c>
      <c r="AA12" s="73">
        <v>1702153.9099464365</v>
      </c>
      <c r="AB12" s="73">
        <v>144467.1963103204</v>
      </c>
      <c r="AC12" s="73">
        <v>319746.58545147418</v>
      </c>
      <c r="AD12" s="73">
        <v>6102.7983525249874</v>
      </c>
      <c r="AE12" s="73">
        <v>0</v>
      </c>
      <c r="AF12" s="73">
        <v>0</v>
      </c>
      <c r="AG12" s="73">
        <v>0</v>
      </c>
      <c r="AH12" s="73">
        <v>0</v>
      </c>
      <c r="AI12" s="73">
        <v>357156.68512652803</v>
      </c>
      <c r="AJ12" s="73">
        <v>59609.047569533781</v>
      </c>
      <c r="AK12" s="73">
        <v>0</v>
      </c>
      <c r="AL12" s="73">
        <v>0</v>
      </c>
      <c r="AM12" s="75">
        <f t="shared" si="0"/>
        <v>7397742.3961161859</v>
      </c>
      <c r="AN12" s="75">
        <f t="shared" si="1"/>
        <v>5105641.1470962036</v>
      </c>
    </row>
    <row r="13" spans="1:40" ht="24.95" customHeight="1" x14ac:dyDescent="0.2">
      <c r="A13" s="53">
        <v>8</v>
      </c>
      <c r="B13" s="54" t="s">
        <v>90</v>
      </c>
      <c r="C13" s="73">
        <v>148075.24034393852</v>
      </c>
      <c r="D13" s="73">
        <v>148075.24034393852</v>
      </c>
      <c r="E13" s="73">
        <v>55035.122476917903</v>
      </c>
      <c r="F13" s="73">
        <v>55035.122476917903</v>
      </c>
      <c r="G13" s="73">
        <v>73886.804695539613</v>
      </c>
      <c r="H13" s="73">
        <v>67423.88561413961</v>
      </c>
      <c r="I13" s="73">
        <v>2550022.097633075</v>
      </c>
      <c r="J13" s="73">
        <v>2550022.097633075</v>
      </c>
      <c r="K13" s="73">
        <v>1005879.0061097452</v>
      </c>
      <c r="L13" s="73">
        <v>535120.34148134524</v>
      </c>
      <c r="M13" s="73">
        <v>545322.79546562629</v>
      </c>
      <c r="N13" s="73">
        <v>488548.68570602621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50382.491078076317</v>
      </c>
      <c r="Z13" s="73">
        <v>9065.4611843763269</v>
      </c>
      <c r="AA13" s="73">
        <v>103518.53224979952</v>
      </c>
      <c r="AB13" s="73">
        <v>72688.637492099806</v>
      </c>
      <c r="AC13" s="73">
        <v>0</v>
      </c>
      <c r="AD13" s="73">
        <v>0</v>
      </c>
      <c r="AE13" s="73">
        <v>473016.57517813495</v>
      </c>
      <c r="AF13" s="73">
        <v>304287.22962703812</v>
      </c>
      <c r="AG13" s="73">
        <v>0</v>
      </c>
      <c r="AH13" s="73">
        <v>0</v>
      </c>
      <c r="AI13" s="73">
        <v>102683.00740673405</v>
      </c>
      <c r="AJ13" s="73">
        <v>97570.822484280507</v>
      </c>
      <c r="AK13" s="73">
        <v>0</v>
      </c>
      <c r="AL13" s="73">
        <v>0</v>
      </c>
      <c r="AM13" s="75">
        <f t="shared" si="0"/>
        <v>5107821.6726375874</v>
      </c>
      <c r="AN13" s="75">
        <f t="shared" si="1"/>
        <v>4327837.5240432378</v>
      </c>
    </row>
    <row r="14" spans="1:40" ht="24.95" customHeight="1" x14ac:dyDescent="0.2">
      <c r="A14" s="53">
        <v>9</v>
      </c>
      <c r="B14" s="54" t="s">
        <v>53</v>
      </c>
      <c r="C14" s="73">
        <v>40145.515557859217</v>
      </c>
      <c r="D14" s="73">
        <v>26764.334346705895</v>
      </c>
      <c r="E14" s="73">
        <v>3383.8867251677038</v>
      </c>
      <c r="F14" s="73">
        <v>1040.4512717831485</v>
      </c>
      <c r="G14" s="73">
        <v>59776.385274424872</v>
      </c>
      <c r="H14" s="73">
        <v>15692.526588897996</v>
      </c>
      <c r="I14" s="73">
        <v>2475450.0428715609</v>
      </c>
      <c r="J14" s="73">
        <v>2389532.3767670123</v>
      </c>
      <c r="K14" s="73">
        <v>524827.01494263974</v>
      </c>
      <c r="L14" s="73">
        <v>467963.43032164517</v>
      </c>
      <c r="M14" s="73">
        <v>481602.23539257736</v>
      </c>
      <c r="N14" s="73">
        <v>480253.85329696489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8187.3171551793721</v>
      </c>
      <c r="Z14" s="73">
        <v>7091.1548886355804</v>
      </c>
      <c r="AA14" s="73">
        <v>394700.02394125279</v>
      </c>
      <c r="AB14" s="73">
        <v>242859.21717273389</v>
      </c>
      <c r="AC14" s="73">
        <v>53963.072428365114</v>
      </c>
      <c r="AD14" s="73">
        <v>31996.127038456172</v>
      </c>
      <c r="AE14" s="73">
        <v>2814.458676312745</v>
      </c>
      <c r="AF14" s="73">
        <v>920.26306921159403</v>
      </c>
      <c r="AG14" s="73">
        <v>0</v>
      </c>
      <c r="AH14" s="73">
        <v>0</v>
      </c>
      <c r="AI14" s="73">
        <v>23983.4581639772</v>
      </c>
      <c r="AJ14" s="73">
        <v>7812.4923136885727</v>
      </c>
      <c r="AK14" s="73">
        <v>0</v>
      </c>
      <c r="AL14" s="73">
        <v>0</v>
      </c>
      <c r="AM14" s="75">
        <f t="shared" si="0"/>
        <v>4068833.4111293172</v>
      </c>
      <c r="AN14" s="75">
        <f t="shared" si="1"/>
        <v>3671926.2270757346</v>
      </c>
    </row>
    <row r="15" spans="1:40" ht="24.95" customHeight="1" x14ac:dyDescent="0.2">
      <c r="A15" s="53">
        <v>10</v>
      </c>
      <c r="B15" s="54" t="s">
        <v>89</v>
      </c>
      <c r="C15" s="73">
        <v>93203.174800099339</v>
      </c>
      <c r="D15" s="73">
        <v>93203.174800099339</v>
      </c>
      <c r="E15" s="73">
        <v>99633.973927527433</v>
      </c>
      <c r="F15" s="73">
        <v>99633.973927527433</v>
      </c>
      <c r="G15" s="73">
        <v>120026.29504292154</v>
      </c>
      <c r="H15" s="73">
        <v>106491.93458021196</v>
      </c>
      <c r="I15" s="73">
        <v>2533481.5514610484</v>
      </c>
      <c r="J15" s="73">
        <v>2505092.4629364563</v>
      </c>
      <c r="K15" s="73">
        <v>410690.69335751166</v>
      </c>
      <c r="L15" s="73">
        <v>106067.26615310565</v>
      </c>
      <c r="M15" s="73">
        <v>477927.85606701765</v>
      </c>
      <c r="N15" s="73">
        <v>428118.42211258743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39955.408911254228</v>
      </c>
      <c r="Z15" s="73">
        <v>7991.0817822508398</v>
      </c>
      <c r="AA15" s="73">
        <v>18552.417534246575</v>
      </c>
      <c r="AB15" s="73">
        <v>17996.861589041095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3793471.3711016267</v>
      </c>
      <c r="AN15" s="75">
        <f t="shared" si="1"/>
        <v>3364595.17788128</v>
      </c>
    </row>
    <row r="16" spans="1:40" ht="24.95" customHeight="1" x14ac:dyDescent="0.2">
      <c r="A16" s="53">
        <v>11</v>
      </c>
      <c r="B16" s="54" t="s">
        <v>54</v>
      </c>
      <c r="C16" s="73">
        <v>0</v>
      </c>
      <c r="D16" s="73">
        <v>0</v>
      </c>
      <c r="E16" s="73">
        <v>4005.23</v>
      </c>
      <c r="F16" s="73">
        <v>4005.23</v>
      </c>
      <c r="G16" s="73">
        <v>15246.169999999998</v>
      </c>
      <c r="H16" s="73">
        <v>6555.19</v>
      </c>
      <c r="I16" s="73">
        <v>1970233.3800000004</v>
      </c>
      <c r="J16" s="73">
        <v>1970233.3800000004</v>
      </c>
      <c r="K16" s="73">
        <v>731365.71000000008</v>
      </c>
      <c r="L16" s="73">
        <v>219409.71000000002</v>
      </c>
      <c r="M16" s="73">
        <v>455207.08</v>
      </c>
      <c r="N16" s="73">
        <v>425695.9</v>
      </c>
      <c r="O16" s="73">
        <v>0</v>
      </c>
      <c r="P16" s="73">
        <v>0</v>
      </c>
      <c r="Q16" s="73">
        <v>14774.260000000002</v>
      </c>
      <c r="R16" s="73">
        <v>4276.5300000000025</v>
      </c>
      <c r="S16" s="73">
        <v>4580.67</v>
      </c>
      <c r="T16" s="73">
        <v>1325.9100000000008</v>
      </c>
      <c r="U16" s="73">
        <v>0</v>
      </c>
      <c r="V16" s="73">
        <v>0</v>
      </c>
      <c r="W16" s="73">
        <v>0</v>
      </c>
      <c r="X16" s="73">
        <v>0</v>
      </c>
      <c r="Y16" s="73">
        <v>4014.22</v>
      </c>
      <c r="Z16" s="73">
        <v>829.59999999999968</v>
      </c>
      <c r="AA16" s="73">
        <v>23470.03</v>
      </c>
      <c r="AB16" s="73">
        <v>4694.010000000002</v>
      </c>
      <c r="AC16" s="73">
        <v>0</v>
      </c>
      <c r="AD16" s="73">
        <v>0</v>
      </c>
      <c r="AE16" s="73">
        <v>9416.7199999999975</v>
      </c>
      <c r="AF16" s="73">
        <v>9416.7199999999975</v>
      </c>
      <c r="AG16" s="73">
        <v>0</v>
      </c>
      <c r="AH16" s="73">
        <v>0</v>
      </c>
      <c r="AI16" s="73">
        <v>634.83999999999992</v>
      </c>
      <c r="AJ16" s="73">
        <v>634.83999999999992</v>
      </c>
      <c r="AK16" s="73">
        <v>0</v>
      </c>
      <c r="AL16" s="73">
        <v>0</v>
      </c>
      <c r="AM16" s="75">
        <f t="shared" si="0"/>
        <v>3232948.31</v>
      </c>
      <c r="AN16" s="75">
        <f t="shared" si="1"/>
        <v>2647077.02</v>
      </c>
    </row>
    <row r="17" spans="1:40" ht="24.95" customHeight="1" x14ac:dyDescent="0.2">
      <c r="A17" s="53">
        <v>12</v>
      </c>
      <c r="B17" s="54" t="s">
        <v>83</v>
      </c>
      <c r="C17" s="73">
        <v>92833.477240468361</v>
      </c>
      <c r="D17" s="73">
        <v>88743.061377293416</v>
      </c>
      <c r="E17" s="73">
        <v>155294.74946293078</v>
      </c>
      <c r="F17" s="73">
        <v>154379.80288542691</v>
      </c>
      <c r="G17" s="73">
        <v>32833.796497416115</v>
      </c>
      <c r="H17" s="73">
        <v>29609.655546527065</v>
      </c>
      <c r="I17" s="73">
        <v>832631.64973434643</v>
      </c>
      <c r="J17" s="73">
        <v>466150.88194344018</v>
      </c>
      <c r="K17" s="73">
        <v>530817.05841341964</v>
      </c>
      <c r="L17" s="73">
        <v>508616.51394541678</v>
      </c>
      <c r="M17" s="73">
        <v>511136.99564072047</v>
      </c>
      <c r="N17" s="73">
        <v>496736.33150136808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71843.475818801628</v>
      </c>
      <c r="Z17" s="73">
        <v>32347.193123605623</v>
      </c>
      <c r="AA17" s="73">
        <v>228506.75758630273</v>
      </c>
      <c r="AB17" s="73">
        <v>83163.352668555235</v>
      </c>
      <c r="AC17" s="73">
        <v>133379.93317082891</v>
      </c>
      <c r="AD17" s="73">
        <v>115631.0518347107</v>
      </c>
      <c r="AE17" s="73">
        <v>21554.975734673826</v>
      </c>
      <c r="AF17" s="73">
        <v>19191.47987048675</v>
      </c>
      <c r="AG17" s="73">
        <v>0</v>
      </c>
      <c r="AH17" s="73">
        <v>0</v>
      </c>
      <c r="AI17" s="73">
        <v>33033.947820012727</v>
      </c>
      <c r="AJ17" s="73">
        <v>13123.433183817742</v>
      </c>
      <c r="AK17" s="73">
        <v>0</v>
      </c>
      <c r="AL17" s="73">
        <v>0</v>
      </c>
      <c r="AM17" s="75">
        <f t="shared" si="0"/>
        <v>2643866.817119922</v>
      </c>
      <c r="AN17" s="75">
        <f t="shared" si="1"/>
        <v>2007692.7578806484</v>
      </c>
    </row>
    <row r="18" spans="1:40" ht="24.95" customHeight="1" x14ac:dyDescent="0.2">
      <c r="A18" s="53">
        <v>13</v>
      </c>
      <c r="B18" s="54" t="s">
        <v>56</v>
      </c>
      <c r="C18" s="73">
        <v>7147.6657500000038</v>
      </c>
      <c r="D18" s="73">
        <v>7147.6657500000038</v>
      </c>
      <c r="E18" s="73">
        <v>3428.328426959999</v>
      </c>
      <c r="F18" s="73">
        <v>3428.328426959999</v>
      </c>
      <c r="G18" s="73">
        <v>82370.417855100677</v>
      </c>
      <c r="H18" s="73">
        <v>27010.507855100695</v>
      </c>
      <c r="I18" s="73">
        <v>465266.04272923502</v>
      </c>
      <c r="J18" s="73">
        <v>465266.04272923502</v>
      </c>
      <c r="K18" s="73">
        <v>274005.51072152052</v>
      </c>
      <c r="L18" s="73">
        <v>274005.51072152052</v>
      </c>
      <c r="M18" s="73">
        <v>475962.62499255413</v>
      </c>
      <c r="N18" s="73">
        <v>471027.54276572075</v>
      </c>
      <c r="O18" s="73">
        <v>0</v>
      </c>
      <c r="P18" s="73">
        <v>0</v>
      </c>
      <c r="Q18" s="73">
        <v>202157.13999999998</v>
      </c>
      <c r="R18" s="73">
        <v>0</v>
      </c>
      <c r="S18" s="73">
        <v>278921.80000000005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12845.470168810001</v>
      </c>
      <c r="Z18" s="73">
        <v>9564.6291136433301</v>
      </c>
      <c r="AA18" s="73">
        <v>108489.614758866</v>
      </c>
      <c r="AB18" s="73">
        <v>63074.000000000007</v>
      </c>
      <c r="AC18" s="73">
        <v>0</v>
      </c>
      <c r="AD18" s="73">
        <v>0</v>
      </c>
      <c r="AE18" s="73">
        <v>20891.980679249999</v>
      </c>
      <c r="AF18" s="73">
        <v>20891.980679249999</v>
      </c>
      <c r="AG18" s="73">
        <v>0</v>
      </c>
      <c r="AH18" s="73">
        <v>0</v>
      </c>
      <c r="AI18" s="73">
        <v>82856.865445135627</v>
      </c>
      <c r="AJ18" s="73">
        <v>64978.448277635631</v>
      </c>
      <c r="AK18" s="73">
        <v>0</v>
      </c>
      <c r="AL18" s="73">
        <v>0</v>
      </c>
      <c r="AM18" s="75">
        <f t="shared" si="0"/>
        <v>2014343.4615274321</v>
      </c>
      <c r="AN18" s="75">
        <f t="shared" si="1"/>
        <v>1406394.6563190662</v>
      </c>
    </row>
    <row r="19" spans="1:40" ht="24.95" customHeight="1" x14ac:dyDescent="0.2">
      <c r="A19" s="53">
        <v>14</v>
      </c>
      <c r="B19" s="54" t="s">
        <v>87</v>
      </c>
      <c r="C19" s="73">
        <v>2970.29</v>
      </c>
      <c r="D19" s="73">
        <v>2970.29</v>
      </c>
      <c r="E19" s="73">
        <v>1020.3384387168795</v>
      </c>
      <c r="F19" s="73">
        <v>1020.3384387168795</v>
      </c>
      <c r="G19" s="73">
        <v>36615.768271583729</v>
      </c>
      <c r="H19" s="73">
        <v>8800.9257041148958</v>
      </c>
      <c r="I19" s="73">
        <v>434763.71100468468</v>
      </c>
      <c r="J19" s="73">
        <v>434763.71100468468</v>
      </c>
      <c r="K19" s="73">
        <v>274885.43926465249</v>
      </c>
      <c r="L19" s="73">
        <v>236348.54243374633</v>
      </c>
      <c r="M19" s="73">
        <v>132623.36168881401</v>
      </c>
      <c r="N19" s="73">
        <v>130928.7683864398</v>
      </c>
      <c r="O19" s="73">
        <v>0</v>
      </c>
      <c r="P19" s="73">
        <v>0</v>
      </c>
      <c r="Q19" s="73">
        <v>469884.18674152257</v>
      </c>
      <c r="R19" s="73">
        <v>28493.46674152257</v>
      </c>
      <c r="S19" s="73">
        <v>187671.11846844823</v>
      </c>
      <c r="T19" s="73">
        <v>11702.748468448237</v>
      </c>
      <c r="U19" s="73">
        <v>0</v>
      </c>
      <c r="V19" s="73">
        <v>0</v>
      </c>
      <c r="W19" s="73">
        <v>0</v>
      </c>
      <c r="X19" s="73">
        <v>0</v>
      </c>
      <c r="Y19" s="73">
        <v>27197.372185479013</v>
      </c>
      <c r="Z19" s="73">
        <v>5439.4686664325809</v>
      </c>
      <c r="AA19" s="73">
        <v>115456.29174562274</v>
      </c>
      <c r="AB19" s="73">
        <v>16675.790032465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17929.482276008741</v>
      </c>
      <c r="AJ19" s="73">
        <v>8324.2587315355377</v>
      </c>
      <c r="AK19" s="73">
        <v>0</v>
      </c>
      <c r="AL19" s="73">
        <v>0</v>
      </c>
      <c r="AM19" s="75">
        <f t="shared" si="0"/>
        <v>1701017.360085533</v>
      </c>
      <c r="AN19" s="75">
        <f t="shared" si="1"/>
        <v>885468.30860810645</v>
      </c>
    </row>
    <row r="20" spans="1:40" ht="24.95" customHeight="1" x14ac:dyDescent="0.2">
      <c r="A20" s="53">
        <v>15</v>
      </c>
      <c r="B20" s="63" t="s">
        <v>57</v>
      </c>
      <c r="C20" s="73">
        <v>17820.809932</v>
      </c>
      <c r="D20" s="73">
        <v>10891.517004000001</v>
      </c>
      <c r="E20" s="73">
        <v>0</v>
      </c>
      <c r="F20" s="73">
        <v>0</v>
      </c>
      <c r="G20" s="73">
        <v>9390.59</v>
      </c>
      <c r="H20" s="73">
        <v>2413.4863665972939</v>
      </c>
      <c r="I20" s="73">
        <v>0</v>
      </c>
      <c r="J20" s="73">
        <v>0</v>
      </c>
      <c r="K20" s="73">
        <v>191987.29000000079</v>
      </c>
      <c r="L20" s="73">
        <v>99594.940296000947</v>
      </c>
      <c r="M20" s="73">
        <v>414573.3031950125</v>
      </c>
      <c r="N20" s="73">
        <v>410374.38565821247</v>
      </c>
      <c r="O20" s="73">
        <v>0</v>
      </c>
      <c r="P20" s="73">
        <v>0</v>
      </c>
      <c r="Q20" s="73">
        <v>307563.57999999996</v>
      </c>
      <c r="R20" s="73">
        <v>1.0451404959894717E-2</v>
      </c>
      <c r="S20" s="73">
        <v>286379.63</v>
      </c>
      <c r="T20" s="73">
        <v>6.3493498601019382E-4</v>
      </c>
      <c r="U20" s="73">
        <v>0</v>
      </c>
      <c r="V20" s="73">
        <v>0</v>
      </c>
      <c r="W20" s="73">
        <v>0</v>
      </c>
      <c r="X20" s="73">
        <v>0</v>
      </c>
      <c r="Y20" s="73">
        <v>732.97999999999956</v>
      </c>
      <c r="Z20" s="73">
        <v>146.60128764560932</v>
      </c>
      <c r="AA20" s="73">
        <v>80030.060000000027</v>
      </c>
      <c r="AB20" s="73">
        <v>31000.323326751008</v>
      </c>
      <c r="AC20" s="73">
        <v>24937.79</v>
      </c>
      <c r="AD20" s="73">
        <v>2436.2211455737729</v>
      </c>
      <c r="AE20" s="73">
        <v>0</v>
      </c>
      <c r="AF20" s="73">
        <v>0</v>
      </c>
      <c r="AG20" s="73">
        <v>0</v>
      </c>
      <c r="AH20" s="73">
        <v>0</v>
      </c>
      <c r="AI20" s="73">
        <v>28367.3</v>
      </c>
      <c r="AJ20" s="73">
        <v>16926.241206295639</v>
      </c>
      <c r="AK20" s="73">
        <v>0</v>
      </c>
      <c r="AL20" s="73">
        <v>0</v>
      </c>
      <c r="AM20" s="75">
        <f t="shared" si="0"/>
        <v>1361783.3331270134</v>
      </c>
      <c r="AN20" s="75">
        <f t="shared" si="1"/>
        <v>573783.72737741668</v>
      </c>
    </row>
    <row r="21" spans="1:40" ht="24.95" customHeight="1" x14ac:dyDescent="0.2">
      <c r="A21" s="53">
        <v>16</v>
      </c>
      <c r="B21" s="63" t="s">
        <v>86</v>
      </c>
      <c r="C21" s="73">
        <v>972.87098000000003</v>
      </c>
      <c r="D21" s="73">
        <v>972.87098000000003</v>
      </c>
      <c r="E21" s="73">
        <v>0</v>
      </c>
      <c r="F21" s="73">
        <v>0</v>
      </c>
      <c r="G21" s="73">
        <v>8319.4296859998412</v>
      </c>
      <c r="H21" s="73">
        <v>8319.4296859998412</v>
      </c>
      <c r="I21" s="73">
        <v>0</v>
      </c>
      <c r="J21" s="73">
        <v>0</v>
      </c>
      <c r="K21" s="73">
        <v>859860.22531500342</v>
      </c>
      <c r="L21" s="73">
        <v>857436.87722680997</v>
      </c>
      <c r="M21" s="73">
        <v>481089.8315555742</v>
      </c>
      <c r="N21" s="73">
        <v>481089.8315555742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91.451616000000001</v>
      </c>
      <c r="AB21" s="73">
        <v>91.451616000000001</v>
      </c>
      <c r="AC21" s="73">
        <v>0</v>
      </c>
      <c r="AD21" s="73">
        <v>0</v>
      </c>
      <c r="AE21" s="73">
        <v>0</v>
      </c>
      <c r="AF21" s="73">
        <v>0</v>
      </c>
      <c r="AG21" s="73">
        <v>141.645161</v>
      </c>
      <c r="AH21" s="73">
        <v>141.645161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1350475.4543135776</v>
      </c>
      <c r="AN21" s="75">
        <f t="shared" si="1"/>
        <v>1348052.1062253839</v>
      </c>
    </row>
    <row r="22" spans="1:40" ht="24.95" customHeight="1" x14ac:dyDescent="0.2">
      <c r="A22" s="53">
        <v>17</v>
      </c>
      <c r="B22" s="63" t="s">
        <v>59</v>
      </c>
      <c r="C22" s="73">
        <v>0</v>
      </c>
      <c r="D22" s="73">
        <v>0</v>
      </c>
      <c r="E22" s="73">
        <v>237.28980882131566</v>
      </c>
      <c r="F22" s="73">
        <v>237.28980882131566</v>
      </c>
      <c r="G22" s="73">
        <v>24.522055992214984</v>
      </c>
      <c r="H22" s="73">
        <v>24.522055992214984</v>
      </c>
      <c r="I22" s="73">
        <v>0</v>
      </c>
      <c r="J22" s="73">
        <v>0</v>
      </c>
      <c r="K22" s="73">
        <v>176290.8602764612</v>
      </c>
      <c r="L22" s="73">
        <v>176290.8602764612</v>
      </c>
      <c r="M22" s="73">
        <v>413807.31459240936</v>
      </c>
      <c r="N22" s="73">
        <v>413807.31459240936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22.602739726027398</v>
      </c>
      <c r="AB22" s="73">
        <v>22.602739726027398</v>
      </c>
      <c r="AC22" s="73">
        <v>0</v>
      </c>
      <c r="AD22" s="73">
        <v>0</v>
      </c>
      <c r="AE22" s="73">
        <v>46097.583521361172</v>
      </c>
      <c r="AF22" s="73">
        <v>46097.583521361172</v>
      </c>
      <c r="AG22" s="73">
        <v>0</v>
      </c>
      <c r="AH22" s="73">
        <v>0</v>
      </c>
      <c r="AI22" s="73">
        <v>956.71232876712327</v>
      </c>
      <c r="AJ22" s="73">
        <v>956.71232876712327</v>
      </c>
      <c r="AK22" s="73">
        <v>0</v>
      </c>
      <c r="AL22" s="73">
        <v>0</v>
      </c>
      <c r="AM22" s="75">
        <f t="shared" si="0"/>
        <v>637436.88532353844</v>
      </c>
      <c r="AN22" s="75">
        <f t="shared" si="1"/>
        <v>637436.88532353844</v>
      </c>
    </row>
    <row r="23" spans="1:40" ht="15" x14ac:dyDescent="0.2">
      <c r="A23" s="26"/>
      <c r="B23" s="12" t="s">
        <v>1</v>
      </c>
      <c r="C23" s="76">
        <f t="shared" ref="C23:AN23" si="2">SUM(C6:C22)</f>
        <v>10495736.129148342</v>
      </c>
      <c r="D23" s="76">
        <f t="shared" si="2"/>
        <v>9300072.64632269</v>
      </c>
      <c r="E23" s="76">
        <f t="shared" si="2"/>
        <v>1730702.6767377127</v>
      </c>
      <c r="F23" s="76">
        <f t="shared" si="2"/>
        <v>1723742.9930308044</v>
      </c>
      <c r="G23" s="76">
        <f t="shared" si="2"/>
        <v>1918077.3537780466</v>
      </c>
      <c r="H23" s="76">
        <f t="shared" si="2"/>
        <v>1673361.47256924</v>
      </c>
      <c r="I23" s="76">
        <f t="shared" si="2"/>
        <v>51744816.293931067</v>
      </c>
      <c r="J23" s="76">
        <f t="shared" si="2"/>
        <v>51174155.065835722</v>
      </c>
      <c r="K23" s="76">
        <f t="shared" si="2"/>
        <v>20636066.137684632</v>
      </c>
      <c r="L23" s="76">
        <f t="shared" si="2"/>
        <v>15045464.192179602</v>
      </c>
      <c r="M23" s="76">
        <f t="shared" si="2"/>
        <v>9844819.614349369</v>
      </c>
      <c r="N23" s="76">
        <f t="shared" si="2"/>
        <v>8728850.0332069974</v>
      </c>
      <c r="O23" s="76">
        <f t="shared" si="2"/>
        <v>72158.504336527185</v>
      </c>
      <c r="P23" s="76">
        <f t="shared" si="2"/>
        <v>44509.646580353423</v>
      </c>
      <c r="Q23" s="76">
        <f t="shared" si="2"/>
        <v>1472747.8377429019</v>
      </c>
      <c r="R23" s="76">
        <f t="shared" si="2"/>
        <v>64264.44172566841</v>
      </c>
      <c r="S23" s="76">
        <f t="shared" si="2"/>
        <v>1489292.7684684484</v>
      </c>
      <c r="T23" s="76">
        <f t="shared" si="2"/>
        <v>223045.0257527403</v>
      </c>
      <c r="U23" s="76">
        <f t="shared" si="2"/>
        <v>78858.992959174589</v>
      </c>
      <c r="V23" s="76">
        <f t="shared" si="2"/>
        <v>44000.957266710706</v>
      </c>
      <c r="W23" s="76">
        <f t="shared" si="2"/>
        <v>19213</v>
      </c>
      <c r="X23" s="76">
        <f t="shared" si="2"/>
        <v>9726.2005781850839</v>
      </c>
      <c r="Y23" s="76">
        <f t="shared" si="2"/>
        <v>2071241.1690515124</v>
      </c>
      <c r="Z23" s="76">
        <f t="shared" si="2"/>
        <v>1370736.4937780481</v>
      </c>
      <c r="AA23" s="76">
        <f t="shared" si="2"/>
        <v>17220768.995231576</v>
      </c>
      <c r="AB23" s="76">
        <f t="shared" si="2"/>
        <v>7186208.0738988221</v>
      </c>
      <c r="AC23" s="76">
        <f t="shared" si="2"/>
        <v>802513.93479516613</v>
      </c>
      <c r="AD23" s="76">
        <f t="shared" si="2"/>
        <v>267228.40052266076</v>
      </c>
      <c r="AE23" s="76">
        <f t="shared" si="2"/>
        <v>2464805.4511434794</v>
      </c>
      <c r="AF23" s="76">
        <f t="shared" si="2"/>
        <v>1025247.3668011462</v>
      </c>
      <c r="AG23" s="76">
        <f t="shared" si="2"/>
        <v>137167.90798024644</v>
      </c>
      <c r="AH23" s="76">
        <f t="shared" si="2"/>
        <v>137167.90798024644</v>
      </c>
      <c r="AI23" s="76">
        <f t="shared" si="2"/>
        <v>5687546.7106619719</v>
      </c>
      <c r="AJ23" s="76">
        <f t="shared" si="2"/>
        <v>2791134.749547184</v>
      </c>
      <c r="AK23" s="76">
        <f t="shared" si="2"/>
        <v>0</v>
      </c>
      <c r="AL23" s="76">
        <f t="shared" si="2"/>
        <v>0</v>
      </c>
      <c r="AM23" s="76">
        <f t="shared" si="2"/>
        <v>127886533.47800018</v>
      </c>
      <c r="AN23" s="76">
        <f t="shared" si="2"/>
        <v>100808915.66757682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x14ac:dyDescent="0.2">
      <c r="AM25" s="92"/>
      <c r="AN25" s="92"/>
    </row>
    <row r="26" spans="1:40" ht="13.5" x14ac:dyDescent="0.2">
      <c r="B26" s="17" t="s">
        <v>15</v>
      </c>
      <c r="AM26" s="32"/>
      <c r="AN26" s="32"/>
    </row>
    <row r="27" spans="1:40" x14ac:dyDescent="0.2">
      <c r="B27" s="114" t="s">
        <v>63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AM27" s="32"/>
      <c r="AN27" s="32"/>
    </row>
    <row r="28" spans="1:40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AM28" s="32"/>
      <c r="AN28" s="32"/>
    </row>
    <row r="29" spans="1:40" ht="13.5" x14ac:dyDescent="0.2">
      <c r="B29" s="17" t="s">
        <v>18</v>
      </c>
      <c r="C29" s="18"/>
    </row>
    <row r="30" spans="1:40" ht="13.5" x14ac:dyDescent="0.2">
      <c r="B30" s="17" t="s">
        <v>19</v>
      </c>
      <c r="AM30" s="32"/>
      <c r="AN30" s="32"/>
    </row>
    <row r="32" spans="1:40" x14ac:dyDescent="0.2">
      <c r="AM32" s="32"/>
      <c r="AN32" s="32"/>
    </row>
  </sheetData>
  <sortState ref="B7:AN22">
    <sortCondition descending="1" ref="AM6:AM22"/>
  </sortState>
  <mergeCells count="22">
    <mergeCell ref="B27:N28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3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B5" sqref="B5:B7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5" t="s">
        <v>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39"/>
    </row>
    <row r="2" spans="1:154" s="33" customFormat="1" ht="13.5" x14ac:dyDescent="0.2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101" t="s">
        <v>0</v>
      </c>
      <c r="B5" s="101" t="s">
        <v>2</v>
      </c>
      <c r="C5" s="104" t="s">
        <v>3</v>
      </c>
      <c r="D5" s="105"/>
      <c r="E5" s="105"/>
      <c r="F5" s="105"/>
      <c r="G5" s="105"/>
      <c r="H5" s="105"/>
      <c r="I5" s="105"/>
      <c r="J5" s="106"/>
      <c r="K5" s="104" t="s">
        <v>27</v>
      </c>
      <c r="L5" s="105"/>
      <c r="M5" s="105"/>
      <c r="N5" s="105"/>
      <c r="O5" s="105"/>
      <c r="P5" s="105"/>
      <c r="Q5" s="105"/>
      <c r="R5" s="106"/>
      <c r="S5" s="104" t="s">
        <v>34</v>
      </c>
      <c r="T5" s="105"/>
      <c r="U5" s="105"/>
      <c r="V5" s="105"/>
      <c r="W5" s="105"/>
      <c r="X5" s="105"/>
      <c r="Y5" s="105"/>
      <c r="Z5" s="106"/>
      <c r="AA5" s="104" t="s">
        <v>6</v>
      </c>
      <c r="AB5" s="105"/>
      <c r="AC5" s="105"/>
      <c r="AD5" s="105"/>
      <c r="AE5" s="105"/>
      <c r="AF5" s="105"/>
      <c r="AG5" s="105"/>
      <c r="AH5" s="106"/>
      <c r="AI5" s="104" t="s">
        <v>35</v>
      </c>
      <c r="AJ5" s="105"/>
      <c r="AK5" s="105"/>
      <c r="AL5" s="105"/>
      <c r="AM5" s="105"/>
      <c r="AN5" s="105"/>
      <c r="AO5" s="105"/>
      <c r="AP5" s="106"/>
      <c r="AQ5" s="104" t="s">
        <v>7</v>
      </c>
      <c r="AR5" s="105"/>
      <c r="AS5" s="105"/>
      <c r="AT5" s="105"/>
      <c r="AU5" s="105"/>
      <c r="AV5" s="105"/>
      <c r="AW5" s="105"/>
      <c r="AX5" s="106"/>
      <c r="AY5" s="104" t="s">
        <v>8</v>
      </c>
      <c r="AZ5" s="105"/>
      <c r="BA5" s="105"/>
      <c r="BB5" s="105"/>
      <c r="BC5" s="105"/>
      <c r="BD5" s="105"/>
      <c r="BE5" s="105"/>
      <c r="BF5" s="106"/>
      <c r="BG5" s="104" t="s">
        <v>28</v>
      </c>
      <c r="BH5" s="105"/>
      <c r="BI5" s="105"/>
      <c r="BJ5" s="105"/>
      <c r="BK5" s="105"/>
      <c r="BL5" s="105"/>
      <c r="BM5" s="105"/>
      <c r="BN5" s="106"/>
      <c r="BO5" s="104" t="s">
        <v>38</v>
      </c>
      <c r="BP5" s="105"/>
      <c r="BQ5" s="105"/>
      <c r="BR5" s="105"/>
      <c r="BS5" s="105"/>
      <c r="BT5" s="105"/>
      <c r="BU5" s="105"/>
      <c r="BV5" s="106"/>
      <c r="BW5" s="104" t="s">
        <v>29</v>
      </c>
      <c r="BX5" s="105"/>
      <c r="BY5" s="105"/>
      <c r="BZ5" s="105"/>
      <c r="CA5" s="105"/>
      <c r="CB5" s="105"/>
      <c r="CC5" s="105"/>
      <c r="CD5" s="106"/>
      <c r="CE5" s="104" t="s">
        <v>30</v>
      </c>
      <c r="CF5" s="105"/>
      <c r="CG5" s="105"/>
      <c r="CH5" s="105"/>
      <c r="CI5" s="105"/>
      <c r="CJ5" s="105"/>
      <c r="CK5" s="105"/>
      <c r="CL5" s="106"/>
      <c r="CM5" s="104" t="s">
        <v>9</v>
      </c>
      <c r="CN5" s="105"/>
      <c r="CO5" s="105"/>
      <c r="CP5" s="105"/>
      <c r="CQ5" s="105"/>
      <c r="CR5" s="105"/>
      <c r="CS5" s="105"/>
      <c r="CT5" s="106"/>
      <c r="CU5" s="104" t="s">
        <v>33</v>
      </c>
      <c r="CV5" s="105"/>
      <c r="CW5" s="105"/>
      <c r="CX5" s="105"/>
      <c r="CY5" s="105"/>
      <c r="CZ5" s="105"/>
      <c r="DA5" s="105"/>
      <c r="DB5" s="106"/>
      <c r="DC5" s="104" t="s">
        <v>10</v>
      </c>
      <c r="DD5" s="105"/>
      <c r="DE5" s="105"/>
      <c r="DF5" s="105"/>
      <c r="DG5" s="105"/>
      <c r="DH5" s="105"/>
      <c r="DI5" s="105"/>
      <c r="DJ5" s="106"/>
      <c r="DK5" s="104" t="s">
        <v>11</v>
      </c>
      <c r="DL5" s="105"/>
      <c r="DM5" s="105"/>
      <c r="DN5" s="105"/>
      <c r="DO5" s="105"/>
      <c r="DP5" s="105"/>
      <c r="DQ5" s="105"/>
      <c r="DR5" s="106"/>
      <c r="DS5" s="104" t="s">
        <v>12</v>
      </c>
      <c r="DT5" s="105"/>
      <c r="DU5" s="105"/>
      <c r="DV5" s="105"/>
      <c r="DW5" s="105"/>
      <c r="DX5" s="105"/>
      <c r="DY5" s="105"/>
      <c r="DZ5" s="106"/>
      <c r="EA5" s="104" t="s">
        <v>32</v>
      </c>
      <c r="EB5" s="105"/>
      <c r="EC5" s="105"/>
      <c r="ED5" s="105"/>
      <c r="EE5" s="105"/>
      <c r="EF5" s="105"/>
      <c r="EG5" s="105"/>
      <c r="EH5" s="106"/>
      <c r="EI5" s="104" t="s">
        <v>13</v>
      </c>
      <c r="EJ5" s="105"/>
      <c r="EK5" s="105"/>
      <c r="EL5" s="105"/>
      <c r="EM5" s="105"/>
      <c r="EN5" s="105"/>
      <c r="EO5" s="105"/>
      <c r="EP5" s="106"/>
      <c r="EQ5" s="104" t="s">
        <v>14</v>
      </c>
      <c r="ER5" s="105"/>
      <c r="ES5" s="105"/>
      <c r="ET5" s="105"/>
      <c r="EU5" s="105"/>
      <c r="EV5" s="105"/>
      <c r="EW5" s="105"/>
      <c r="EX5" s="106"/>
    </row>
    <row r="6" spans="1:154" s="22" customFormat="1" ht="42" customHeight="1" x14ac:dyDescent="0.2">
      <c r="A6" s="102"/>
      <c r="B6" s="102"/>
      <c r="C6" s="108" t="s">
        <v>20</v>
      </c>
      <c r="D6" s="109"/>
      <c r="E6" s="109"/>
      <c r="F6" s="110"/>
      <c r="G6" s="108" t="s">
        <v>21</v>
      </c>
      <c r="H6" s="109"/>
      <c r="I6" s="109"/>
      <c r="J6" s="110"/>
      <c r="K6" s="108" t="s">
        <v>20</v>
      </c>
      <c r="L6" s="109"/>
      <c r="M6" s="109"/>
      <c r="N6" s="110"/>
      <c r="O6" s="108" t="s">
        <v>21</v>
      </c>
      <c r="P6" s="109"/>
      <c r="Q6" s="109"/>
      <c r="R6" s="110"/>
      <c r="S6" s="108" t="s">
        <v>20</v>
      </c>
      <c r="T6" s="109"/>
      <c r="U6" s="109"/>
      <c r="V6" s="110"/>
      <c r="W6" s="108" t="s">
        <v>21</v>
      </c>
      <c r="X6" s="109"/>
      <c r="Y6" s="109"/>
      <c r="Z6" s="110"/>
      <c r="AA6" s="108" t="s">
        <v>20</v>
      </c>
      <c r="AB6" s="109"/>
      <c r="AC6" s="109"/>
      <c r="AD6" s="110"/>
      <c r="AE6" s="108" t="s">
        <v>21</v>
      </c>
      <c r="AF6" s="109"/>
      <c r="AG6" s="109"/>
      <c r="AH6" s="110"/>
      <c r="AI6" s="108" t="s">
        <v>20</v>
      </c>
      <c r="AJ6" s="109"/>
      <c r="AK6" s="109"/>
      <c r="AL6" s="110"/>
      <c r="AM6" s="108" t="s">
        <v>21</v>
      </c>
      <c r="AN6" s="109"/>
      <c r="AO6" s="109"/>
      <c r="AP6" s="110"/>
      <c r="AQ6" s="108" t="s">
        <v>20</v>
      </c>
      <c r="AR6" s="109"/>
      <c r="AS6" s="109"/>
      <c r="AT6" s="110"/>
      <c r="AU6" s="108" t="s">
        <v>21</v>
      </c>
      <c r="AV6" s="109"/>
      <c r="AW6" s="109"/>
      <c r="AX6" s="110"/>
      <c r="AY6" s="108" t="s">
        <v>20</v>
      </c>
      <c r="AZ6" s="109"/>
      <c r="BA6" s="109"/>
      <c r="BB6" s="110"/>
      <c r="BC6" s="108" t="s">
        <v>21</v>
      </c>
      <c r="BD6" s="109"/>
      <c r="BE6" s="109"/>
      <c r="BF6" s="110"/>
      <c r="BG6" s="108" t="s">
        <v>20</v>
      </c>
      <c r="BH6" s="109"/>
      <c r="BI6" s="109"/>
      <c r="BJ6" s="110"/>
      <c r="BK6" s="108" t="s">
        <v>21</v>
      </c>
      <c r="BL6" s="109"/>
      <c r="BM6" s="109"/>
      <c r="BN6" s="110"/>
      <c r="BO6" s="108" t="s">
        <v>20</v>
      </c>
      <c r="BP6" s="109"/>
      <c r="BQ6" s="109"/>
      <c r="BR6" s="110"/>
      <c r="BS6" s="108" t="s">
        <v>21</v>
      </c>
      <c r="BT6" s="109"/>
      <c r="BU6" s="109"/>
      <c r="BV6" s="110"/>
      <c r="BW6" s="108" t="s">
        <v>20</v>
      </c>
      <c r="BX6" s="109"/>
      <c r="BY6" s="109"/>
      <c r="BZ6" s="110"/>
      <c r="CA6" s="108" t="s">
        <v>21</v>
      </c>
      <c r="CB6" s="109"/>
      <c r="CC6" s="109"/>
      <c r="CD6" s="110"/>
      <c r="CE6" s="108" t="s">
        <v>20</v>
      </c>
      <c r="CF6" s="109"/>
      <c r="CG6" s="109"/>
      <c r="CH6" s="110"/>
      <c r="CI6" s="108" t="s">
        <v>21</v>
      </c>
      <c r="CJ6" s="109"/>
      <c r="CK6" s="109"/>
      <c r="CL6" s="110"/>
      <c r="CM6" s="108" t="s">
        <v>20</v>
      </c>
      <c r="CN6" s="109"/>
      <c r="CO6" s="109"/>
      <c r="CP6" s="110"/>
      <c r="CQ6" s="108" t="s">
        <v>21</v>
      </c>
      <c r="CR6" s="109"/>
      <c r="CS6" s="109"/>
      <c r="CT6" s="110"/>
      <c r="CU6" s="108" t="s">
        <v>20</v>
      </c>
      <c r="CV6" s="109"/>
      <c r="CW6" s="109"/>
      <c r="CX6" s="110"/>
      <c r="CY6" s="108" t="s">
        <v>21</v>
      </c>
      <c r="CZ6" s="109"/>
      <c r="DA6" s="109"/>
      <c r="DB6" s="110"/>
      <c r="DC6" s="108" t="s">
        <v>20</v>
      </c>
      <c r="DD6" s="109"/>
      <c r="DE6" s="109"/>
      <c r="DF6" s="110"/>
      <c r="DG6" s="108" t="s">
        <v>21</v>
      </c>
      <c r="DH6" s="109"/>
      <c r="DI6" s="109"/>
      <c r="DJ6" s="110"/>
      <c r="DK6" s="108" t="s">
        <v>20</v>
      </c>
      <c r="DL6" s="109"/>
      <c r="DM6" s="109"/>
      <c r="DN6" s="110"/>
      <c r="DO6" s="108" t="s">
        <v>21</v>
      </c>
      <c r="DP6" s="109"/>
      <c r="DQ6" s="109"/>
      <c r="DR6" s="110"/>
      <c r="DS6" s="108" t="s">
        <v>20</v>
      </c>
      <c r="DT6" s="109"/>
      <c r="DU6" s="109"/>
      <c r="DV6" s="110"/>
      <c r="DW6" s="108" t="s">
        <v>21</v>
      </c>
      <c r="DX6" s="109"/>
      <c r="DY6" s="109"/>
      <c r="DZ6" s="110"/>
      <c r="EA6" s="108" t="s">
        <v>20</v>
      </c>
      <c r="EB6" s="109"/>
      <c r="EC6" s="109"/>
      <c r="ED6" s="110"/>
      <c r="EE6" s="108" t="s">
        <v>21</v>
      </c>
      <c r="EF6" s="109"/>
      <c r="EG6" s="109"/>
      <c r="EH6" s="110"/>
      <c r="EI6" s="108" t="s">
        <v>20</v>
      </c>
      <c r="EJ6" s="109"/>
      <c r="EK6" s="109"/>
      <c r="EL6" s="110"/>
      <c r="EM6" s="108" t="s">
        <v>21</v>
      </c>
      <c r="EN6" s="109"/>
      <c r="EO6" s="109"/>
      <c r="EP6" s="110"/>
      <c r="EQ6" s="108" t="s">
        <v>20</v>
      </c>
      <c r="ER6" s="109"/>
      <c r="ES6" s="109"/>
      <c r="ET6" s="110"/>
      <c r="EU6" s="108" t="s">
        <v>21</v>
      </c>
      <c r="EV6" s="109"/>
      <c r="EW6" s="109"/>
      <c r="EX6" s="110"/>
    </row>
    <row r="7" spans="1:154" s="70" customFormat="1" ht="51.75" customHeight="1" x14ac:dyDescent="0.2">
      <c r="A7" s="103"/>
      <c r="B7" s="103"/>
      <c r="C7" s="71" t="s">
        <v>48</v>
      </c>
      <c r="D7" s="71" t="s">
        <v>49</v>
      </c>
      <c r="E7" s="71" t="s">
        <v>50</v>
      </c>
      <c r="F7" s="71" t="s">
        <v>14</v>
      </c>
      <c r="G7" s="71" t="s">
        <v>48</v>
      </c>
      <c r="H7" s="71" t="s">
        <v>49</v>
      </c>
      <c r="I7" s="71" t="s">
        <v>50</v>
      </c>
      <c r="J7" s="71" t="s">
        <v>14</v>
      </c>
      <c r="K7" s="71" t="s">
        <v>48</v>
      </c>
      <c r="L7" s="71" t="s">
        <v>49</v>
      </c>
      <c r="M7" s="71" t="s">
        <v>50</v>
      </c>
      <c r="N7" s="71" t="s">
        <v>14</v>
      </c>
      <c r="O7" s="71" t="s">
        <v>48</v>
      </c>
      <c r="P7" s="71" t="s">
        <v>49</v>
      </c>
      <c r="Q7" s="71" t="s">
        <v>50</v>
      </c>
      <c r="R7" s="71" t="s">
        <v>14</v>
      </c>
      <c r="S7" s="71" t="s">
        <v>48</v>
      </c>
      <c r="T7" s="71" t="s">
        <v>49</v>
      </c>
      <c r="U7" s="71" t="s">
        <v>50</v>
      </c>
      <c r="V7" s="71" t="s">
        <v>14</v>
      </c>
      <c r="W7" s="71" t="s">
        <v>48</v>
      </c>
      <c r="X7" s="71" t="s">
        <v>49</v>
      </c>
      <c r="Y7" s="71" t="s">
        <v>50</v>
      </c>
      <c r="Z7" s="71" t="s">
        <v>14</v>
      </c>
      <c r="AA7" s="71" t="s">
        <v>48</v>
      </c>
      <c r="AB7" s="71" t="s">
        <v>49</v>
      </c>
      <c r="AC7" s="71" t="s">
        <v>50</v>
      </c>
      <c r="AD7" s="71" t="s">
        <v>14</v>
      </c>
      <c r="AE7" s="71" t="s">
        <v>48</v>
      </c>
      <c r="AF7" s="71" t="s">
        <v>49</v>
      </c>
      <c r="AG7" s="71" t="s">
        <v>50</v>
      </c>
      <c r="AH7" s="71" t="s">
        <v>14</v>
      </c>
      <c r="AI7" s="71" t="s">
        <v>48</v>
      </c>
      <c r="AJ7" s="71" t="s">
        <v>49</v>
      </c>
      <c r="AK7" s="71" t="s">
        <v>50</v>
      </c>
      <c r="AL7" s="71" t="s">
        <v>14</v>
      </c>
      <c r="AM7" s="71" t="s">
        <v>48</v>
      </c>
      <c r="AN7" s="71" t="s">
        <v>49</v>
      </c>
      <c r="AO7" s="71" t="s">
        <v>50</v>
      </c>
      <c r="AP7" s="71" t="s">
        <v>14</v>
      </c>
      <c r="AQ7" s="71" t="s">
        <v>48</v>
      </c>
      <c r="AR7" s="71" t="s">
        <v>49</v>
      </c>
      <c r="AS7" s="71" t="s">
        <v>50</v>
      </c>
      <c r="AT7" s="71" t="s">
        <v>14</v>
      </c>
      <c r="AU7" s="71" t="s">
        <v>48</v>
      </c>
      <c r="AV7" s="71" t="s">
        <v>49</v>
      </c>
      <c r="AW7" s="71" t="s">
        <v>50</v>
      </c>
      <c r="AX7" s="71" t="s">
        <v>14</v>
      </c>
      <c r="AY7" s="71" t="s">
        <v>48</v>
      </c>
      <c r="AZ7" s="71" t="s">
        <v>49</v>
      </c>
      <c r="BA7" s="71" t="s">
        <v>50</v>
      </c>
      <c r="BB7" s="71" t="s">
        <v>14</v>
      </c>
      <c r="BC7" s="71" t="s">
        <v>48</v>
      </c>
      <c r="BD7" s="71" t="s">
        <v>49</v>
      </c>
      <c r="BE7" s="71" t="s">
        <v>50</v>
      </c>
      <c r="BF7" s="71" t="s">
        <v>14</v>
      </c>
      <c r="BG7" s="71" t="s">
        <v>48</v>
      </c>
      <c r="BH7" s="71" t="s">
        <v>49</v>
      </c>
      <c r="BI7" s="71" t="s">
        <v>50</v>
      </c>
      <c r="BJ7" s="71" t="s">
        <v>14</v>
      </c>
      <c r="BK7" s="71" t="s">
        <v>48</v>
      </c>
      <c r="BL7" s="71" t="s">
        <v>49</v>
      </c>
      <c r="BM7" s="71" t="s">
        <v>50</v>
      </c>
      <c r="BN7" s="71" t="s">
        <v>14</v>
      </c>
      <c r="BO7" s="71" t="s">
        <v>48</v>
      </c>
      <c r="BP7" s="71" t="s">
        <v>49</v>
      </c>
      <c r="BQ7" s="71" t="s">
        <v>50</v>
      </c>
      <c r="BR7" s="71" t="s">
        <v>14</v>
      </c>
      <c r="BS7" s="71" t="s">
        <v>48</v>
      </c>
      <c r="BT7" s="71" t="s">
        <v>49</v>
      </c>
      <c r="BU7" s="71" t="s">
        <v>50</v>
      </c>
      <c r="BV7" s="71" t="s">
        <v>14</v>
      </c>
      <c r="BW7" s="71" t="s">
        <v>48</v>
      </c>
      <c r="BX7" s="71" t="s">
        <v>49</v>
      </c>
      <c r="BY7" s="71" t="s">
        <v>50</v>
      </c>
      <c r="BZ7" s="71" t="s">
        <v>14</v>
      </c>
      <c r="CA7" s="71" t="s">
        <v>48</v>
      </c>
      <c r="CB7" s="71" t="s">
        <v>49</v>
      </c>
      <c r="CC7" s="71" t="s">
        <v>50</v>
      </c>
      <c r="CD7" s="71" t="s">
        <v>14</v>
      </c>
      <c r="CE7" s="71" t="s">
        <v>48</v>
      </c>
      <c r="CF7" s="71" t="s">
        <v>49</v>
      </c>
      <c r="CG7" s="71" t="s">
        <v>50</v>
      </c>
      <c r="CH7" s="71" t="s">
        <v>14</v>
      </c>
      <c r="CI7" s="71" t="s">
        <v>48</v>
      </c>
      <c r="CJ7" s="71" t="s">
        <v>49</v>
      </c>
      <c r="CK7" s="71" t="s">
        <v>50</v>
      </c>
      <c r="CL7" s="71" t="s">
        <v>14</v>
      </c>
      <c r="CM7" s="71" t="s">
        <v>48</v>
      </c>
      <c r="CN7" s="71" t="s">
        <v>49</v>
      </c>
      <c r="CO7" s="71" t="s">
        <v>50</v>
      </c>
      <c r="CP7" s="71" t="s">
        <v>14</v>
      </c>
      <c r="CQ7" s="71" t="s">
        <v>48</v>
      </c>
      <c r="CR7" s="71" t="s">
        <v>49</v>
      </c>
      <c r="CS7" s="71" t="s">
        <v>50</v>
      </c>
      <c r="CT7" s="71" t="s">
        <v>14</v>
      </c>
      <c r="CU7" s="71" t="s">
        <v>48</v>
      </c>
      <c r="CV7" s="71" t="s">
        <v>49</v>
      </c>
      <c r="CW7" s="71" t="s">
        <v>50</v>
      </c>
      <c r="CX7" s="71" t="s">
        <v>14</v>
      </c>
      <c r="CY7" s="71" t="s">
        <v>48</v>
      </c>
      <c r="CZ7" s="71" t="s">
        <v>49</v>
      </c>
      <c r="DA7" s="71" t="s">
        <v>50</v>
      </c>
      <c r="DB7" s="71" t="s">
        <v>14</v>
      </c>
      <c r="DC7" s="71" t="s">
        <v>48</v>
      </c>
      <c r="DD7" s="71" t="s">
        <v>49</v>
      </c>
      <c r="DE7" s="71" t="s">
        <v>50</v>
      </c>
      <c r="DF7" s="71" t="s">
        <v>14</v>
      </c>
      <c r="DG7" s="71" t="s">
        <v>48</v>
      </c>
      <c r="DH7" s="71" t="s">
        <v>49</v>
      </c>
      <c r="DI7" s="71" t="s">
        <v>50</v>
      </c>
      <c r="DJ7" s="71" t="s">
        <v>14</v>
      </c>
      <c r="DK7" s="71" t="s">
        <v>48</v>
      </c>
      <c r="DL7" s="71" t="s">
        <v>49</v>
      </c>
      <c r="DM7" s="71" t="s">
        <v>50</v>
      </c>
      <c r="DN7" s="71" t="s">
        <v>14</v>
      </c>
      <c r="DO7" s="71" t="s">
        <v>48</v>
      </c>
      <c r="DP7" s="71" t="s">
        <v>49</v>
      </c>
      <c r="DQ7" s="71" t="s">
        <v>50</v>
      </c>
      <c r="DR7" s="71" t="s">
        <v>14</v>
      </c>
      <c r="DS7" s="71" t="s">
        <v>48</v>
      </c>
      <c r="DT7" s="71" t="s">
        <v>49</v>
      </c>
      <c r="DU7" s="71" t="s">
        <v>50</v>
      </c>
      <c r="DV7" s="71" t="s">
        <v>14</v>
      </c>
      <c r="DW7" s="71" t="s">
        <v>48</v>
      </c>
      <c r="DX7" s="71" t="s">
        <v>49</v>
      </c>
      <c r="DY7" s="71" t="s">
        <v>50</v>
      </c>
      <c r="DZ7" s="71" t="s">
        <v>14</v>
      </c>
      <c r="EA7" s="71" t="s">
        <v>48</v>
      </c>
      <c r="EB7" s="71" t="s">
        <v>49</v>
      </c>
      <c r="EC7" s="71" t="s">
        <v>50</v>
      </c>
      <c r="ED7" s="71" t="s">
        <v>14</v>
      </c>
      <c r="EE7" s="71" t="s">
        <v>48</v>
      </c>
      <c r="EF7" s="71" t="s">
        <v>49</v>
      </c>
      <c r="EG7" s="71" t="s">
        <v>50</v>
      </c>
      <c r="EH7" s="71" t="s">
        <v>14</v>
      </c>
      <c r="EI7" s="71" t="s">
        <v>48</v>
      </c>
      <c r="EJ7" s="71" t="s">
        <v>49</v>
      </c>
      <c r="EK7" s="71" t="s">
        <v>50</v>
      </c>
      <c r="EL7" s="71" t="s">
        <v>14</v>
      </c>
      <c r="EM7" s="71" t="s">
        <v>48</v>
      </c>
      <c r="EN7" s="71" t="s">
        <v>49</v>
      </c>
      <c r="EO7" s="71" t="s">
        <v>50</v>
      </c>
      <c r="EP7" s="71" t="s">
        <v>14</v>
      </c>
      <c r="EQ7" s="71" t="s">
        <v>48</v>
      </c>
      <c r="ER7" s="71" t="s">
        <v>49</v>
      </c>
      <c r="ES7" s="71" t="s">
        <v>50</v>
      </c>
      <c r="ET7" s="71" t="s">
        <v>14</v>
      </c>
      <c r="EU7" s="71" t="s">
        <v>48</v>
      </c>
      <c r="EV7" s="71" t="s">
        <v>49</v>
      </c>
      <c r="EW7" s="71" t="s">
        <v>50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81</v>
      </c>
      <c r="C8" s="73">
        <v>194257.18000000005</v>
      </c>
      <c r="D8" s="73">
        <v>64480.75</v>
      </c>
      <c r="E8" s="73">
        <v>85000</v>
      </c>
      <c r="F8" s="73">
        <v>343737.93000000005</v>
      </c>
      <c r="G8" s="73">
        <v>166629.56607167755</v>
      </c>
      <c r="H8" s="73">
        <v>54248.955979669307</v>
      </c>
      <c r="I8" s="73">
        <v>77859.40794865317</v>
      </c>
      <c r="J8" s="73">
        <v>298737.93</v>
      </c>
      <c r="K8" s="73">
        <v>77542.500000000015</v>
      </c>
      <c r="L8" s="73">
        <v>11907.92</v>
      </c>
      <c r="M8" s="73">
        <v>2807.98</v>
      </c>
      <c r="N8" s="73">
        <v>92258.400000000009</v>
      </c>
      <c r="O8" s="73">
        <v>77542.500000000015</v>
      </c>
      <c r="P8" s="73">
        <v>11907.92</v>
      </c>
      <c r="Q8" s="73">
        <v>2807.98</v>
      </c>
      <c r="R8" s="73">
        <v>92258.400000000009</v>
      </c>
      <c r="S8" s="73">
        <v>38660.42</v>
      </c>
      <c r="T8" s="73">
        <v>0</v>
      </c>
      <c r="U8" s="73">
        <v>0</v>
      </c>
      <c r="V8" s="73">
        <v>38660.42</v>
      </c>
      <c r="W8" s="73">
        <v>38660.42</v>
      </c>
      <c r="X8" s="73">
        <v>0</v>
      </c>
      <c r="Y8" s="73">
        <v>0</v>
      </c>
      <c r="Z8" s="73">
        <v>38660.42</v>
      </c>
      <c r="AA8" s="73">
        <v>6782067.1567000002</v>
      </c>
      <c r="AB8" s="73">
        <v>1854873.8430000001</v>
      </c>
      <c r="AC8" s="73">
        <v>3380036.0902999998</v>
      </c>
      <c r="AD8" s="73">
        <v>12016977.09</v>
      </c>
      <c r="AE8" s="73">
        <v>6782067.1567000002</v>
      </c>
      <c r="AF8" s="73">
        <v>1854873.8430000001</v>
      </c>
      <c r="AG8" s="73">
        <v>3380036.0902999998</v>
      </c>
      <c r="AH8" s="73">
        <v>12016977.09</v>
      </c>
      <c r="AI8" s="73">
        <v>927838.19122200017</v>
      </c>
      <c r="AJ8" s="73">
        <v>1291905.2087780002</v>
      </c>
      <c r="AK8" s="73">
        <v>2861</v>
      </c>
      <c r="AL8" s="73">
        <v>2222604.4000000004</v>
      </c>
      <c r="AM8" s="73">
        <v>927838.19122200017</v>
      </c>
      <c r="AN8" s="73">
        <v>1291905.2087780002</v>
      </c>
      <c r="AO8" s="73">
        <v>2861</v>
      </c>
      <c r="AP8" s="73">
        <v>2222604.4000000004</v>
      </c>
      <c r="AQ8" s="73">
        <v>208506.56509105887</v>
      </c>
      <c r="AR8" s="73">
        <v>192865.29490894117</v>
      </c>
      <c r="AS8" s="73">
        <v>0</v>
      </c>
      <c r="AT8" s="73">
        <v>401371.86000000004</v>
      </c>
      <c r="AU8" s="73">
        <v>208506.56509105887</v>
      </c>
      <c r="AV8" s="73">
        <v>192865.29490894117</v>
      </c>
      <c r="AW8" s="73">
        <v>0</v>
      </c>
      <c r="AX8" s="73">
        <v>401371.86000000004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49149.672999999981</v>
      </c>
      <c r="CN8" s="73">
        <v>80.247</v>
      </c>
      <c r="CO8" s="73">
        <v>0</v>
      </c>
      <c r="CP8" s="73">
        <v>49229.919999999984</v>
      </c>
      <c r="CQ8" s="73">
        <v>25034.975228418993</v>
      </c>
      <c r="CR8" s="73">
        <v>40.874771580981623</v>
      </c>
      <c r="CS8" s="73">
        <v>0</v>
      </c>
      <c r="CT8" s="73">
        <v>25075.849999999973</v>
      </c>
      <c r="CU8" s="73">
        <v>2633497.2799999993</v>
      </c>
      <c r="CV8" s="73">
        <v>354221.79000000004</v>
      </c>
      <c r="CW8" s="73">
        <v>0</v>
      </c>
      <c r="CX8" s="73">
        <v>2987719.0699999994</v>
      </c>
      <c r="CY8" s="73">
        <v>101115.34126613103</v>
      </c>
      <c r="CZ8" s="73">
        <v>-780891.53126613167</v>
      </c>
      <c r="DA8" s="73">
        <v>0</v>
      </c>
      <c r="DB8" s="73">
        <v>-679776.19000000064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734629.47</v>
      </c>
      <c r="DL8" s="73">
        <v>0</v>
      </c>
      <c r="DM8" s="73">
        <v>0</v>
      </c>
      <c r="DN8" s="73">
        <v>734629.47</v>
      </c>
      <c r="DO8" s="73">
        <v>146926.24</v>
      </c>
      <c r="DP8" s="73">
        <v>0</v>
      </c>
      <c r="DQ8" s="73">
        <v>0</v>
      </c>
      <c r="DR8" s="73">
        <v>146926.24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39351.359999999957</v>
      </c>
      <c r="EB8" s="73">
        <v>11402.440000000002</v>
      </c>
      <c r="EC8" s="73">
        <v>0</v>
      </c>
      <c r="ED8" s="73">
        <v>50753.799999999959</v>
      </c>
      <c r="EE8" s="73">
        <v>24302.979999999963</v>
      </c>
      <c r="EF8" s="73">
        <v>11402.440000000002</v>
      </c>
      <c r="EG8" s="73">
        <v>0</v>
      </c>
      <c r="EH8" s="73">
        <v>35705.419999999969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4" si="0">C8+K8+S8+AA8+AI8+AQ8+AY8+BG8+BO8+BW8+CE8+CM8+CU8+DC8+DK8+DS8+EA8+EI8</f>
        <v>11685499.796013059</v>
      </c>
      <c r="ER8" s="73">
        <f t="shared" ref="ER8:ER24" si="1">D8+L8+T8+AB8+AJ8+AR8+AZ8+BH8+BP8+BX8+CF8+CN8+CV8+DD8+DL8+DT8+EB8+EJ8</f>
        <v>3781737.4936869415</v>
      </c>
      <c r="ES8" s="73">
        <f t="shared" ref="ES8:ES24" si="2">E8+M8+U8+AC8+AK8+AS8+BA8+BI8+BQ8+BY8+CG8+CO8+CW8+DE8+DM8+DU8+EC8+EK8</f>
        <v>3470705.0702999998</v>
      </c>
      <c r="ET8" s="73">
        <f t="shared" ref="ET8:ET24" si="3">F8+N8+V8+AD8+AL8+AT8+BB8+BJ8+BR8+BZ8+CH8+CP8+CX8+DF8+DN8+DV8+ED8+EL8</f>
        <v>18937942.359999999</v>
      </c>
      <c r="EU8" s="73">
        <f t="shared" ref="EU8:EU24" si="4">G8+O8+W8+AE8+AM8+AU8+BC8+BK8+BS8+CA8+CI8+CQ8+CY8+DG8+DO8+DW8+EE8+EM8</f>
        <v>8498623.9355792869</v>
      </c>
      <c r="EV8" s="73">
        <f t="shared" ref="EV8:EV24" si="5">H8+P8+X8+AF8+AN8+AV8+BD8+BL8+BT8+CB8+CJ8+CR8+CZ8+DH8+DP8+DX8+EF8+EN8</f>
        <v>2636353.0061720605</v>
      </c>
      <c r="EW8" s="73">
        <f t="shared" ref="EW8:EW24" si="6">I8+Q8+Y8+AG8+AO8+AW8+BE8+BM8+BU8+CC8+CK8+CS8+DA8+DI8+DQ8+DY8+EG8+EO8</f>
        <v>3463564.478248653</v>
      </c>
      <c r="EX8" s="73">
        <f t="shared" ref="EX8:EX24" si="7">J8+R8+Z8+AH8+AP8+AX8+BF8+BN8+BV8+CD8+CL8+CT8+DB8+DJ8+DR8+DZ8+EH8+EP8</f>
        <v>14598541.419999998</v>
      </c>
    </row>
    <row r="9" spans="1:154" s="24" customFormat="1" ht="24.95" customHeight="1" x14ac:dyDescent="0.2">
      <c r="A9" s="53">
        <v>2</v>
      </c>
      <c r="B9" s="72" t="s">
        <v>55</v>
      </c>
      <c r="C9" s="73">
        <v>32743.4</v>
      </c>
      <c r="D9" s="73">
        <v>0</v>
      </c>
      <c r="E9" s="73">
        <v>45000</v>
      </c>
      <c r="F9" s="73">
        <v>77743.399999999994</v>
      </c>
      <c r="G9" s="73">
        <v>32743.4</v>
      </c>
      <c r="H9" s="73">
        <v>0</v>
      </c>
      <c r="I9" s="73">
        <v>45000</v>
      </c>
      <c r="J9" s="73">
        <v>77743.399999999994</v>
      </c>
      <c r="K9" s="73">
        <v>0</v>
      </c>
      <c r="L9" s="73">
        <v>30857.86</v>
      </c>
      <c r="M9" s="73">
        <v>0</v>
      </c>
      <c r="N9" s="73">
        <v>30857.86</v>
      </c>
      <c r="O9" s="73">
        <v>0</v>
      </c>
      <c r="P9" s="73">
        <v>30857.86</v>
      </c>
      <c r="Q9" s="73">
        <v>0</v>
      </c>
      <c r="R9" s="73">
        <v>30857.86</v>
      </c>
      <c r="S9" s="73">
        <v>0</v>
      </c>
      <c r="T9" s="73">
        <v>0</v>
      </c>
      <c r="U9" s="73">
        <v>10000</v>
      </c>
      <c r="V9" s="73">
        <v>10000</v>
      </c>
      <c r="W9" s="73">
        <v>0</v>
      </c>
      <c r="X9" s="73">
        <v>0</v>
      </c>
      <c r="Y9" s="73">
        <v>10000</v>
      </c>
      <c r="Z9" s="73">
        <v>10000</v>
      </c>
      <c r="AA9" s="73">
        <v>7639786.6239235122</v>
      </c>
      <c r="AB9" s="73">
        <v>179655.39880248604</v>
      </c>
      <c r="AC9" s="73">
        <v>4388683.7382742427</v>
      </c>
      <c r="AD9" s="73">
        <v>12208125.761000242</v>
      </c>
      <c r="AE9" s="73">
        <v>7639786.6239235122</v>
      </c>
      <c r="AF9" s="73">
        <v>179655.39880248604</v>
      </c>
      <c r="AG9" s="73">
        <v>4291610.7862521838</v>
      </c>
      <c r="AH9" s="73">
        <v>12111052.808978181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4404.5324999999993</v>
      </c>
      <c r="AR9" s="73">
        <v>24018.755477941177</v>
      </c>
      <c r="AS9" s="73">
        <v>0</v>
      </c>
      <c r="AT9" s="73">
        <v>28423.287977941174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v>0</v>
      </c>
      <c r="CS9" s="73">
        <v>0</v>
      </c>
      <c r="CT9" s="73">
        <v>0</v>
      </c>
      <c r="CU9" s="73">
        <v>0</v>
      </c>
      <c r="CV9" s="73">
        <v>0</v>
      </c>
      <c r="CW9" s="73">
        <v>0</v>
      </c>
      <c r="CX9" s="73">
        <v>0</v>
      </c>
      <c r="CY9" s="73">
        <v>0</v>
      </c>
      <c r="CZ9" s="73">
        <v>0</v>
      </c>
      <c r="DA9" s="73">
        <v>0</v>
      </c>
      <c r="DB9" s="73">
        <v>0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0</v>
      </c>
      <c r="DL9" s="73">
        <v>0</v>
      </c>
      <c r="DM9" s="73">
        <v>0</v>
      </c>
      <c r="DN9" s="73">
        <v>0</v>
      </c>
      <c r="DO9" s="73">
        <v>0</v>
      </c>
      <c r="DP9" s="73">
        <v>0</v>
      </c>
      <c r="DQ9" s="73">
        <v>0</v>
      </c>
      <c r="DR9" s="73">
        <v>0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0</v>
      </c>
      <c r="EB9" s="73">
        <v>0</v>
      </c>
      <c r="EC9" s="73">
        <v>0</v>
      </c>
      <c r="ED9" s="73">
        <v>0</v>
      </c>
      <c r="EE9" s="73">
        <v>0</v>
      </c>
      <c r="EF9" s="73">
        <v>0</v>
      </c>
      <c r="EG9" s="73">
        <v>0</v>
      </c>
      <c r="EH9" s="73">
        <v>0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7676934.5564235123</v>
      </c>
      <c r="ER9" s="73">
        <f t="shared" si="1"/>
        <v>234532.01428042725</v>
      </c>
      <c r="ES9" s="73">
        <f t="shared" si="2"/>
        <v>4443683.7382742427</v>
      </c>
      <c r="ET9" s="73">
        <f t="shared" si="3"/>
        <v>12355150.308978183</v>
      </c>
      <c r="EU9" s="73">
        <f t="shared" si="4"/>
        <v>7672530.0239235125</v>
      </c>
      <c r="EV9" s="73">
        <f t="shared" si="5"/>
        <v>210513.25880248606</v>
      </c>
      <c r="EW9" s="73">
        <f t="shared" si="6"/>
        <v>4346610.7862521838</v>
      </c>
      <c r="EX9" s="73">
        <f t="shared" si="7"/>
        <v>12229654.068978181</v>
      </c>
    </row>
    <row r="10" spans="1:154" ht="24.95" customHeight="1" x14ac:dyDescent="0.2">
      <c r="A10" s="53">
        <v>3</v>
      </c>
      <c r="B10" s="72" t="s">
        <v>80</v>
      </c>
      <c r="C10" s="73">
        <v>0</v>
      </c>
      <c r="D10" s="73">
        <v>990382.11000000045</v>
      </c>
      <c r="E10" s="73">
        <v>0</v>
      </c>
      <c r="F10" s="73">
        <v>990382.11000000045</v>
      </c>
      <c r="G10" s="73">
        <v>0</v>
      </c>
      <c r="H10" s="73">
        <v>990382.11000000045</v>
      </c>
      <c r="I10" s="73">
        <v>0</v>
      </c>
      <c r="J10" s="73">
        <v>990382.11000000045</v>
      </c>
      <c r="K10" s="73">
        <v>0</v>
      </c>
      <c r="L10" s="73">
        <v>5937.2899999999991</v>
      </c>
      <c r="M10" s="73">
        <v>0</v>
      </c>
      <c r="N10" s="73">
        <v>5937.2899999999991</v>
      </c>
      <c r="O10" s="73">
        <v>0</v>
      </c>
      <c r="P10" s="73">
        <v>5937.2899999999991</v>
      </c>
      <c r="Q10" s="73">
        <v>0</v>
      </c>
      <c r="R10" s="73">
        <v>5937.2899999999991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1448080.4100000004</v>
      </c>
      <c r="AJ10" s="73">
        <v>2606244.7200000002</v>
      </c>
      <c r="AK10" s="73">
        <v>97618.999999999985</v>
      </c>
      <c r="AL10" s="73">
        <v>4151944.1300000008</v>
      </c>
      <c r="AM10" s="73">
        <v>1448080.4100000004</v>
      </c>
      <c r="AN10" s="73">
        <v>2606143.2975000003</v>
      </c>
      <c r="AO10" s="73">
        <v>97618.999999999985</v>
      </c>
      <c r="AP10" s="73">
        <v>4151842.7075000005</v>
      </c>
      <c r="AQ10" s="73">
        <v>145732.8125</v>
      </c>
      <c r="AR10" s="73">
        <v>283570.25547794125</v>
      </c>
      <c r="AS10" s="73">
        <v>21882</v>
      </c>
      <c r="AT10" s="73">
        <v>451185.06797794125</v>
      </c>
      <c r="AU10" s="73">
        <v>137742.66250000001</v>
      </c>
      <c r="AV10" s="73">
        <v>283570.25547794125</v>
      </c>
      <c r="AW10" s="73">
        <v>21882</v>
      </c>
      <c r="AX10" s="73">
        <v>443194.91797794122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301898.95999999996</v>
      </c>
      <c r="CN10" s="73">
        <v>1615.35</v>
      </c>
      <c r="CO10" s="73">
        <v>0</v>
      </c>
      <c r="CP10" s="73">
        <v>303514.30999999994</v>
      </c>
      <c r="CQ10" s="73">
        <v>276442.88999999996</v>
      </c>
      <c r="CR10" s="73">
        <v>1615.35</v>
      </c>
      <c r="CS10" s="73">
        <v>0</v>
      </c>
      <c r="CT10" s="73">
        <v>278058.23999999993</v>
      </c>
      <c r="CU10" s="73">
        <v>307126.37</v>
      </c>
      <c r="CV10" s="73">
        <v>281489.91999999998</v>
      </c>
      <c r="CW10" s="73">
        <v>0</v>
      </c>
      <c r="CX10" s="73">
        <v>588616.29</v>
      </c>
      <c r="CY10" s="73">
        <v>297444.06</v>
      </c>
      <c r="CZ10" s="73">
        <v>261658.97999999998</v>
      </c>
      <c r="DA10" s="73">
        <v>0</v>
      </c>
      <c r="DB10" s="73">
        <v>559103.04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22592.010000000002</v>
      </c>
      <c r="DL10" s="73">
        <v>0</v>
      </c>
      <c r="DM10" s="73">
        <v>0</v>
      </c>
      <c r="DN10" s="73">
        <v>22592.010000000002</v>
      </c>
      <c r="DO10" s="73">
        <v>11296.015000000001</v>
      </c>
      <c r="DP10" s="73">
        <v>0</v>
      </c>
      <c r="DQ10" s="73">
        <v>0</v>
      </c>
      <c r="DR10" s="73">
        <v>11296.015000000001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3922.0200000000004</v>
      </c>
      <c r="EB10" s="73">
        <v>90973.939999999988</v>
      </c>
      <c r="EC10" s="73">
        <v>0</v>
      </c>
      <c r="ED10" s="73">
        <v>94895.959999999992</v>
      </c>
      <c r="EE10" s="73">
        <v>3922.0200000000004</v>
      </c>
      <c r="EF10" s="73">
        <v>90973.939999999988</v>
      </c>
      <c r="EG10" s="73">
        <v>0</v>
      </c>
      <c r="EH10" s="73">
        <v>94895.959999999992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2229352.5825</v>
      </c>
      <c r="ER10" s="73">
        <f t="shared" si="1"/>
        <v>4260213.5854779417</v>
      </c>
      <c r="ES10" s="73">
        <f t="shared" si="2"/>
        <v>119500.99999999999</v>
      </c>
      <c r="ET10" s="73">
        <f t="shared" si="3"/>
        <v>6609067.1679779422</v>
      </c>
      <c r="EU10" s="73">
        <f t="shared" si="4"/>
        <v>2174928.0575000006</v>
      </c>
      <c r="EV10" s="73">
        <f t="shared" si="5"/>
        <v>4240281.2229779419</v>
      </c>
      <c r="EW10" s="73">
        <f t="shared" si="6"/>
        <v>119500.99999999999</v>
      </c>
      <c r="EX10" s="73">
        <f t="shared" si="7"/>
        <v>6534710.280477942</v>
      </c>
    </row>
    <row r="11" spans="1:154" ht="24.95" customHeight="1" x14ac:dyDescent="0.2">
      <c r="A11" s="53">
        <v>4</v>
      </c>
      <c r="B11" s="72" t="s">
        <v>91</v>
      </c>
      <c r="C11" s="73">
        <v>4956.25</v>
      </c>
      <c r="D11" s="73">
        <v>0</v>
      </c>
      <c r="E11" s="73">
        <v>0</v>
      </c>
      <c r="F11" s="73">
        <v>4956.25</v>
      </c>
      <c r="G11" s="73">
        <v>4956.25</v>
      </c>
      <c r="H11" s="73">
        <v>0</v>
      </c>
      <c r="I11" s="73">
        <v>0</v>
      </c>
      <c r="J11" s="73">
        <v>4956.25</v>
      </c>
      <c r="K11" s="73">
        <v>2464.66</v>
      </c>
      <c r="L11" s="73">
        <v>7237.5</v>
      </c>
      <c r="M11" s="73">
        <v>0</v>
      </c>
      <c r="N11" s="73">
        <v>9702.16</v>
      </c>
      <c r="O11" s="73">
        <v>2464.66</v>
      </c>
      <c r="P11" s="73">
        <v>7237.5</v>
      </c>
      <c r="Q11" s="73">
        <v>0</v>
      </c>
      <c r="R11" s="73">
        <v>9702.16</v>
      </c>
      <c r="S11" s="73">
        <v>1750</v>
      </c>
      <c r="T11" s="73">
        <v>1298.76</v>
      </c>
      <c r="U11" s="73">
        <v>0</v>
      </c>
      <c r="V11" s="73">
        <v>3048.76</v>
      </c>
      <c r="W11" s="73">
        <v>1750</v>
      </c>
      <c r="X11" s="73">
        <v>1298.76</v>
      </c>
      <c r="Y11" s="73">
        <v>0</v>
      </c>
      <c r="Z11" s="73">
        <v>3048.76</v>
      </c>
      <c r="AA11" s="73">
        <v>3369447.68</v>
      </c>
      <c r="AB11" s="73">
        <v>182414.58</v>
      </c>
      <c r="AC11" s="73">
        <v>792023.26</v>
      </c>
      <c r="AD11" s="73">
        <v>4343885.5200000005</v>
      </c>
      <c r="AE11" s="73">
        <v>3369447.68</v>
      </c>
      <c r="AF11" s="73">
        <v>182414.58</v>
      </c>
      <c r="AG11" s="73">
        <v>792023.26</v>
      </c>
      <c r="AH11" s="73">
        <v>4343885.5200000005</v>
      </c>
      <c r="AI11" s="73">
        <v>234924.76</v>
      </c>
      <c r="AJ11" s="73">
        <v>466398.77</v>
      </c>
      <c r="AK11" s="73">
        <v>2060.4</v>
      </c>
      <c r="AL11" s="73">
        <v>703383.93</v>
      </c>
      <c r="AM11" s="73">
        <v>234924.76</v>
      </c>
      <c r="AN11" s="73">
        <v>466398.77</v>
      </c>
      <c r="AO11" s="73">
        <v>2060.4</v>
      </c>
      <c r="AP11" s="73">
        <v>703383.93</v>
      </c>
      <c r="AQ11" s="73">
        <v>58239.6325</v>
      </c>
      <c r="AR11" s="73">
        <v>78203.32547794118</v>
      </c>
      <c r="AS11" s="73">
        <v>0</v>
      </c>
      <c r="AT11" s="73">
        <v>136442.95797794117</v>
      </c>
      <c r="AU11" s="73">
        <v>58239.6325</v>
      </c>
      <c r="AV11" s="73">
        <v>78203.32547794118</v>
      </c>
      <c r="AW11" s="73">
        <v>0</v>
      </c>
      <c r="AX11" s="73">
        <v>136442.95797794117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v>0</v>
      </c>
      <c r="CS11" s="73">
        <v>0</v>
      </c>
      <c r="CT11" s="73">
        <v>0</v>
      </c>
      <c r="CU11" s="73">
        <v>17135.400000000001</v>
      </c>
      <c r="CV11" s="73">
        <v>7089.18</v>
      </c>
      <c r="CW11" s="73">
        <v>0</v>
      </c>
      <c r="CX11" s="73">
        <v>24224.58</v>
      </c>
      <c r="CY11" s="73">
        <v>17135.400000000001</v>
      </c>
      <c r="CZ11" s="73">
        <v>6989.1720000000005</v>
      </c>
      <c r="DA11" s="73">
        <v>0</v>
      </c>
      <c r="DB11" s="73">
        <v>24124.572</v>
      </c>
      <c r="DC11" s="73">
        <v>5473.5</v>
      </c>
      <c r="DD11" s="73">
        <v>12485</v>
      </c>
      <c r="DE11" s="73">
        <v>35</v>
      </c>
      <c r="DF11" s="73">
        <v>17993.5</v>
      </c>
      <c r="DG11" s="73">
        <v>5473.5</v>
      </c>
      <c r="DH11" s="73">
        <v>12485</v>
      </c>
      <c r="DI11" s="73">
        <v>35</v>
      </c>
      <c r="DJ11" s="73">
        <v>17993.5</v>
      </c>
      <c r="DK11" s="73">
        <v>1251904.67</v>
      </c>
      <c r="DL11" s="73">
        <v>0</v>
      </c>
      <c r="DM11" s="73">
        <v>0</v>
      </c>
      <c r="DN11" s="73">
        <v>1251904.67</v>
      </c>
      <c r="DO11" s="73">
        <v>343865.35659999994</v>
      </c>
      <c r="DP11" s="73">
        <v>0</v>
      </c>
      <c r="DQ11" s="73">
        <v>0</v>
      </c>
      <c r="DR11" s="73">
        <v>343865.35659999994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1150</v>
      </c>
      <c r="EB11" s="73">
        <v>800</v>
      </c>
      <c r="EC11" s="73">
        <v>0</v>
      </c>
      <c r="ED11" s="73">
        <v>1950</v>
      </c>
      <c r="EE11" s="73">
        <v>1150</v>
      </c>
      <c r="EF11" s="73">
        <v>800</v>
      </c>
      <c r="EG11" s="73">
        <v>0</v>
      </c>
      <c r="EH11" s="73">
        <v>1950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4947446.5525000002</v>
      </c>
      <c r="ER11" s="73">
        <f t="shared" si="1"/>
        <v>755927.11547794123</v>
      </c>
      <c r="ES11" s="73">
        <f t="shared" si="2"/>
        <v>794118.66</v>
      </c>
      <c r="ET11" s="73">
        <f t="shared" si="3"/>
        <v>6497492.3279779414</v>
      </c>
      <c r="EU11" s="73">
        <f t="shared" si="4"/>
        <v>4039407.2391000004</v>
      </c>
      <c r="EV11" s="73">
        <f t="shared" si="5"/>
        <v>755827.1074779412</v>
      </c>
      <c r="EW11" s="73">
        <f t="shared" si="6"/>
        <v>794118.66</v>
      </c>
      <c r="EX11" s="73">
        <f t="shared" si="7"/>
        <v>5589353.0065779407</v>
      </c>
    </row>
    <row r="12" spans="1:154" ht="24.95" customHeight="1" x14ac:dyDescent="0.2">
      <c r="A12" s="53">
        <v>5</v>
      </c>
      <c r="B12" s="72" t="s">
        <v>82</v>
      </c>
      <c r="C12" s="73">
        <v>1825264.02</v>
      </c>
      <c r="D12" s="73">
        <v>0</v>
      </c>
      <c r="E12" s="73">
        <v>0</v>
      </c>
      <c r="F12" s="73">
        <v>1825264.02</v>
      </c>
      <c r="G12" s="73">
        <v>451816.00499999989</v>
      </c>
      <c r="H12" s="73">
        <v>0</v>
      </c>
      <c r="I12" s="73">
        <v>0</v>
      </c>
      <c r="J12" s="73">
        <v>451816.00499999989</v>
      </c>
      <c r="K12" s="73">
        <v>103.3</v>
      </c>
      <c r="L12" s="73">
        <v>6137.7599999999993</v>
      </c>
      <c r="M12" s="73">
        <v>0</v>
      </c>
      <c r="N12" s="73">
        <v>6241.0599999999995</v>
      </c>
      <c r="O12" s="73">
        <v>103.3</v>
      </c>
      <c r="P12" s="73">
        <v>6137.7599999999993</v>
      </c>
      <c r="Q12" s="73">
        <v>0</v>
      </c>
      <c r="R12" s="73">
        <v>6241.0599999999995</v>
      </c>
      <c r="S12" s="73">
        <v>905.94999999999993</v>
      </c>
      <c r="T12" s="73">
        <v>3764.17</v>
      </c>
      <c r="U12" s="73">
        <v>0</v>
      </c>
      <c r="V12" s="73">
        <v>4670.12</v>
      </c>
      <c r="W12" s="73">
        <v>365.98749999999995</v>
      </c>
      <c r="X12" s="73">
        <v>3764.17</v>
      </c>
      <c r="Y12" s="73">
        <v>0</v>
      </c>
      <c r="Z12" s="73">
        <v>4130.1575000000003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803765.06000000029</v>
      </c>
      <c r="AJ12" s="73">
        <v>3055112.3200000008</v>
      </c>
      <c r="AK12" s="73">
        <v>35623.5</v>
      </c>
      <c r="AL12" s="73">
        <v>3894500.8800000008</v>
      </c>
      <c r="AM12" s="73">
        <v>241901.61800000013</v>
      </c>
      <c r="AN12" s="73">
        <v>920033.70300000114</v>
      </c>
      <c r="AO12" s="73">
        <v>10687.049999999996</v>
      </c>
      <c r="AP12" s="73">
        <v>1172622.3710000014</v>
      </c>
      <c r="AQ12" s="73">
        <v>80911.79250000001</v>
      </c>
      <c r="AR12" s="73">
        <v>316807.22547794122</v>
      </c>
      <c r="AS12" s="73">
        <v>1385</v>
      </c>
      <c r="AT12" s="73">
        <v>399104.0179779412</v>
      </c>
      <c r="AU12" s="73">
        <v>27356.710500000008</v>
      </c>
      <c r="AV12" s="73">
        <v>111855.29647794127</v>
      </c>
      <c r="AW12" s="73">
        <v>415.5</v>
      </c>
      <c r="AX12" s="73">
        <v>139627.50697794129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5195.55</v>
      </c>
      <c r="CN12" s="73">
        <v>0</v>
      </c>
      <c r="CO12" s="73">
        <v>0</v>
      </c>
      <c r="CP12" s="73">
        <v>5195.55</v>
      </c>
      <c r="CQ12" s="73">
        <v>5195.55</v>
      </c>
      <c r="CR12" s="73">
        <v>0</v>
      </c>
      <c r="CS12" s="73">
        <v>0</v>
      </c>
      <c r="CT12" s="73">
        <v>5195.55</v>
      </c>
      <c r="CU12" s="73">
        <v>123528.48</v>
      </c>
      <c r="CV12" s="73">
        <v>7669.5399999999991</v>
      </c>
      <c r="CW12" s="73">
        <v>0</v>
      </c>
      <c r="CX12" s="73">
        <v>131198.01999999999</v>
      </c>
      <c r="CY12" s="73">
        <v>123528.48</v>
      </c>
      <c r="CZ12" s="73">
        <v>7669.5399999999991</v>
      </c>
      <c r="DA12" s="73">
        <v>0</v>
      </c>
      <c r="DB12" s="73">
        <v>131198.01999999999</v>
      </c>
      <c r="DC12" s="73">
        <v>0</v>
      </c>
      <c r="DD12" s="73">
        <v>0</v>
      </c>
      <c r="DE12" s="73">
        <v>0</v>
      </c>
      <c r="DF12" s="73">
        <v>0</v>
      </c>
      <c r="DG12" s="73">
        <v>0</v>
      </c>
      <c r="DH12" s="73">
        <v>0</v>
      </c>
      <c r="DI12" s="73">
        <v>0</v>
      </c>
      <c r="DJ12" s="73">
        <v>0</v>
      </c>
      <c r="DK12" s="73">
        <v>0</v>
      </c>
      <c r="DL12" s="73">
        <v>0</v>
      </c>
      <c r="DM12" s="73">
        <v>0</v>
      </c>
      <c r="DN12" s="73">
        <v>0</v>
      </c>
      <c r="DO12" s="73">
        <v>0</v>
      </c>
      <c r="DP12" s="73">
        <v>0</v>
      </c>
      <c r="DQ12" s="73">
        <v>0</v>
      </c>
      <c r="DR12" s="73">
        <v>0</v>
      </c>
      <c r="DS12" s="73">
        <v>0</v>
      </c>
      <c r="DT12" s="73">
        <v>82909.290000000008</v>
      </c>
      <c r="DU12" s="73">
        <v>0</v>
      </c>
      <c r="DV12" s="73">
        <v>82909.290000000008</v>
      </c>
      <c r="DW12" s="73">
        <v>0</v>
      </c>
      <c r="DX12" s="73">
        <v>82909.290000000008</v>
      </c>
      <c r="DY12" s="73">
        <v>0</v>
      </c>
      <c r="DZ12" s="73">
        <v>82909.290000000008</v>
      </c>
      <c r="EA12" s="73">
        <v>6980.15</v>
      </c>
      <c r="EB12" s="73">
        <v>0</v>
      </c>
      <c r="EC12" s="73">
        <v>0</v>
      </c>
      <c r="ED12" s="73">
        <v>6980.15</v>
      </c>
      <c r="EE12" s="73">
        <v>6980.15</v>
      </c>
      <c r="EF12" s="73">
        <v>0</v>
      </c>
      <c r="EG12" s="73">
        <v>0</v>
      </c>
      <c r="EH12" s="73">
        <v>6980.15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2846654.3024999998</v>
      </c>
      <c r="ER12" s="73">
        <f t="shared" si="1"/>
        <v>3472400.3054779423</v>
      </c>
      <c r="ES12" s="73">
        <f t="shared" si="2"/>
        <v>37008.5</v>
      </c>
      <c r="ET12" s="73">
        <f t="shared" si="3"/>
        <v>6356063.1079779416</v>
      </c>
      <c r="EU12" s="73">
        <f t="shared" si="4"/>
        <v>857247.80100000009</v>
      </c>
      <c r="EV12" s="73">
        <f t="shared" si="5"/>
        <v>1132369.7594779425</v>
      </c>
      <c r="EW12" s="73">
        <f t="shared" si="6"/>
        <v>11102.549999999996</v>
      </c>
      <c r="EX12" s="73">
        <f t="shared" si="7"/>
        <v>2000720.1104779427</v>
      </c>
    </row>
    <row r="13" spans="1:154" ht="24.95" customHeight="1" x14ac:dyDescent="0.2">
      <c r="A13" s="53">
        <v>6</v>
      </c>
      <c r="B13" s="72" t="s">
        <v>84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-2.6147972675971687E-12</v>
      </c>
      <c r="L13" s="73">
        <v>0</v>
      </c>
      <c r="M13" s="73">
        <v>0</v>
      </c>
      <c r="N13" s="73">
        <v>-2.6147972675971687E-12</v>
      </c>
      <c r="O13" s="73">
        <v>-2.6147972675971687E-12</v>
      </c>
      <c r="P13" s="73">
        <v>0</v>
      </c>
      <c r="Q13" s="73">
        <v>0</v>
      </c>
      <c r="R13" s="73">
        <v>-2.6147972675971687E-12</v>
      </c>
      <c r="S13" s="73">
        <v>366.2399999999999</v>
      </c>
      <c r="T13" s="73">
        <v>0</v>
      </c>
      <c r="U13" s="73">
        <v>0</v>
      </c>
      <c r="V13" s="73">
        <v>366.2399999999999</v>
      </c>
      <c r="W13" s="73">
        <v>366.2399999999999</v>
      </c>
      <c r="X13" s="73">
        <v>0</v>
      </c>
      <c r="Y13" s="73">
        <v>0</v>
      </c>
      <c r="Z13" s="73">
        <v>366.2399999999999</v>
      </c>
      <c r="AA13" s="73">
        <v>1503063.2427999999</v>
      </c>
      <c r="AB13" s="73">
        <v>212328.70869999914</v>
      </c>
      <c r="AC13" s="73">
        <v>468716.40849999856</v>
      </c>
      <c r="AD13" s="73">
        <v>2184108.3599999975</v>
      </c>
      <c r="AE13" s="73">
        <v>1503063.2427999999</v>
      </c>
      <c r="AF13" s="73">
        <v>212328.70869999914</v>
      </c>
      <c r="AG13" s="73">
        <v>468716.40849999856</v>
      </c>
      <c r="AH13" s="73">
        <v>2184108.3599999975</v>
      </c>
      <c r="AI13" s="73">
        <v>306248.58979300008</v>
      </c>
      <c r="AJ13" s="73">
        <v>524870.21020699979</v>
      </c>
      <c r="AK13" s="73">
        <v>21685.7</v>
      </c>
      <c r="AL13" s="73">
        <v>852804.49999999977</v>
      </c>
      <c r="AM13" s="73">
        <v>306248.58979300008</v>
      </c>
      <c r="AN13" s="73">
        <v>524870.21020699979</v>
      </c>
      <c r="AO13" s="73">
        <v>21685.7</v>
      </c>
      <c r="AP13" s="73">
        <v>852804.49999999977</v>
      </c>
      <c r="AQ13" s="73">
        <v>80088.672678058865</v>
      </c>
      <c r="AR13" s="73">
        <v>64752.477321941173</v>
      </c>
      <c r="AS13" s="73">
        <v>4150</v>
      </c>
      <c r="AT13" s="73">
        <v>148991.15000000002</v>
      </c>
      <c r="AU13" s="73">
        <v>80088.672678058865</v>
      </c>
      <c r="AV13" s="73">
        <v>64752.477321941173</v>
      </c>
      <c r="AW13" s="73">
        <v>4150</v>
      </c>
      <c r="AX13" s="73">
        <v>148991.15000000002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6134.070000000007</v>
      </c>
      <c r="CN13" s="73">
        <v>0</v>
      </c>
      <c r="CO13" s="73">
        <v>0</v>
      </c>
      <c r="CP13" s="73">
        <v>6134.070000000007</v>
      </c>
      <c r="CQ13" s="73">
        <v>6134.070000000007</v>
      </c>
      <c r="CR13" s="73">
        <v>0</v>
      </c>
      <c r="CS13" s="73">
        <v>0</v>
      </c>
      <c r="CT13" s="73">
        <v>6134.070000000007</v>
      </c>
      <c r="CU13" s="73">
        <v>1892197.2301920054</v>
      </c>
      <c r="CV13" s="73">
        <v>6080.4398080000001</v>
      </c>
      <c r="CW13" s="73">
        <v>0</v>
      </c>
      <c r="CX13" s="73">
        <v>1898277.6700000055</v>
      </c>
      <c r="CY13" s="73">
        <v>16301.00676801079</v>
      </c>
      <c r="CZ13" s="73">
        <v>3069.3432319999997</v>
      </c>
      <c r="DA13" s="73">
        <v>0</v>
      </c>
      <c r="DB13" s="73">
        <v>19370.350000010789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3">
        <v>0</v>
      </c>
      <c r="DM13" s="73">
        <v>0</v>
      </c>
      <c r="DN13" s="73">
        <v>0</v>
      </c>
      <c r="DO13" s="73">
        <v>0</v>
      </c>
      <c r="DP13" s="73">
        <v>0</v>
      </c>
      <c r="DQ13" s="73">
        <v>0</v>
      </c>
      <c r="DR13" s="73">
        <v>0</v>
      </c>
      <c r="DS13" s="73">
        <v>0</v>
      </c>
      <c r="DT13" s="73">
        <v>0</v>
      </c>
      <c r="DU13" s="73">
        <v>0</v>
      </c>
      <c r="DV13" s="73">
        <v>0</v>
      </c>
      <c r="DW13" s="73">
        <v>0</v>
      </c>
      <c r="DX13" s="73">
        <v>0</v>
      </c>
      <c r="DY13" s="73">
        <v>0</v>
      </c>
      <c r="DZ13" s="73">
        <v>0</v>
      </c>
      <c r="EA13" s="73">
        <v>977.02999999999474</v>
      </c>
      <c r="EB13" s="73">
        <v>0</v>
      </c>
      <c r="EC13" s="73">
        <v>0</v>
      </c>
      <c r="ED13" s="73">
        <v>977.02999999999474</v>
      </c>
      <c r="EE13" s="73">
        <v>244.25999999998339</v>
      </c>
      <c r="EF13" s="73">
        <v>0</v>
      </c>
      <c r="EG13" s="73">
        <v>0</v>
      </c>
      <c r="EH13" s="73">
        <v>244.25999999998339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3789075.0754630645</v>
      </c>
      <c r="ER13" s="73">
        <f t="shared" si="1"/>
        <v>808031.83603694011</v>
      </c>
      <c r="ES13" s="73">
        <f t="shared" si="2"/>
        <v>494552.10849999858</v>
      </c>
      <c r="ET13" s="73">
        <f t="shared" si="3"/>
        <v>5091659.0200000033</v>
      </c>
      <c r="EU13" s="73">
        <f t="shared" si="4"/>
        <v>1912446.0820390698</v>
      </c>
      <c r="EV13" s="73">
        <f t="shared" si="5"/>
        <v>805020.73946094012</v>
      </c>
      <c r="EW13" s="73">
        <f t="shared" si="6"/>
        <v>494552.10849999858</v>
      </c>
      <c r="EX13" s="73">
        <f t="shared" si="7"/>
        <v>3212018.9300000081</v>
      </c>
    </row>
    <row r="14" spans="1:154" ht="24.95" customHeight="1" x14ac:dyDescent="0.2">
      <c r="A14" s="53">
        <v>7</v>
      </c>
      <c r="B14" s="72" t="s">
        <v>83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11835.43</v>
      </c>
      <c r="M14" s="73">
        <v>0</v>
      </c>
      <c r="N14" s="73">
        <v>11835.43</v>
      </c>
      <c r="O14" s="73">
        <v>0</v>
      </c>
      <c r="P14" s="73">
        <v>11835.43</v>
      </c>
      <c r="Q14" s="73">
        <v>0</v>
      </c>
      <c r="R14" s="73">
        <v>11835.43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646122.09470003459</v>
      </c>
      <c r="AB14" s="73">
        <v>2240.3197</v>
      </c>
      <c r="AC14" s="73">
        <v>0</v>
      </c>
      <c r="AD14" s="73">
        <v>648362.41440003458</v>
      </c>
      <c r="AE14" s="73">
        <v>616959.25574001204</v>
      </c>
      <c r="AF14" s="73">
        <v>2240.3197</v>
      </c>
      <c r="AG14" s="73">
        <v>0</v>
      </c>
      <c r="AH14" s="73">
        <v>619199.57544001203</v>
      </c>
      <c r="AI14" s="73">
        <v>91227.276217700404</v>
      </c>
      <c r="AJ14" s="73">
        <v>316165.89089829958</v>
      </c>
      <c r="AK14" s="73">
        <v>0</v>
      </c>
      <c r="AL14" s="73">
        <v>407393.16711599997</v>
      </c>
      <c r="AM14" s="73">
        <v>87267.0402177004</v>
      </c>
      <c r="AN14" s="73">
        <v>309507.39089829958</v>
      </c>
      <c r="AO14" s="73">
        <v>0</v>
      </c>
      <c r="AP14" s="73">
        <v>396774.43111599999</v>
      </c>
      <c r="AQ14" s="73">
        <v>10604.532499999999</v>
      </c>
      <c r="AR14" s="73">
        <v>68921.995477941178</v>
      </c>
      <c r="AS14" s="73">
        <v>0</v>
      </c>
      <c r="AT14" s="73">
        <v>79526.527977941179</v>
      </c>
      <c r="AU14" s="73">
        <v>10604.532499999999</v>
      </c>
      <c r="AV14" s="73">
        <v>68651.995477941178</v>
      </c>
      <c r="AW14" s="73">
        <v>0</v>
      </c>
      <c r="AX14" s="73">
        <v>79256.527977941179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5710.6705650000013</v>
      </c>
      <c r="BP14" s="73">
        <v>0</v>
      </c>
      <c r="BQ14" s="73">
        <v>0</v>
      </c>
      <c r="BR14" s="73">
        <v>5710.6705650000013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10343.219999999999</v>
      </c>
      <c r="CN14" s="73">
        <v>0</v>
      </c>
      <c r="CO14" s="73">
        <v>0</v>
      </c>
      <c r="CP14" s="73">
        <v>10343.219999999999</v>
      </c>
      <c r="CQ14" s="73">
        <v>9227.08</v>
      </c>
      <c r="CR14" s="73">
        <v>0</v>
      </c>
      <c r="CS14" s="73">
        <v>0</v>
      </c>
      <c r="CT14" s="73">
        <v>9227.08</v>
      </c>
      <c r="CU14" s="73">
        <v>274325.55</v>
      </c>
      <c r="CV14" s="73">
        <v>30178.57</v>
      </c>
      <c r="CW14" s="73">
        <v>0</v>
      </c>
      <c r="CX14" s="73">
        <v>304504.12</v>
      </c>
      <c r="CY14" s="73">
        <v>136714.63493022812</v>
      </c>
      <c r="CZ14" s="73">
        <v>6109.3140000000021</v>
      </c>
      <c r="DA14" s="73">
        <v>0</v>
      </c>
      <c r="DB14" s="73">
        <v>142823.94893022813</v>
      </c>
      <c r="DC14" s="73">
        <v>2508815.7799999998</v>
      </c>
      <c r="DD14" s="73">
        <v>3465.52</v>
      </c>
      <c r="DE14" s="73">
        <v>0</v>
      </c>
      <c r="DF14" s="73">
        <v>2512281.2999999998</v>
      </c>
      <c r="DG14" s="73">
        <v>13375.5</v>
      </c>
      <c r="DH14" s="73">
        <v>3465.52</v>
      </c>
      <c r="DI14" s="73">
        <v>0</v>
      </c>
      <c r="DJ14" s="73">
        <v>16841.02</v>
      </c>
      <c r="DK14" s="73">
        <v>522</v>
      </c>
      <c r="DL14" s="73">
        <v>0</v>
      </c>
      <c r="DM14" s="73">
        <v>0</v>
      </c>
      <c r="DN14" s="73">
        <v>522</v>
      </c>
      <c r="DO14" s="73">
        <v>522</v>
      </c>
      <c r="DP14" s="73">
        <v>0</v>
      </c>
      <c r="DQ14" s="73">
        <v>0</v>
      </c>
      <c r="DR14" s="73">
        <v>522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0</v>
      </c>
      <c r="EB14" s="73">
        <v>0</v>
      </c>
      <c r="EC14" s="73">
        <v>0</v>
      </c>
      <c r="ED14" s="73">
        <v>0</v>
      </c>
      <c r="EE14" s="73">
        <v>0</v>
      </c>
      <c r="EF14" s="73">
        <v>0</v>
      </c>
      <c r="EG14" s="73">
        <v>0</v>
      </c>
      <c r="EH14" s="73">
        <v>0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3547671.123982735</v>
      </c>
      <c r="ER14" s="73">
        <f t="shared" si="1"/>
        <v>432807.72607624077</v>
      </c>
      <c r="ES14" s="73">
        <f t="shared" si="2"/>
        <v>0</v>
      </c>
      <c r="ET14" s="73">
        <f t="shared" si="3"/>
        <v>3980478.8500589756</v>
      </c>
      <c r="EU14" s="73">
        <f t="shared" si="4"/>
        <v>874670.0433879405</v>
      </c>
      <c r="EV14" s="73">
        <f t="shared" si="5"/>
        <v>401809.97007624077</v>
      </c>
      <c r="EW14" s="73">
        <f t="shared" si="6"/>
        <v>0</v>
      </c>
      <c r="EX14" s="73">
        <f t="shared" si="7"/>
        <v>1276480.0134641815</v>
      </c>
    </row>
    <row r="15" spans="1:154" ht="24.95" customHeight="1" x14ac:dyDescent="0.2">
      <c r="A15" s="53">
        <v>8</v>
      </c>
      <c r="B15" s="72" t="s">
        <v>90</v>
      </c>
      <c r="C15" s="73">
        <v>0</v>
      </c>
      <c r="D15" s="73">
        <v>0</v>
      </c>
      <c r="E15" s="73">
        <v>4000</v>
      </c>
      <c r="F15" s="73">
        <v>4000</v>
      </c>
      <c r="G15" s="73">
        <v>0</v>
      </c>
      <c r="H15" s="73">
        <v>0</v>
      </c>
      <c r="I15" s="73">
        <v>4000</v>
      </c>
      <c r="J15" s="73">
        <v>4000</v>
      </c>
      <c r="K15" s="73">
        <v>0</v>
      </c>
      <c r="L15" s="73">
        <v>306.98</v>
      </c>
      <c r="M15" s="73">
        <v>215</v>
      </c>
      <c r="N15" s="73">
        <v>521.98</v>
      </c>
      <c r="O15" s="73">
        <v>0</v>
      </c>
      <c r="P15" s="73">
        <v>306.98</v>
      </c>
      <c r="Q15" s="73">
        <v>215</v>
      </c>
      <c r="R15" s="73">
        <v>521.98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465421.42884109815</v>
      </c>
      <c r="AB15" s="73">
        <v>5484.5370351725351</v>
      </c>
      <c r="AC15" s="73">
        <v>1899714.0341237294</v>
      </c>
      <c r="AD15" s="73">
        <v>2370620</v>
      </c>
      <c r="AE15" s="73">
        <v>465421.42884109815</v>
      </c>
      <c r="AF15" s="73">
        <v>5484.5370351725351</v>
      </c>
      <c r="AG15" s="73">
        <v>1899714.0341237294</v>
      </c>
      <c r="AH15" s="73">
        <v>2370620</v>
      </c>
      <c r="AI15" s="73">
        <v>29746.69</v>
      </c>
      <c r="AJ15" s="73">
        <v>98465.150000000009</v>
      </c>
      <c r="AK15" s="73">
        <v>571170.83000000007</v>
      </c>
      <c r="AL15" s="73">
        <v>699382.67</v>
      </c>
      <c r="AM15" s="73">
        <v>23411.879999999997</v>
      </c>
      <c r="AN15" s="73">
        <v>68383.58</v>
      </c>
      <c r="AO15" s="73">
        <v>303142.52</v>
      </c>
      <c r="AP15" s="73">
        <v>394937.98</v>
      </c>
      <c r="AQ15" s="73">
        <v>8079.5324999999993</v>
      </c>
      <c r="AR15" s="73">
        <v>29476.755477941177</v>
      </c>
      <c r="AS15" s="73">
        <v>62008.800000000003</v>
      </c>
      <c r="AT15" s="73">
        <v>99565.087977941177</v>
      </c>
      <c r="AU15" s="73">
        <v>6242.1724999999997</v>
      </c>
      <c r="AV15" s="73">
        <v>28205.185477941177</v>
      </c>
      <c r="AW15" s="73">
        <v>33575.9</v>
      </c>
      <c r="AX15" s="73">
        <v>68023.257977941175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583.16000000000008</v>
      </c>
      <c r="CN15" s="73">
        <v>0</v>
      </c>
      <c r="CO15" s="73">
        <v>0</v>
      </c>
      <c r="CP15" s="73">
        <v>583.16000000000008</v>
      </c>
      <c r="CQ15" s="73">
        <v>174.94000000000005</v>
      </c>
      <c r="CR15" s="73">
        <v>0</v>
      </c>
      <c r="CS15" s="73">
        <v>0</v>
      </c>
      <c r="CT15" s="73">
        <v>174.94000000000005</v>
      </c>
      <c r="CU15" s="73">
        <v>186637.09</v>
      </c>
      <c r="CV15" s="73">
        <v>1000</v>
      </c>
      <c r="CW15" s="73">
        <v>0</v>
      </c>
      <c r="CX15" s="73">
        <v>187637.09</v>
      </c>
      <c r="CY15" s="73">
        <v>55991.133999999991</v>
      </c>
      <c r="CZ15" s="73">
        <v>1000</v>
      </c>
      <c r="DA15" s="73">
        <v>0</v>
      </c>
      <c r="DB15" s="73">
        <v>56991.133999999991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358407.28</v>
      </c>
      <c r="DL15" s="73">
        <v>0</v>
      </c>
      <c r="DM15" s="73">
        <v>0</v>
      </c>
      <c r="DN15" s="73">
        <v>358407.28</v>
      </c>
      <c r="DO15" s="73">
        <v>179203.62</v>
      </c>
      <c r="DP15" s="73">
        <v>0</v>
      </c>
      <c r="DQ15" s="73">
        <v>0</v>
      </c>
      <c r="DR15" s="73">
        <v>179203.62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0</v>
      </c>
      <c r="EB15" s="73">
        <v>0</v>
      </c>
      <c r="EC15" s="73">
        <v>0</v>
      </c>
      <c r="ED15" s="73">
        <v>0</v>
      </c>
      <c r="EE15" s="73">
        <v>0</v>
      </c>
      <c r="EF15" s="73">
        <v>0</v>
      </c>
      <c r="EG15" s="73">
        <v>0</v>
      </c>
      <c r="EH15" s="73">
        <v>0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1048875.1813410982</v>
      </c>
      <c r="ER15" s="73">
        <f t="shared" si="1"/>
        <v>134733.42251311374</v>
      </c>
      <c r="ES15" s="73">
        <f t="shared" si="2"/>
        <v>2537108.6641237293</v>
      </c>
      <c r="ET15" s="73">
        <f t="shared" si="3"/>
        <v>3720717.2679779408</v>
      </c>
      <c r="EU15" s="73">
        <f t="shared" si="4"/>
        <v>730445.1753410981</v>
      </c>
      <c r="EV15" s="73">
        <f t="shared" si="5"/>
        <v>103380.28251311372</v>
      </c>
      <c r="EW15" s="73">
        <f t="shared" si="6"/>
        <v>2240647.4541237294</v>
      </c>
      <c r="EX15" s="73">
        <f t="shared" si="7"/>
        <v>3074472.9119779412</v>
      </c>
    </row>
    <row r="16" spans="1:154" ht="24.95" customHeight="1" x14ac:dyDescent="0.2">
      <c r="A16" s="53">
        <v>9</v>
      </c>
      <c r="B16" s="72" t="s">
        <v>89</v>
      </c>
      <c r="C16" s="73">
        <v>7000</v>
      </c>
      <c r="D16" s="73">
        <v>0</v>
      </c>
      <c r="E16" s="73">
        <v>20000</v>
      </c>
      <c r="F16" s="73">
        <v>27000</v>
      </c>
      <c r="G16" s="73">
        <v>7000</v>
      </c>
      <c r="H16" s="73">
        <v>0</v>
      </c>
      <c r="I16" s="73">
        <v>20000</v>
      </c>
      <c r="J16" s="73">
        <v>27000</v>
      </c>
      <c r="K16" s="73">
        <v>50735.08</v>
      </c>
      <c r="L16" s="73">
        <v>0</v>
      </c>
      <c r="M16" s="73">
        <v>0</v>
      </c>
      <c r="N16" s="73">
        <v>50735.08</v>
      </c>
      <c r="O16" s="73">
        <v>50735.08</v>
      </c>
      <c r="P16" s="73">
        <v>0</v>
      </c>
      <c r="Q16" s="73">
        <v>0</v>
      </c>
      <c r="R16" s="73">
        <v>50735.08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1726585.4823663931</v>
      </c>
      <c r="AB16" s="73">
        <v>89003.990682248288</v>
      </c>
      <c r="AC16" s="73">
        <v>1419420.4819513597</v>
      </c>
      <c r="AD16" s="73">
        <v>3235009.955000001</v>
      </c>
      <c r="AE16" s="73">
        <v>1726585.4823663931</v>
      </c>
      <c r="AF16" s="73">
        <v>89003.990682248288</v>
      </c>
      <c r="AG16" s="73">
        <v>1419420.4819513597</v>
      </c>
      <c r="AH16" s="73">
        <v>3235009.955000001</v>
      </c>
      <c r="AI16" s="73">
        <v>121016.01</v>
      </c>
      <c r="AJ16" s="73">
        <v>52265.74</v>
      </c>
      <c r="AK16" s="73">
        <v>59690.63</v>
      </c>
      <c r="AL16" s="73">
        <v>232972.38</v>
      </c>
      <c r="AM16" s="73">
        <v>30254.002499999988</v>
      </c>
      <c r="AN16" s="73">
        <v>13163.934999999998</v>
      </c>
      <c r="AO16" s="73">
        <v>14922.657499999994</v>
      </c>
      <c r="AP16" s="73">
        <v>58340.594999999979</v>
      </c>
      <c r="AQ16" s="73">
        <v>14645.532499999999</v>
      </c>
      <c r="AR16" s="73">
        <v>33705.755477941173</v>
      </c>
      <c r="AS16" s="73">
        <v>2953.7</v>
      </c>
      <c r="AT16" s="73">
        <v>51304.987977941171</v>
      </c>
      <c r="AU16" s="73">
        <v>6964.7824999999993</v>
      </c>
      <c r="AV16" s="73">
        <v>26440.505477941173</v>
      </c>
      <c r="AW16" s="73">
        <v>738.42499999999973</v>
      </c>
      <c r="AX16" s="73">
        <v>34143.712977941177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v>0</v>
      </c>
      <c r="CS16" s="73">
        <v>0</v>
      </c>
      <c r="CT16" s="73">
        <v>0</v>
      </c>
      <c r="CU16" s="73">
        <v>0</v>
      </c>
      <c r="CV16" s="73">
        <v>0</v>
      </c>
      <c r="CW16" s="73">
        <v>0</v>
      </c>
      <c r="CX16" s="73">
        <v>0</v>
      </c>
      <c r="CY16" s="73">
        <v>0</v>
      </c>
      <c r="CZ16" s="73">
        <v>0</v>
      </c>
      <c r="DA16" s="73">
        <v>0</v>
      </c>
      <c r="DB16" s="73">
        <v>0</v>
      </c>
      <c r="DC16" s="73">
        <v>0</v>
      </c>
      <c r="DD16" s="73">
        <v>0</v>
      </c>
      <c r="DE16" s="73">
        <v>0</v>
      </c>
      <c r="DF16" s="73">
        <v>0</v>
      </c>
      <c r="DG16" s="73">
        <v>0</v>
      </c>
      <c r="DH16" s="73">
        <v>0</v>
      </c>
      <c r="DI16" s="73">
        <v>0</v>
      </c>
      <c r="DJ16" s="73">
        <v>0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0</v>
      </c>
      <c r="EB16" s="73">
        <v>0</v>
      </c>
      <c r="EC16" s="73">
        <v>0</v>
      </c>
      <c r="ED16" s="73">
        <v>0</v>
      </c>
      <c r="EE16" s="73">
        <v>0</v>
      </c>
      <c r="EF16" s="73">
        <v>0</v>
      </c>
      <c r="EG16" s="73">
        <v>0</v>
      </c>
      <c r="EH16" s="73">
        <v>0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1919982.1048663931</v>
      </c>
      <c r="ER16" s="73">
        <f t="shared" si="1"/>
        <v>174975.48616018944</v>
      </c>
      <c r="ES16" s="73">
        <f t="shared" si="2"/>
        <v>1502064.8119513595</v>
      </c>
      <c r="ET16" s="73">
        <f t="shared" si="3"/>
        <v>3597022.402977942</v>
      </c>
      <c r="EU16" s="73">
        <f t="shared" si="4"/>
        <v>1821539.3473663931</v>
      </c>
      <c r="EV16" s="73">
        <f t="shared" si="5"/>
        <v>128608.43116018946</v>
      </c>
      <c r="EW16" s="73">
        <f t="shared" si="6"/>
        <v>1455081.5644513597</v>
      </c>
      <c r="EX16" s="73">
        <f t="shared" si="7"/>
        <v>3405229.3429779424</v>
      </c>
    </row>
    <row r="17" spans="1:154" ht="24.95" customHeight="1" x14ac:dyDescent="0.2">
      <c r="A17" s="53">
        <v>10</v>
      </c>
      <c r="B17" s="72" t="s">
        <v>85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11446</v>
      </c>
      <c r="M17" s="73">
        <v>0</v>
      </c>
      <c r="N17" s="73">
        <v>11446</v>
      </c>
      <c r="O17" s="73">
        <v>0</v>
      </c>
      <c r="P17" s="73">
        <v>11446</v>
      </c>
      <c r="Q17" s="73">
        <v>0</v>
      </c>
      <c r="R17" s="73">
        <v>11446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1584047</v>
      </c>
      <c r="AB17" s="73">
        <v>37101</v>
      </c>
      <c r="AC17" s="73">
        <v>1158220</v>
      </c>
      <c r="AD17" s="73">
        <v>2779368</v>
      </c>
      <c r="AE17" s="73">
        <v>1584047</v>
      </c>
      <c r="AF17" s="73">
        <v>37101</v>
      </c>
      <c r="AG17" s="73">
        <v>1158220</v>
      </c>
      <c r="AH17" s="73">
        <v>2779368</v>
      </c>
      <c r="AI17" s="73">
        <v>52137</v>
      </c>
      <c r="AJ17" s="73">
        <v>75767</v>
      </c>
      <c r="AK17" s="73">
        <v>80377</v>
      </c>
      <c r="AL17" s="73">
        <v>208281</v>
      </c>
      <c r="AM17" s="73">
        <v>52137</v>
      </c>
      <c r="AN17" s="73">
        <v>75767</v>
      </c>
      <c r="AO17" s="73">
        <v>80377</v>
      </c>
      <c r="AP17" s="73">
        <v>208281</v>
      </c>
      <c r="AQ17" s="73">
        <v>23788.532500000001</v>
      </c>
      <c r="AR17" s="73">
        <v>33958.755477941173</v>
      </c>
      <c r="AS17" s="73">
        <v>22295</v>
      </c>
      <c r="AT17" s="73">
        <v>80042.287977941174</v>
      </c>
      <c r="AU17" s="73">
        <v>23788.532500000001</v>
      </c>
      <c r="AV17" s="73">
        <v>33958.755477941173</v>
      </c>
      <c r="AW17" s="73">
        <v>22295</v>
      </c>
      <c r="AX17" s="73">
        <v>80042.287977941174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1410</v>
      </c>
      <c r="CN17" s="73">
        <v>0</v>
      </c>
      <c r="CO17" s="73">
        <v>0</v>
      </c>
      <c r="CP17" s="73">
        <v>1410</v>
      </c>
      <c r="CQ17" s="73">
        <v>1410</v>
      </c>
      <c r="CR17" s="73">
        <v>0</v>
      </c>
      <c r="CS17" s="73">
        <v>0</v>
      </c>
      <c r="CT17" s="73">
        <v>1410</v>
      </c>
      <c r="CU17" s="73">
        <v>71489</v>
      </c>
      <c r="CV17" s="73">
        <v>921</v>
      </c>
      <c r="CW17" s="73">
        <v>7416</v>
      </c>
      <c r="CX17" s="73">
        <v>79826</v>
      </c>
      <c r="CY17" s="73">
        <v>37293.520000000004</v>
      </c>
      <c r="CZ17" s="73">
        <v>921</v>
      </c>
      <c r="DA17" s="73">
        <v>3708.04</v>
      </c>
      <c r="DB17" s="73">
        <v>41922.560000000005</v>
      </c>
      <c r="DC17" s="73">
        <v>0</v>
      </c>
      <c r="DD17" s="73">
        <v>7430</v>
      </c>
      <c r="DE17" s="73">
        <v>0</v>
      </c>
      <c r="DF17" s="73">
        <v>7430</v>
      </c>
      <c r="DG17" s="73">
        <v>0</v>
      </c>
      <c r="DH17" s="73">
        <v>7430</v>
      </c>
      <c r="DI17" s="73">
        <v>0</v>
      </c>
      <c r="DJ17" s="73">
        <v>7430</v>
      </c>
      <c r="DK17" s="73">
        <v>19111</v>
      </c>
      <c r="DL17" s="73">
        <v>0</v>
      </c>
      <c r="DM17" s="73">
        <v>0</v>
      </c>
      <c r="DN17" s="73">
        <v>19111</v>
      </c>
      <c r="DO17" s="73">
        <v>7644.5980000000018</v>
      </c>
      <c r="DP17" s="73">
        <v>0</v>
      </c>
      <c r="DQ17" s="73">
        <v>0</v>
      </c>
      <c r="DR17" s="73">
        <v>7644.5980000000018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2403</v>
      </c>
      <c r="ED17" s="73">
        <v>2403</v>
      </c>
      <c r="EE17" s="73">
        <v>0</v>
      </c>
      <c r="EF17" s="73">
        <v>0</v>
      </c>
      <c r="EG17" s="73">
        <v>1201.365</v>
      </c>
      <c r="EH17" s="73">
        <v>1201.365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1751982.5325</v>
      </c>
      <c r="ER17" s="73">
        <f t="shared" si="1"/>
        <v>166623.75547794119</v>
      </c>
      <c r="ES17" s="73">
        <f t="shared" si="2"/>
        <v>1270711</v>
      </c>
      <c r="ET17" s="73">
        <f t="shared" si="3"/>
        <v>3189317.2879779413</v>
      </c>
      <c r="EU17" s="73">
        <f t="shared" si="4"/>
        <v>1706320.6505</v>
      </c>
      <c r="EV17" s="73">
        <f t="shared" si="5"/>
        <v>166623.75547794119</v>
      </c>
      <c r="EW17" s="73">
        <f t="shared" si="6"/>
        <v>1265801.405</v>
      </c>
      <c r="EX17" s="73">
        <f t="shared" si="7"/>
        <v>3138745.8109779418</v>
      </c>
    </row>
    <row r="18" spans="1:154" ht="24.95" customHeight="1" x14ac:dyDescent="0.2">
      <c r="A18" s="53">
        <v>11</v>
      </c>
      <c r="B18" s="72" t="s">
        <v>54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42.37</v>
      </c>
      <c r="N18" s="73">
        <v>42.37</v>
      </c>
      <c r="O18" s="73">
        <v>0</v>
      </c>
      <c r="P18" s="73">
        <v>0</v>
      </c>
      <c r="Q18" s="73">
        <v>42.37</v>
      </c>
      <c r="R18" s="73">
        <v>42.37</v>
      </c>
      <c r="S18" s="73">
        <v>0</v>
      </c>
      <c r="T18" s="73">
        <v>0</v>
      </c>
      <c r="U18" s="73">
        <v>150</v>
      </c>
      <c r="V18" s="73">
        <v>150</v>
      </c>
      <c r="W18" s="73">
        <v>0</v>
      </c>
      <c r="X18" s="73">
        <v>0</v>
      </c>
      <c r="Y18" s="73">
        <v>45</v>
      </c>
      <c r="Z18" s="73">
        <v>45</v>
      </c>
      <c r="AA18" s="73">
        <v>5928.6900000000005</v>
      </c>
      <c r="AB18" s="73">
        <v>13483.8</v>
      </c>
      <c r="AC18" s="73">
        <v>2059103.16</v>
      </c>
      <c r="AD18" s="73">
        <v>2078515.65</v>
      </c>
      <c r="AE18" s="73">
        <v>5928.6900000000005</v>
      </c>
      <c r="AF18" s="73">
        <v>13483.8</v>
      </c>
      <c r="AG18" s="73">
        <v>2059103.16</v>
      </c>
      <c r="AH18" s="73">
        <v>2078515.65</v>
      </c>
      <c r="AI18" s="73">
        <v>0</v>
      </c>
      <c r="AJ18" s="73">
        <v>0</v>
      </c>
      <c r="AK18" s="73">
        <v>603129.04999999993</v>
      </c>
      <c r="AL18" s="73">
        <v>603129.04999999993</v>
      </c>
      <c r="AM18" s="73">
        <v>0</v>
      </c>
      <c r="AN18" s="73">
        <v>0</v>
      </c>
      <c r="AO18" s="73">
        <v>180938.7099999999</v>
      </c>
      <c r="AP18" s="73">
        <v>180938.7099999999</v>
      </c>
      <c r="AQ18" s="73">
        <v>4404.53</v>
      </c>
      <c r="AR18" s="73">
        <v>24018.76</v>
      </c>
      <c r="AS18" s="73">
        <v>61841.579999999994</v>
      </c>
      <c r="AT18" s="73">
        <v>90264.87</v>
      </c>
      <c r="AU18" s="73">
        <v>4404.53</v>
      </c>
      <c r="AV18" s="73">
        <v>24018.76</v>
      </c>
      <c r="AW18" s="73">
        <v>18552.469999999994</v>
      </c>
      <c r="AX18" s="73">
        <v>46975.759999999995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v>0</v>
      </c>
      <c r="CS18" s="73">
        <v>0</v>
      </c>
      <c r="CT18" s="73">
        <v>0</v>
      </c>
      <c r="CU18" s="73">
        <v>0</v>
      </c>
      <c r="CV18" s="73">
        <v>0</v>
      </c>
      <c r="CW18" s="73">
        <v>0</v>
      </c>
      <c r="CX18" s="73">
        <v>0</v>
      </c>
      <c r="CY18" s="73">
        <v>0</v>
      </c>
      <c r="CZ18" s="73">
        <v>0</v>
      </c>
      <c r="DA18" s="73">
        <v>0</v>
      </c>
      <c r="DB18" s="73">
        <v>0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0</v>
      </c>
      <c r="DL18" s="73">
        <v>0</v>
      </c>
      <c r="DM18" s="73">
        <v>0</v>
      </c>
      <c r="DN18" s="73">
        <v>0</v>
      </c>
      <c r="DO18" s="73">
        <v>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0</v>
      </c>
      <c r="EB18" s="73">
        <v>0</v>
      </c>
      <c r="EC18" s="73">
        <v>0</v>
      </c>
      <c r="ED18" s="73">
        <v>0</v>
      </c>
      <c r="EE18" s="73">
        <v>0</v>
      </c>
      <c r="EF18" s="73">
        <v>0</v>
      </c>
      <c r="EG18" s="73">
        <v>0</v>
      </c>
      <c r="EH18" s="73">
        <v>0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10333.220000000001</v>
      </c>
      <c r="ER18" s="73">
        <f t="shared" si="1"/>
        <v>37502.559999999998</v>
      </c>
      <c r="ES18" s="73">
        <f t="shared" si="2"/>
        <v>2724266.16</v>
      </c>
      <c r="ET18" s="73">
        <f t="shared" si="3"/>
        <v>2772101.94</v>
      </c>
      <c r="EU18" s="73">
        <f t="shared" si="4"/>
        <v>10333.220000000001</v>
      </c>
      <c r="EV18" s="73">
        <f t="shared" si="5"/>
        <v>37502.559999999998</v>
      </c>
      <c r="EW18" s="73">
        <f t="shared" si="6"/>
        <v>2258681.71</v>
      </c>
      <c r="EX18" s="73">
        <f t="shared" si="7"/>
        <v>2306517.4899999998</v>
      </c>
    </row>
    <row r="19" spans="1:154" ht="24.95" customHeight="1" x14ac:dyDescent="0.2">
      <c r="A19" s="53">
        <v>12</v>
      </c>
      <c r="B19" s="72" t="s">
        <v>53</v>
      </c>
      <c r="C19" s="73">
        <v>0</v>
      </c>
      <c r="D19" s="73">
        <v>0</v>
      </c>
      <c r="E19" s="73">
        <v>4000</v>
      </c>
      <c r="F19" s="73">
        <v>4000</v>
      </c>
      <c r="G19" s="73">
        <v>0</v>
      </c>
      <c r="H19" s="73">
        <v>0</v>
      </c>
      <c r="I19" s="73">
        <v>800</v>
      </c>
      <c r="J19" s="73">
        <v>800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962791.38502196327</v>
      </c>
      <c r="AB19" s="73">
        <v>38419.309039047119</v>
      </c>
      <c r="AC19" s="73">
        <v>749581.73457099055</v>
      </c>
      <c r="AD19" s="73">
        <v>1750792.4286320009</v>
      </c>
      <c r="AE19" s="73">
        <v>962791.38502196327</v>
      </c>
      <c r="AF19" s="73">
        <v>38419.309039047119</v>
      </c>
      <c r="AG19" s="73">
        <v>749581.73457099055</v>
      </c>
      <c r="AH19" s="73">
        <v>1750792.4286320009</v>
      </c>
      <c r="AI19" s="73">
        <v>123493.45000000001</v>
      </c>
      <c r="AJ19" s="73">
        <v>133707.66</v>
      </c>
      <c r="AK19" s="73">
        <v>155945.87</v>
      </c>
      <c r="AL19" s="73">
        <v>413146.98</v>
      </c>
      <c r="AM19" s="73">
        <v>120559.13858065943</v>
      </c>
      <c r="AN19" s="73">
        <v>117976.40612417151</v>
      </c>
      <c r="AO19" s="73">
        <v>151376.90023089171</v>
      </c>
      <c r="AP19" s="73">
        <v>389912.44493572263</v>
      </c>
      <c r="AQ19" s="73">
        <v>23604.662499999999</v>
      </c>
      <c r="AR19" s="73">
        <v>47233.645477941172</v>
      </c>
      <c r="AS19" s="73">
        <v>10608.5</v>
      </c>
      <c r="AT19" s="73">
        <v>81446.807977941178</v>
      </c>
      <c r="AU19" s="73">
        <v>22192.423749999998</v>
      </c>
      <c r="AV19" s="73">
        <v>47233.645477941172</v>
      </c>
      <c r="AW19" s="73">
        <v>10608.5</v>
      </c>
      <c r="AX19" s="73">
        <v>80034.569227941174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v>0</v>
      </c>
      <c r="CS19" s="73">
        <v>0</v>
      </c>
      <c r="CT19" s="73">
        <v>0</v>
      </c>
      <c r="CU19" s="73">
        <v>0</v>
      </c>
      <c r="CV19" s="73">
        <v>0</v>
      </c>
      <c r="CW19" s="73">
        <v>0</v>
      </c>
      <c r="CX19" s="73">
        <v>0</v>
      </c>
      <c r="CY19" s="73">
        <v>0</v>
      </c>
      <c r="CZ19" s="73">
        <v>0</v>
      </c>
      <c r="DA19" s="73">
        <v>0</v>
      </c>
      <c r="DB19" s="73">
        <v>0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3">
        <v>0</v>
      </c>
      <c r="DM19" s="73">
        <v>0</v>
      </c>
      <c r="DN19" s="73">
        <v>0</v>
      </c>
      <c r="DO19" s="73">
        <v>0</v>
      </c>
      <c r="DP19" s="73">
        <v>0</v>
      </c>
      <c r="DQ19" s="73">
        <v>0</v>
      </c>
      <c r="DR19" s="73">
        <v>0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0</v>
      </c>
      <c r="EC19" s="73">
        <v>0</v>
      </c>
      <c r="ED19" s="73">
        <v>0</v>
      </c>
      <c r="EE19" s="73">
        <v>0</v>
      </c>
      <c r="EF19" s="73">
        <v>0</v>
      </c>
      <c r="EG19" s="73">
        <v>0</v>
      </c>
      <c r="EH19" s="73">
        <v>0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1109889.4975219634</v>
      </c>
      <c r="ER19" s="73">
        <f t="shared" si="1"/>
        <v>219360.61451698831</v>
      </c>
      <c r="ES19" s="73">
        <f t="shared" si="2"/>
        <v>920136.10457099054</v>
      </c>
      <c r="ET19" s="73">
        <f t="shared" si="3"/>
        <v>2249386.2166099423</v>
      </c>
      <c r="EU19" s="73">
        <f t="shared" si="4"/>
        <v>1105542.9473526229</v>
      </c>
      <c r="EV19" s="73">
        <f t="shared" si="5"/>
        <v>203629.36064115979</v>
      </c>
      <c r="EW19" s="73">
        <f t="shared" si="6"/>
        <v>912367.13480188232</v>
      </c>
      <c r="EX19" s="73">
        <f t="shared" si="7"/>
        <v>2221539.442795665</v>
      </c>
    </row>
    <row r="20" spans="1:154" ht="24.95" customHeight="1" x14ac:dyDescent="0.2">
      <c r="A20" s="53">
        <v>13</v>
      </c>
      <c r="B20" s="72" t="s">
        <v>56</v>
      </c>
      <c r="C20" s="73">
        <v>16000</v>
      </c>
      <c r="D20" s="73">
        <v>0</v>
      </c>
      <c r="E20" s="73">
        <v>0</v>
      </c>
      <c r="F20" s="73">
        <v>16000</v>
      </c>
      <c r="G20" s="73">
        <v>16000</v>
      </c>
      <c r="H20" s="73">
        <v>0</v>
      </c>
      <c r="I20" s="73">
        <v>0</v>
      </c>
      <c r="J20" s="73">
        <v>16000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300</v>
      </c>
      <c r="U20" s="73">
        <v>0</v>
      </c>
      <c r="V20" s="73">
        <v>300</v>
      </c>
      <c r="W20" s="73">
        <v>0</v>
      </c>
      <c r="X20" s="73">
        <v>300</v>
      </c>
      <c r="Y20" s="73">
        <v>0</v>
      </c>
      <c r="Z20" s="73">
        <v>300</v>
      </c>
      <c r="AA20" s="73">
        <v>275892.17000000004</v>
      </c>
      <c r="AB20" s="73">
        <v>2444.29</v>
      </c>
      <c r="AC20" s="73">
        <v>245298.25</v>
      </c>
      <c r="AD20" s="73">
        <v>523634.71</v>
      </c>
      <c r="AE20" s="73">
        <v>275892.17000000004</v>
      </c>
      <c r="AF20" s="73">
        <v>2444.29</v>
      </c>
      <c r="AG20" s="73">
        <v>245298.25</v>
      </c>
      <c r="AH20" s="73">
        <v>523634.71</v>
      </c>
      <c r="AI20" s="73">
        <v>75936.67</v>
      </c>
      <c r="AJ20" s="73">
        <v>106079.76</v>
      </c>
      <c r="AK20" s="73">
        <v>49231</v>
      </c>
      <c r="AL20" s="73">
        <v>231247.43</v>
      </c>
      <c r="AM20" s="73">
        <v>75936.67</v>
      </c>
      <c r="AN20" s="73">
        <v>106079.76</v>
      </c>
      <c r="AO20" s="73">
        <v>49231</v>
      </c>
      <c r="AP20" s="73">
        <v>231247.43</v>
      </c>
      <c r="AQ20" s="73">
        <v>22252.892500000002</v>
      </c>
      <c r="AR20" s="73">
        <v>50996.845477941177</v>
      </c>
      <c r="AS20" s="73">
        <v>6779.4</v>
      </c>
      <c r="AT20" s="73">
        <v>80029.137977941165</v>
      </c>
      <c r="AU20" s="73">
        <v>22252.892500000002</v>
      </c>
      <c r="AV20" s="73">
        <v>50996.845477941177</v>
      </c>
      <c r="AW20" s="73">
        <v>6779.4</v>
      </c>
      <c r="AX20" s="73">
        <v>80029.137977941165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0</v>
      </c>
      <c r="CS20" s="73">
        <v>0</v>
      </c>
      <c r="CT20" s="73">
        <v>0</v>
      </c>
      <c r="CU20" s="73">
        <v>43338.239999999998</v>
      </c>
      <c r="CV20" s="73">
        <v>0</v>
      </c>
      <c r="CW20" s="73">
        <v>0</v>
      </c>
      <c r="CX20" s="73">
        <v>43338.239999999998</v>
      </c>
      <c r="CY20" s="73">
        <v>43338.239999999998</v>
      </c>
      <c r="CZ20" s="73">
        <v>0</v>
      </c>
      <c r="DA20" s="73">
        <v>0</v>
      </c>
      <c r="DB20" s="73">
        <v>43338.239999999998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0</v>
      </c>
      <c r="DL20" s="73">
        <v>0</v>
      </c>
      <c r="DM20" s="73">
        <v>0</v>
      </c>
      <c r="DN20" s="73">
        <v>0</v>
      </c>
      <c r="DO20" s="73">
        <v>0</v>
      </c>
      <c r="DP20" s="73">
        <v>0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5665.15</v>
      </c>
      <c r="EB20" s="73">
        <v>0</v>
      </c>
      <c r="EC20" s="73">
        <v>0</v>
      </c>
      <c r="ED20" s="73">
        <v>5665.15</v>
      </c>
      <c r="EE20" s="73">
        <v>5665.15</v>
      </c>
      <c r="EF20" s="73">
        <v>0</v>
      </c>
      <c r="EG20" s="73">
        <v>0</v>
      </c>
      <c r="EH20" s="73">
        <v>5665.15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439085.12250000006</v>
      </c>
      <c r="ER20" s="73">
        <f t="shared" si="1"/>
        <v>159820.89547794117</v>
      </c>
      <c r="ES20" s="73">
        <f t="shared" si="2"/>
        <v>301308.65000000002</v>
      </c>
      <c r="ET20" s="73">
        <f t="shared" si="3"/>
        <v>900214.66797794111</v>
      </c>
      <c r="EU20" s="73">
        <f t="shared" si="4"/>
        <v>439085.12250000006</v>
      </c>
      <c r="EV20" s="73">
        <f t="shared" si="5"/>
        <v>159820.89547794117</v>
      </c>
      <c r="EW20" s="73">
        <f t="shared" si="6"/>
        <v>301308.65000000002</v>
      </c>
      <c r="EX20" s="73">
        <f t="shared" si="7"/>
        <v>900214.66797794111</v>
      </c>
    </row>
    <row r="21" spans="1:154" ht="24.95" customHeight="1" x14ac:dyDescent="0.2">
      <c r="A21" s="53">
        <v>14</v>
      </c>
      <c r="B21" s="74" t="s">
        <v>86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488449.5199999999</v>
      </c>
      <c r="AJ21" s="73">
        <v>0</v>
      </c>
      <c r="AK21" s="73">
        <v>89371.290000000008</v>
      </c>
      <c r="AL21" s="73">
        <v>577820.80999999994</v>
      </c>
      <c r="AM21" s="73">
        <v>488449.5199999999</v>
      </c>
      <c r="AN21" s="73">
        <v>0</v>
      </c>
      <c r="AO21" s="73">
        <v>89371.290000000008</v>
      </c>
      <c r="AP21" s="73">
        <v>577820.80999999994</v>
      </c>
      <c r="AQ21" s="73">
        <v>69498.4326</v>
      </c>
      <c r="AR21" s="73">
        <v>28446.755477941177</v>
      </c>
      <c r="AS21" s="73">
        <v>5720</v>
      </c>
      <c r="AT21" s="73">
        <v>103665.18807794117</v>
      </c>
      <c r="AU21" s="73">
        <v>69498.4326</v>
      </c>
      <c r="AV21" s="73">
        <v>28446.755477941177</v>
      </c>
      <c r="AW21" s="73">
        <v>5720</v>
      </c>
      <c r="AX21" s="73">
        <v>103665.18807794117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0</v>
      </c>
      <c r="CW21" s="73">
        <v>0</v>
      </c>
      <c r="CX21" s="73">
        <v>0</v>
      </c>
      <c r="CY21" s="73">
        <v>0</v>
      </c>
      <c r="CZ21" s="73">
        <v>0</v>
      </c>
      <c r="DA21" s="73">
        <v>0</v>
      </c>
      <c r="DB21" s="73">
        <v>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557947.95259999996</v>
      </c>
      <c r="ER21" s="73">
        <f t="shared" si="1"/>
        <v>28446.755477941177</v>
      </c>
      <c r="ES21" s="73">
        <f t="shared" si="2"/>
        <v>95091.290000000008</v>
      </c>
      <c r="ET21" s="73">
        <f t="shared" si="3"/>
        <v>681485.99807794113</v>
      </c>
      <c r="EU21" s="73">
        <f t="shared" si="4"/>
        <v>557947.95259999996</v>
      </c>
      <c r="EV21" s="73">
        <f t="shared" si="5"/>
        <v>28446.755477941177</v>
      </c>
      <c r="EW21" s="73">
        <f t="shared" si="6"/>
        <v>95091.290000000008</v>
      </c>
      <c r="EX21" s="73">
        <f t="shared" si="7"/>
        <v>681485.99807794113</v>
      </c>
    </row>
    <row r="22" spans="1:154" ht="24.95" customHeight="1" x14ac:dyDescent="0.2">
      <c r="A22" s="53">
        <v>15</v>
      </c>
      <c r="B22" s="74" t="s">
        <v>87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310972.05</v>
      </c>
      <c r="AB22" s="73">
        <v>93811.61</v>
      </c>
      <c r="AC22" s="73">
        <v>0</v>
      </c>
      <c r="AD22" s="73">
        <v>404783.66</v>
      </c>
      <c r="AE22" s="73">
        <v>310972.05</v>
      </c>
      <c r="AF22" s="73">
        <v>93811.61</v>
      </c>
      <c r="AG22" s="73">
        <v>0</v>
      </c>
      <c r="AH22" s="73">
        <v>404783.66</v>
      </c>
      <c r="AI22" s="73">
        <v>9085.3100000000013</v>
      </c>
      <c r="AJ22" s="73">
        <v>1257.6099999999999</v>
      </c>
      <c r="AK22" s="73">
        <v>0</v>
      </c>
      <c r="AL22" s="73">
        <v>10342.920000000002</v>
      </c>
      <c r="AM22" s="73">
        <v>5494.3380000000016</v>
      </c>
      <c r="AN22" s="73">
        <v>1257.6099999999999</v>
      </c>
      <c r="AO22" s="73">
        <v>0</v>
      </c>
      <c r="AP22" s="73">
        <v>6751.9480000000012</v>
      </c>
      <c r="AQ22" s="73">
        <v>4892.9699999999993</v>
      </c>
      <c r="AR22" s="73">
        <v>5712.6823529411768</v>
      </c>
      <c r="AS22" s="73">
        <v>0</v>
      </c>
      <c r="AT22" s="73">
        <v>10605.652352941175</v>
      </c>
      <c r="AU22" s="73">
        <v>4892.9699999999993</v>
      </c>
      <c r="AV22" s="73">
        <v>5712.6823529411768</v>
      </c>
      <c r="AW22" s="73">
        <v>0</v>
      </c>
      <c r="AX22" s="73">
        <v>10605.652352941175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0</v>
      </c>
      <c r="CS22" s="73">
        <v>0</v>
      </c>
      <c r="CT22" s="73">
        <v>0</v>
      </c>
      <c r="CU22" s="73">
        <v>1621.25</v>
      </c>
      <c r="CV22" s="73">
        <v>28249.120000000003</v>
      </c>
      <c r="CW22" s="73">
        <v>0</v>
      </c>
      <c r="CX22" s="73">
        <v>29870.370000000003</v>
      </c>
      <c r="CY22" s="73">
        <v>1204.25</v>
      </c>
      <c r="CZ22" s="73">
        <v>28249.120000000003</v>
      </c>
      <c r="DA22" s="73">
        <v>0</v>
      </c>
      <c r="DB22" s="73">
        <v>29453.370000000003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0</v>
      </c>
      <c r="DL22" s="73">
        <v>0</v>
      </c>
      <c r="DM22" s="73">
        <v>0</v>
      </c>
      <c r="DN22" s="73">
        <v>0</v>
      </c>
      <c r="DO22" s="73">
        <v>0</v>
      </c>
      <c r="DP22" s="73">
        <v>0</v>
      </c>
      <c r="DQ22" s="73">
        <v>0</v>
      </c>
      <c r="DR22" s="73">
        <v>0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326571.57999999996</v>
      </c>
      <c r="ER22" s="73">
        <f t="shared" si="1"/>
        <v>129031.02235294119</v>
      </c>
      <c r="ES22" s="73">
        <f t="shared" si="2"/>
        <v>0</v>
      </c>
      <c r="ET22" s="73">
        <f t="shared" si="3"/>
        <v>455602.60235294112</v>
      </c>
      <c r="EU22" s="73">
        <f t="shared" si="4"/>
        <v>322563.60799999995</v>
      </c>
      <c r="EV22" s="73">
        <f t="shared" si="5"/>
        <v>129031.02235294119</v>
      </c>
      <c r="EW22" s="73">
        <f t="shared" si="6"/>
        <v>0</v>
      </c>
      <c r="EX22" s="73">
        <f t="shared" si="7"/>
        <v>451594.63035294111</v>
      </c>
    </row>
    <row r="23" spans="1:154" ht="24.95" customHeight="1" x14ac:dyDescent="0.2">
      <c r="A23" s="53">
        <v>16</v>
      </c>
      <c r="B23" s="74" t="s">
        <v>57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42392.72</v>
      </c>
      <c r="AJ23" s="73">
        <v>29141.64</v>
      </c>
      <c r="AK23" s="73">
        <v>0</v>
      </c>
      <c r="AL23" s="73">
        <v>71534.36</v>
      </c>
      <c r="AM23" s="73">
        <v>22793.49</v>
      </c>
      <c r="AN23" s="73">
        <v>6140.9599999999991</v>
      </c>
      <c r="AO23" s="73">
        <v>0</v>
      </c>
      <c r="AP23" s="73">
        <v>28934.45</v>
      </c>
      <c r="AQ23" s="73">
        <v>4404.5324999999993</v>
      </c>
      <c r="AR23" s="73">
        <v>25463.755477941177</v>
      </c>
      <c r="AS23" s="73">
        <v>0</v>
      </c>
      <c r="AT23" s="73">
        <v>29868.287977941174</v>
      </c>
      <c r="AU23" s="73">
        <v>4404.5324999999993</v>
      </c>
      <c r="AV23" s="73">
        <v>24999.755477941177</v>
      </c>
      <c r="AW23" s="73">
        <v>0</v>
      </c>
      <c r="AX23" s="73">
        <v>29404.287977941174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574.57000000000005</v>
      </c>
      <c r="CO23" s="73">
        <v>0</v>
      </c>
      <c r="CP23" s="73">
        <v>574.57000000000005</v>
      </c>
      <c r="CQ23" s="73">
        <v>0</v>
      </c>
      <c r="CR23" s="73">
        <v>114.91399999999999</v>
      </c>
      <c r="CS23" s="73">
        <v>0</v>
      </c>
      <c r="CT23" s="73">
        <v>114.91399999999999</v>
      </c>
      <c r="CU23" s="73">
        <v>0</v>
      </c>
      <c r="CV23" s="73">
        <v>0</v>
      </c>
      <c r="CW23" s="73">
        <v>0</v>
      </c>
      <c r="CX23" s="73">
        <v>0</v>
      </c>
      <c r="CY23" s="73">
        <v>0</v>
      </c>
      <c r="CZ23" s="73">
        <v>0</v>
      </c>
      <c r="DA23" s="73">
        <v>0</v>
      </c>
      <c r="DB23" s="73">
        <v>0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0</v>
      </c>
      <c r="DL23" s="73">
        <v>0</v>
      </c>
      <c r="DM23" s="73">
        <v>0</v>
      </c>
      <c r="DN23" s="73">
        <v>0</v>
      </c>
      <c r="DO23" s="73">
        <v>0</v>
      </c>
      <c r="DP23" s="73">
        <v>0</v>
      </c>
      <c r="DQ23" s="73">
        <v>0</v>
      </c>
      <c r="DR23" s="73">
        <v>0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46797.252500000002</v>
      </c>
      <c r="ER23" s="73">
        <f t="shared" si="1"/>
        <v>55179.965477941172</v>
      </c>
      <c r="ES23" s="73">
        <f t="shared" si="2"/>
        <v>0</v>
      </c>
      <c r="ET23" s="73">
        <f t="shared" si="3"/>
        <v>101977.21797794118</v>
      </c>
      <c r="EU23" s="73">
        <f t="shared" si="4"/>
        <v>27198.022499999999</v>
      </c>
      <c r="EV23" s="73">
        <f t="shared" si="5"/>
        <v>31255.629477941176</v>
      </c>
      <c r="EW23" s="73">
        <f t="shared" si="6"/>
        <v>0</v>
      </c>
      <c r="EX23" s="73">
        <f t="shared" si="7"/>
        <v>58453.651977941168</v>
      </c>
    </row>
    <row r="24" spans="1:154" ht="24.95" customHeight="1" x14ac:dyDescent="0.2">
      <c r="A24" s="53">
        <v>17</v>
      </c>
      <c r="B24" s="74" t="s">
        <v>59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2000</v>
      </c>
      <c r="AJ24" s="73">
        <v>495.89</v>
      </c>
      <c r="AK24" s="73">
        <v>0</v>
      </c>
      <c r="AL24" s="73">
        <v>2495.89</v>
      </c>
      <c r="AM24" s="73">
        <v>2000</v>
      </c>
      <c r="AN24" s="73">
        <v>495.89</v>
      </c>
      <c r="AO24" s="73">
        <v>0</v>
      </c>
      <c r="AP24" s="73">
        <v>2495.89</v>
      </c>
      <c r="AQ24" s="73">
        <v>4404.5324999999993</v>
      </c>
      <c r="AR24" s="73">
        <v>24018.755477941177</v>
      </c>
      <c r="AS24" s="73">
        <v>0</v>
      </c>
      <c r="AT24" s="73">
        <v>28423.287977941174</v>
      </c>
      <c r="AU24" s="73">
        <v>4404.5324999999993</v>
      </c>
      <c r="AV24" s="73">
        <v>24018.755477941177</v>
      </c>
      <c r="AW24" s="73">
        <v>0</v>
      </c>
      <c r="AX24" s="73">
        <v>28423.287977941174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0</v>
      </c>
      <c r="BZ24" s="73">
        <v>0</v>
      </c>
      <c r="CA24" s="73">
        <v>0</v>
      </c>
      <c r="CB24" s="73">
        <v>0</v>
      </c>
      <c r="CC24" s="73">
        <v>0</v>
      </c>
      <c r="CD24" s="73">
        <v>0</v>
      </c>
      <c r="CE24" s="73">
        <v>0</v>
      </c>
      <c r="CF24" s="73">
        <v>0</v>
      </c>
      <c r="CG24" s="73">
        <v>0</v>
      </c>
      <c r="CH24" s="73">
        <v>0</v>
      </c>
      <c r="CI24" s="73">
        <v>0</v>
      </c>
      <c r="CJ24" s="73">
        <v>0</v>
      </c>
      <c r="CK24" s="73">
        <v>0</v>
      </c>
      <c r="CL24" s="73">
        <v>0</v>
      </c>
      <c r="CM24" s="73">
        <v>0</v>
      </c>
      <c r="CN24" s="73">
        <v>0</v>
      </c>
      <c r="CO24" s="73">
        <v>0</v>
      </c>
      <c r="CP24" s="73">
        <v>0</v>
      </c>
      <c r="CQ24" s="73">
        <v>0</v>
      </c>
      <c r="CR24" s="73">
        <v>0</v>
      </c>
      <c r="CS24" s="73">
        <v>0</v>
      </c>
      <c r="CT24" s="73">
        <v>0</v>
      </c>
      <c r="CU24" s="73">
        <v>0</v>
      </c>
      <c r="CV24" s="73">
        <v>0</v>
      </c>
      <c r="CW24" s="73">
        <v>0</v>
      </c>
      <c r="CX24" s="73">
        <v>0</v>
      </c>
      <c r="CY24" s="73">
        <v>0</v>
      </c>
      <c r="CZ24" s="73">
        <v>0</v>
      </c>
      <c r="DA24" s="73">
        <v>0</v>
      </c>
      <c r="DB24" s="73">
        <v>0</v>
      </c>
      <c r="DC24" s="73">
        <v>0</v>
      </c>
      <c r="DD24" s="73">
        <v>0</v>
      </c>
      <c r="DE24" s="73">
        <v>0</v>
      </c>
      <c r="DF24" s="73">
        <v>0</v>
      </c>
      <c r="DG24" s="73">
        <v>0</v>
      </c>
      <c r="DH24" s="73">
        <v>0</v>
      </c>
      <c r="DI24" s="73">
        <v>0</v>
      </c>
      <c r="DJ24" s="73">
        <v>0</v>
      </c>
      <c r="DK24" s="73">
        <v>4178</v>
      </c>
      <c r="DL24" s="73">
        <v>0</v>
      </c>
      <c r="DM24" s="73">
        <v>0</v>
      </c>
      <c r="DN24" s="73">
        <v>4178</v>
      </c>
      <c r="DO24" s="73">
        <v>4178</v>
      </c>
      <c r="DP24" s="73">
        <v>0</v>
      </c>
      <c r="DQ24" s="73">
        <v>0</v>
      </c>
      <c r="DR24" s="73">
        <v>4178</v>
      </c>
      <c r="DS24" s="73">
        <v>0</v>
      </c>
      <c r="DT24" s="73">
        <v>0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0</v>
      </c>
      <c r="EI24" s="73">
        <v>0</v>
      </c>
      <c r="EJ24" s="73">
        <v>0</v>
      </c>
      <c r="EK24" s="73">
        <v>0</v>
      </c>
      <c r="EL24" s="73">
        <v>0</v>
      </c>
      <c r="EM24" s="73">
        <v>0</v>
      </c>
      <c r="EN24" s="73">
        <v>0</v>
      </c>
      <c r="EO24" s="73">
        <v>0</v>
      </c>
      <c r="EP24" s="73">
        <v>0</v>
      </c>
      <c r="EQ24" s="73">
        <f t="shared" si="0"/>
        <v>10582.532499999999</v>
      </c>
      <c r="ER24" s="73">
        <f t="shared" si="1"/>
        <v>24514.645477941176</v>
      </c>
      <c r="ES24" s="73">
        <f t="shared" si="2"/>
        <v>0</v>
      </c>
      <c r="ET24" s="73">
        <f t="shared" si="3"/>
        <v>35097.177977941174</v>
      </c>
      <c r="EU24" s="73">
        <f t="shared" si="4"/>
        <v>10582.532499999999</v>
      </c>
      <c r="EV24" s="73">
        <f t="shared" si="5"/>
        <v>24514.645477941176</v>
      </c>
      <c r="EW24" s="73">
        <f t="shared" si="6"/>
        <v>0</v>
      </c>
      <c r="EX24" s="73">
        <f t="shared" si="7"/>
        <v>35097.177977941174</v>
      </c>
    </row>
    <row r="25" spans="1:154" x14ac:dyDescent="0.2">
      <c r="A25" s="55"/>
      <c r="B25" s="81" t="s">
        <v>1</v>
      </c>
      <c r="C25" s="76">
        <f t="shared" ref="C25" si="8">SUM(C8:C24)</f>
        <v>2080220.85</v>
      </c>
      <c r="D25" s="76">
        <f t="shared" ref="D25" si="9">SUM(D8:D24)</f>
        <v>1054862.8600000003</v>
      </c>
      <c r="E25" s="76">
        <f t="shared" ref="E25" si="10">SUM(E8:E24)</f>
        <v>158000</v>
      </c>
      <c r="F25" s="76">
        <f t="shared" ref="F25" si="11">SUM(F8:F24)</f>
        <v>3293083.7100000004</v>
      </c>
      <c r="G25" s="76">
        <f t="shared" ref="G25" si="12">SUM(G8:G24)</f>
        <v>679145.2210716774</v>
      </c>
      <c r="H25" s="76">
        <f t="shared" ref="H25" si="13">SUM(H8:H24)</f>
        <v>1044631.0659796698</v>
      </c>
      <c r="I25" s="76">
        <f t="shared" ref="I25" si="14">SUM(I8:I24)</f>
        <v>147659.40794865316</v>
      </c>
      <c r="J25" s="76">
        <f t="shared" ref="J25" si="15">SUM(J8:J24)</f>
        <v>1871435.6950000003</v>
      </c>
      <c r="K25" s="76">
        <f t="shared" ref="K25" si="16">SUM(K8:K24)</f>
        <v>130845.54000000002</v>
      </c>
      <c r="L25" s="76">
        <f t="shared" ref="L25" si="17">SUM(L8:L24)</f>
        <v>85666.74</v>
      </c>
      <c r="M25" s="76">
        <f t="shared" ref="M25" si="18">SUM(M8:M24)</f>
        <v>3065.35</v>
      </c>
      <c r="N25" s="76">
        <f t="shared" ref="N25" si="19">SUM(N8:N24)</f>
        <v>219577.63</v>
      </c>
      <c r="O25" s="76">
        <f t="shared" ref="O25" si="20">SUM(O8:O24)</f>
        <v>130845.54000000002</v>
      </c>
      <c r="P25" s="76">
        <f t="shared" ref="P25" si="21">SUM(P8:P24)</f>
        <v>85666.74</v>
      </c>
      <c r="Q25" s="76">
        <f t="shared" ref="Q25" si="22">SUM(Q8:Q24)</f>
        <v>3065.35</v>
      </c>
      <c r="R25" s="76">
        <f t="shared" ref="R25" si="23">SUM(R8:R24)</f>
        <v>219577.63</v>
      </c>
      <c r="S25" s="76">
        <f t="shared" ref="S25" si="24">SUM(S8:S24)</f>
        <v>41682.609999999993</v>
      </c>
      <c r="T25" s="76">
        <f t="shared" ref="T25" si="25">SUM(T8:T24)</f>
        <v>5362.93</v>
      </c>
      <c r="U25" s="76">
        <f t="shared" ref="U25" si="26">SUM(U8:U24)</f>
        <v>10150</v>
      </c>
      <c r="V25" s="76">
        <f t="shared" ref="V25" si="27">SUM(V8:V24)</f>
        <v>57195.54</v>
      </c>
      <c r="W25" s="76">
        <f t="shared" ref="W25" si="28">SUM(W8:W24)</f>
        <v>41142.647499999999</v>
      </c>
      <c r="X25" s="76">
        <f t="shared" ref="X25" si="29">SUM(X8:X24)</f>
        <v>5362.93</v>
      </c>
      <c r="Y25" s="76">
        <f t="shared" ref="Y25" si="30">SUM(Y8:Y24)</f>
        <v>10045</v>
      </c>
      <c r="Z25" s="76">
        <f t="shared" ref="Z25" si="31">SUM(Z8:Z24)</f>
        <v>56550.577499999999</v>
      </c>
      <c r="AA25" s="76">
        <f t="shared" ref="AA25" si="32">SUM(AA8:AA24)</f>
        <v>25272125.004353009</v>
      </c>
      <c r="AB25" s="76">
        <f t="shared" ref="AB25" si="33">SUM(AB8:AB24)</f>
        <v>2711261.3869589525</v>
      </c>
      <c r="AC25" s="76">
        <f t="shared" ref="AC25" si="34">SUM(AC8:AC24)</f>
        <v>16560797.157720322</v>
      </c>
      <c r="AD25" s="76">
        <f t="shared" ref="AD25" si="35">SUM(AD8:AD24)</f>
        <v>44544183.549032263</v>
      </c>
      <c r="AE25" s="76">
        <f t="shared" ref="AE25" si="36">SUM(AE8:AE24)</f>
        <v>25242962.165392987</v>
      </c>
      <c r="AF25" s="76">
        <f t="shared" ref="AF25" si="37">SUM(AF8:AF24)</f>
        <v>2711261.3869589525</v>
      </c>
      <c r="AG25" s="76">
        <f t="shared" ref="AG25" si="38">SUM(AG8:AG24)</f>
        <v>16463724.205698263</v>
      </c>
      <c r="AH25" s="76">
        <f t="shared" ref="AH25" si="39">SUM(AH8:AH24)</f>
        <v>44417947.758050181</v>
      </c>
      <c r="AI25" s="76">
        <f t="shared" ref="AI25" si="40">SUM(AI8:AI24)</f>
        <v>4756341.6572327008</v>
      </c>
      <c r="AJ25" s="76">
        <f t="shared" ref="AJ25" si="41">SUM(AJ8:AJ24)</f>
        <v>8757877.5698833</v>
      </c>
      <c r="AK25" s="76">
        <f t="shared" ref="AK25" si="42">SUM(AK8:AK24)</f>
        <v>1768765.27</v>
      </c>
      <c r="AL25" s="76">
        <f t="shared" ref="AL25" si="43">SUM(AL8:AL24)</f>
        <v>15282984.497116003</v>
      </c>
      <c r="AM25" s="76">
        <f t="shared" ref="AM25" si="44">SUM(AM8:AM24)</f>
        <v>4067296.6483133608</v>
      </c>
      <c r="AN25" s="76">
        <f t="shared" ref="AN25" si="45">SUM(AN8:AN24)</f>
        <v>6508123.721507472</v>
      </c>
      <c r="AO25" s="76">
        <f t="shared" ref="AO25" si="46">SUM(AO8:AO24)</f>
        <v>1004273.2277308917</v>
      </c>
      <c r="AP25" s="76">
        <f t="shared" ref="AP25" si="47">SUM(AP8:AP24)</f>
        <v>11579693.597551724</v>
      </c>
      <c r="AQ25" s="76">
        <f t="shared" ref="AQ25" si="48">SUM(AQ8:AQ24)</f>
        <v>768464.69036911754</v>
      </c>
      <c r="AR25" s="76">
        <f t="shared" ref="AR25" si="49">SUM(AR8:AR24)</f>
        <v>1332171.7957970588</v>
      </c>
      <c r="AS25" s="76">
        <f t="shared" ref="AS25" si="50">SUM(AS8:AS24)</f>
        <v>199623.97999999998</v>
      </c>
      <c r="AT25" s="76">
        <f t="shared" ref="AT25" si="51">SUM(AT8:AT24)</f>
        <v>2300260.4661661764</v>
      </c>
      <c r="AU25" s="76">
        <f t="shared" ref="AU25" si="52">SUM(AU8:AU24)</f>
        <v>691584.5771191176</v>
      </c>
      <c r="AV25" s="76">
        <f t="shared" ref="AV25" si="53">SUM(AV8:AV24)</f>
        <v>1093930.2913191176</v>
      </c>
      <c r="AW25" s="76">
        <f t="shared" ref="AW25" si="54">SUM(AW8:AW24)</f>
        <v>124717.19500000001</v>
      </c>
      <c r="AX25" s="76">
        <f t="shared" ref="AX25" si="55">SUM(AX8:AX24)</f>
        <v>1910232.0634382349</v>
      </c>
      <c r="AY25" s="76">
        <f t="shared" ref="AY25" si="56">SUM(AY8:AY24)</f>
        <v>0</v>
      </c>
      <c r="AZ25" s="76">
        <f t="shared" ref="AZ25" si="57">SUM(AZ8:AZ24)</f>
        <v>0</v>
      </c>
      <c r="BA25" s="76">
        <f t="shared" ref="BA25" si="58">SUM(BA8:BA24)</f>
        <v>0</v>
      </c>
      <c r="BB25" s="76">
        <f t="shared" ref="BB25" si="59">SUM(BB8:BB24)</f>
        <v>0</v>
      </c>
      <c r="BC25" s="76">
        <f t="shared" ref="BC25" si="60">SUM(BC8:BC24)</f>
        <v>0</v>
      </c>
      <c r="BD25" s="76">
        <f t="shared" ref="BD25" si="61">SUM(BD8:BD24)</f>
        <v>0</v>
      </c>
      <c r="BE25" s="76">
        <f t="shared" ref="BE25" si="62">SUM(BE8:BE24)</f>
        <v>0</v>
      </c>
      <c r="BF25" s="76">
        <f t="shared" ref="BF25" si="63">SUM(BF8:BF24)</f>
        <v>0</v>
      </c>
      <c r="BG25" s="76">
        <f t="shared" ref="BG25" si="64">SUM(BG8:BG24)</f>
        <v>0</v>
      </c>
      <c r="BH25" s="76">
        <f t="shared" ref="BH25" si="65">SUM(BH8:BH24)</f>
        <v>0</v>
      </c>
      <c r="BI25" s="76">
        <f t="shared" ref="BI25" si="66">SUM(BI8:BI24)</f>
        <v>0</v>
      </c>
      <c r="BJ25" s="76">
        <f t="shared" ref="BJ25" si="67">SUM(BJ8:BJ24)</f>
        <v>0</v>
      </c>
      <c r="BK25" s="76">
        <f t="shared" ref="BK25" si="68">SUM(BK8:BK24)</f>
        <v>0</v>
      </c>
      <c r="BL25" s="76">
        <f t="shared" ref="BL25" si="69">SUM(BL8:BL24)</f>
        <v>0</v>
      </c>
      <c r="BM25" s="76">
        <f t="shared" ref="BM25" si="70">SUM(BM8:BM24)</f>
        <v>0</v>
      </c>
      <c r="BN25" s="76">
        <f t="shared" ref="BN25" si="71">SUM(BN8:BN24)</f>
        <v>0</v>
      </c>
      <c r="BO25" s="76">
        <f t="shared" ref="BO25" si="72">SUM(BO8:BO24)</f>
        <v>5710.6705650000013</v>
      </c>
      <c r="BP25" s="76">
        <f t="shared" ref="BP25" si="73">SUM(BP8:BP24)</f>
        <v>0</v>
      </c>
      <c r="BQ25" s="76">
        <f t="shared" ref="BQ25" si="74">SUM(BQ8:BQ24)</f>
        <v>0</v>
      </c>
      <c r="BR25" s="76">
        <f t="shared" ref="BR25" si="75">SUM(BR8:BR24)</f>
        <v>5710.6705650000013</v>
      </c>
      <c r="BS25" s="76">
        <f t="shared" ref="BS25" si="76">SUM(BS8:BS24)</f>
        <v>0</v>
      </c>
      <c r="BT25" s="76">
        <f t="shared" ref="BT25" si="77">SUM(BT8:BT24)</f>
        <v>0</v>
      </c>
      <c r="BU25" s="76">
        <f t="shared" ref="BU25" si="78">SUM(BU8:BU24)</f>
        <v>0</v>
      </c>
      <c r="BV25" s="76">
        <f t="shared" ref="BV25" si="79">SUM(BV8:BV24)</f>
        <v>0</v>
      </c>
      <c r="BW25" s="76">
        <f t="shared" ref="BW25" si="80">SUM(BW8:BW24)</f>
        <v>0</v>
      </c>
      <c r="BX25" s="76">
        <f t="shared" ref="BX25" si="81">SUM(BX8:BX24)</f>
        <v>0</v>
      </c>
      <c r="BY25" s="76">
        <f t="shared" ref="BY25" si="82">SUM(BY8:BY24)</f>
        <v>0</v>
      </c>
      <c r="BZ25" s="76">
        <f t="shared" ref="BZ25" si="83">SUM(BZ8:BZ24)</f>
        <v>0</v>
      </c>
      <c r="CA25" s="76">
        <f t="shared" ref="CA25" si="84">SUM(CA8:CA24)</f>
        <v>0</v>
      </c>
      <c r="CB25" s="76">
        <f t="shared" ref="CB25" si="85">SUM(CB8:CB24)</f>
        <v>0</v>
      </c>
      <c r="CC25" s="76">
        <f t="shared" ref="CC25" si="86">SUM(CC8:CC24)</f>
        <v>0</v>
      </c>
      <c r="CD25" s="76">
        <f t="shared" ref="CD25" si="87">SUM(CD8:CD24)</f>
        <v>0</v>
      </c>
      <c r="CE25" s="76">
        <f t="shared" ref="CE25" si="88">SUM(CE8:CE24)</f>
        <v>0</v>
      </c>
      <c r="CF25" s="76">
        <f t="shared" ref="CF25" si="89">SUM(CF8:CF24)</f>
        <v>0</v>
      </c>
      <c r="CG25" s="76">
        <f t="shared" ref="CG25" si="90">SUM(CG8:CG24)</f>
        <v>0</v>
      </c>
      <c r="CH25" s="76">
        <f t="shared" ref="CH25" si="91">SUM(CH8:CH24)</f>
        <v>0</v>
      </c>
      <c r="CI25" s="76">
        <f t="shared" ref="CI25" si="92">SUM(CI8:CI24)</f>
        <v>0</v>
      </c>
      <c r="CJ25" s="76">
        <f t="shared" ref="CJ25" si="93">SUM(CJ8:CJ24)</f>
        <v>0</v>
      </c>
      <c r="CK25" s="76">
        <f t="shared" ref="CK25" si="94">SUM(CK8:CK24)</f>
        <v>0</v>
      </c>
      <c r="CL25" s="76">
        <f t="shared" ref="CL25" si="95">SUM(CL8:CL24)</f>
        <v>0</v>
      </c>
      <c r="CM25" s="76">
        <f t="shared" ref="CM25" si="96">SUM(CM8:CM24)</f>
        <v>374714.63299999986</v>
      </c>
      <c r="CN25" s="76">
        <f t="shared" ref="CN25" si="97">SUM(CN8:CN24)</f>
        <v>2270.1669999999999</v>
      </c>
      <c r="CO25" s="76">
        <f t="shared" ref="CO25" si="98">SUM(CO8:CO24)</f>
        <v>0</v>
      </c>
      <c r="CP25" s="76">
        <f t="shared" ref="CP25" si="99">SUM(CP8:CP24)</f>
        <v>376984.79999999987</v>
      </c>
      <c r="CQ25" s="76">
        <f t="shared" ref="CQ25" si="100">SUM(CQ8:CQ24)</f>
        <v>323619.50522841897</v>
      </c>
      <c r="CR25" s="76">
        <f t="shared" ref="CR25" si="101">SUM(CR8:CR24)</f>
        <v>1771.1387715809815</v>
      </c>
      <c r="CS25" s="76">
        <f t="shared" ref="CS25" si="102">SUM(CS8:CS24)</f>
        <v>0</v>
      </c>
      <c r="CT25" s="76">
        <f t="shared" ref="CT25" si="103">SUM(CT8:CT24)</f>
        <v>325390.64399999991</v>
      </c>
      <c r="CU25" s="76">
        <f t="shared" ref="CU25" si="104">SUM(CU8:CU24)</f>
        <v>5550895.8901920049</v>
      </c>
      <c r="CV25" s="76">
        <f t="shared" ref="CV25" si="105">SUM(CV8:CV24)</f>
        <v>716899.55980799999</v>
      </c>
      <c r="CW25" s="76">
        <f t="shared" ref="CW25" si="106">SUM(CW8:CW24)</f>
        <v>7416</v>
      </c>
      <c r="CX25" s="76">
        <f t="shared" ref="CX25" si="107">SUM(CX8:CX24)</f>
        <v>6275211.4500000048</v>
      </c>
      <c r="CY25" s="76">
        <f t="shared" ref="CY25" si="108">SUM(CY8:CY24)</f>
        <v>830066.06696436997</v>
      </c>
      <c r="CZ25" s="76">
        <f t="shared" ref="CZ25" si="109">SUM(CZ8:CZ24)</f>
        <v>-465225.06203413167</v>
      </c>
      <c r="DA25" s="76">
        <f t="shared" ref="DA25" si="110">SUM(DA8:DA24)</f>
        <v>3708.04</v>
      </c>
      <c r="DB25" s="76">
        <f t="shared" ref="DB25" si="111">SUM(DB8:DB24)</f>
        <v>368549.04493023828</v>
      </c>
      <c r="DC25" s="76">
        <f t="shared" ref="DC25" si="112">SUM(DC8:DC24)</f>
        <v>2514289.2799999998</v>
      </c>
      <c r="DD25" s="76">
        <f t="shared" ref="DD25" si="113">SUM(DD8:DD24)</f>
        <v>23380.52</v>
      </c>
      <c r="DE25" s="76">
        <f t="shared" ref="DE25" si="114">SUM(DE8:DE24)</f>
        <v>35</v>
      </c>
      <c r="DF25" s="76">
        <f t="shared" ref="DF25" si="115">SUM(DF8:DF24)</f>
        <v>2537704.7999999998</v>
      </c>
      <c r="DG25" s="76">
        <f t="shared" ref="DG25" si="116">SUM(DG8:DG24)</f>
        <v>18849</v>
      </c>
      <c r="DH25" s="76">
        <f t="shared" ref="DH25" si="117">SUM(DH8:DH24)</f>
        <v>23380.52</v>
      </c>
      <c r="DI25" s="76">
        <f t="shared" ref="DI25" si="118">SUM(DI8:DI24)</f>
        <v>35</v>
      </c>
      <c r="DJ25" s="76">
        <f t="shared" ref="DJ25" si="119">SUM(DJ8:DJ24)</f>
        <v>42264.520000000004</v>
      </c>
      <c r="DK25" s="76">
        <f t="shared" ref="DK25" si="120">SUM(DK8:DK24)</f>
        <v>2391344.4299999997</v>
      </c>
      <c r="DL25" s="76">
        <f t="shared" ref="DL25" si="121">SUM(DL8:DL24)</f>
        <v>0</v>
      </c>
      <c r="DM25" s="76">
        <f t="shared" ref="DM25" si="122">SUM(DM8:DM24)</f>
        <v>0</v>
      </c>
      <c r="DN25" s="76">
        <f t="shared" ref="DN25" si="123">SUM(DN8:DN24)</f>
        <v>2391344.4299999997</v>
      </c>
      <c r="DO25" s="76">
        <f t="shared" ref="DO25" si="124">SUM(DO8:DO24)</f>
        <v>693635.82959999994</v>
      </c>
      <c r="DP25" s="76">
        <f t="shared" ref="DP25" si="125">SUM(DP8:DP24)</f>
        <v>0</v>
      </c>
      <c r="DQ25" s="76">
        <f t="shared" ref="DQ25" si="126">SUM(DQ8:DQ24)</f>
        <v>0</v>
      </c>
      <c r="DR25" s="76">
        <f t="shared" ref="DR25" si="127">SUM(DR8:DR24)</f>
        <v>693635.82959999994</v>
      </c>
      <c r="DS25" s="76">
        <f t="shared" ref="DS25" si="128">SUM(DS8:DS24)</f>
        <v>0</v>
      </c>
      <c r="DT25" s="76">
        <f t="shared" ref="DT25" si="129">SUM(DT8:DT24)</f>
        <v>82909.290000000008</v>
      </c>
      <c r="DU25" s="76">
        <f t="shared" ref="DU25" si="130">SUM(DU8:DU24)</f>
        <v>0</v>
      </c>
      <c r="DV25" s="76">
        <f t="shared" ref="DV25" si="131">SUM(DV8:DV24)</f>
        <v>82909.290000000008</v>
      </c>
      <c r="DW25" s="76">
        <f t="shared" ref="DW25" si="132">SUM(DW8:DW24)</f>
        <v>0</v>
      </c>
      <c r="DX25" s="76">
        <f t="shared" ref="DX25" si="133">SUM(DX8:DX24)</f>
        <v>82909.290000000008</v>
      </c>
      <c r="DY25" s="76">
        <f t="shared" ref="DY25" si="134">SUM(DY8:DY24)</f>
        <v>0</v>
      </c>
      <c r="DZ25" s="76">
        <f t="shared" ref="DZ25" si="135">SUM(DZ8:DZ24)</f>
        <v>82909.290000000008</v>
      </c>
      <c r="EA25" s="76">
        <f t="shared" ref="EA25" si="136">SUM(EA8:EA24)</f>
        <v>58045.709999999955</v>
      </c>
      <c r="EB25" s="76">
        <f t="shared" ref="EB25" si="137">SUM(EB8:EB24)</f>
        <v>103176.37999999999</v>
      </c>
      <c r="EC25" s="76">
        <f t="shared" ref="EC25" si="138">SUM(EC8:EC24)</f>
        <v>2403</v>
      </c>
      <c r="ED25" s="76">
        <f t="shared" ref="ED25" si="139">SUM(ED8:ED24)</f>
        <v>163625.08999999994</v>
      </c>
      <c r="EE25" s="76">
        <f t="shared" ref="EE25" si="140">SUM(EE8:EE24)</f>
        <v>42264.559999999947</v>
      </c>
      <c r="EF25" s="76">
        <f t="shared" ref="EF25" si="141">SUM(EF8:EF24)</f>
        <v>103176.37999999999</v>
      </c>
      <c r="EG25" s="76">
        <f t="shared" ref="EG25" si="142">SUM(EG8:EG24)</f>
        <v>1201.365</v>
      </c>
      <c r="EH25" s="76">
        <f t="shared" ref="EH25" si="143">SUM(EH8:EH24)</f>
        <v>146642.30499999991</v>
      </c>
      <c r="EI25" s="76">
        <f t="shared" ref="EI25" si="144">SUM(EI8:EI24)</f>
        <v>0</v>
      </c>
      <c r="EJ25" s="76">
        <f t="shared" ref="EJ25" si="145">SUM(EJ8:EJ24)</f>
        <v>0</v>
      </c>
      <c r="EK25" s="76">
        <f t="shared" ref="EK25" si="146">SUM(EK8:EK24)</f>
        <v>0</v>
      </c>
      <c r="EL25" s="76">
        <f t="shared" ref="EL25" si="147">SUM(EL8:EL24)</f>
        <v>0</v>
      </c>
      <c r="EM25" s="76">
        <f t="shared" ref="EM25" si="148">SUM(EM8:EM24)</f>
        <v>0</v>
      </c>
      <c r="EN25" s="76">
        <f t="shared" ref="EN25" si="149">SUM(EN8:EN24)</f>
        <v>0</v>
      </c>
      <c r="EO25" s="76">
        <f t="shared" ref="EO25" si="150">SUM(EO8:EO24)</f>
        <v>0</v>
      </c>
      <c r="EP25" s="76">
        <f t="shared" ref="EP25" si="151">SUM(EP8:EP24)</f>
        <v>0</v>
      </c>
      <c r="EQ25" s="76">
        <f t="shared" ref="EQ25" si="152">SUM(EQ8:EQ24)</f>
        <v>43944680.965711825</v>
      </c>
      <c r="ER25" s="76">
        <f t="shared" ref="ER25" si="153">SUM(ER8:ER24)</f>
        <v>14875839.199447313</v>
      </c>
      <c r="ES25" s="76">
        <f t="shared" ref="ES25" si="154">SUM(ES8:ES24)</f>
        <v>18710255.757720321</v>
      </c>
      <c r="ET25" s="76">
        <f t="shared" ref="ET25" si="155">SUM(ET8:ET24)</f>
        <v>77530775.922879457</v>
      </c>
      <c r="EU25" s="76">
        <f t="shared" ref="EU25" si="156">SUM(EU8:EU24)</f>
        <v>32761411.761189919</v>
      </c>
      <c r="EV25" s="76">
        <f t="shared" ref="EV25" si="157">SUM(EV8:EV24)</f>
        <v>11194988.402502662</v>
      </c>
      <c r="EW25" s="76">
        <f t="shared" ref="EW25" si="158">SUM(EW8:EW24)</f>
        <v>17758428.791377805</v>
      </c>
      <c r="EX25" s="76">
        <f t="shared" ref="EX25" si="159">SUM(EX8:EX24)</f>
        <v>61714828.955070391</v>
      </c>
    </row>
    <row r="26" spans="1:154" x14ac:dyDescent="0.2">
      <c r="A26" s="82"/>
      <c r="B26" s="88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</row>
    <row r="27" spans="1:154" s="27" customFormat="1" ht="12.75" customHeight="1" x14ac:dyDescent="0.2">
      <c r="EX27" s="94"/>
    </row>
    <row r="28" spans="1:154" s="18" customFormat="1" ht="15" x14ac:dyDescent="0.2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  <c r="ET28" s="93"/>
      <c r="EU28" s="93"/>
      <c r="EV28" s="93"/>
      <c r="EW28" s="93"/>
      <c r="EX28" s="93"/>
    </row>
    <row r="29" spans="1:154" s="18" customFormat="1" ht="21" customHeight="1" x14ac:dyDescent="0.2">
      <c r="A29" s="35"/>
      <c r="B29" s="114" t="s">
        <v>64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  <c r="EX29" s="93"/>
    </row>
    <row r="30" spans="1:154" s="18" customFormat="1" ht="13.5" x14ac:dyDescent="0.2">
      <c r="B30" s="17" t="s">
        <v>22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  <c r="EX30" s="93"/>
    </row>
    <row r="31" spans="1:154" s="18" customFormat="1" ht="13.5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154" s="18" customFormat="1" ht="13.5" x14ac:dyDescent="0.2"/>
    <row r="33" spans="39:40" s="18" customFormat="1" ht="13.5" x14ac:dyDescent="0.2">
      <c r="AM33" s="34"/>
      <c r="AN33" s="34"/>
    </row>
  </sheetData>
  <sortState ref="B8:EX24">
    <sortCondition descending="1" ref="ET8:ET24"/>
  </sortState>
  <mergeCells count="62">
    <mergeCell ref="CY6:DB6"/>
    <mergeCell ref="B29:N29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" sqref="B5:B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39"/>
    </row>
    <row r="2" spans="1:45" s="33" customFormat="1" x14ac:dyDescent="0.2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101" t="s">
        <v>0</v>
      </c>
      <c r="B5" s="101" t="s">
        <v>2</v>
      </c>
      <c r="C5" s="104" t="s">
        <v>3</v>
      </c>
      <c r="D5" s="105"/>
      <c r="E5" s="104" t="s">
        <v>27</v>
      </c>
      <c r="F5" s="105"/>
      <c r="G5" s="104" t="s">
        <v>34</v>
      </c>
      <c r="H5" s="105"/>
      <c r="I5" s="104" t="s">
        <v>6</v>
      </c>
      <c r="J5" s="105"/>
      <c r="K5" s="104" t="s">
        <v>36</v>
      </c>
      <c r="L5" s="105"/>
      <c r="M5" s="104" t="s">
        <v>37</v>
      </c>
      <c r="N5" s="105"/>
      <c r="O5" s="104" t="s">
        <v>8</v>
      </c>
      <c r="P5" s="105"/>
      <c r="Q5" s="104" t="s">
        <v>28</v>
      </c>
      <c r="R5" s="105"/>
      <c r="S5" s="104" t="s">
        <v>38</v>
      </c>
      <c r="T5" s="105"/>
      <c r="U5" s="104" t="s">
        <v>29</v>
      </c>
      <c r="V5" s="105"/>
      <c r="W5" s="104" t="s">
        <v>30</v>
      </c>
      <c r="X5" s="105"/>
      <c r="Y5" s="104" t="s">
        <v>9</v>
      </c>
      <c r="Z5" s="105"/>
      <c r="AA5" s="104" t="s">
        <v>31</v>
      </c>
      <c r="AB5" s="105"/>
      <c r="AC5" s="104" t="s">
        <v>10</v>
      </c>
      <c r="AD5" s="105"/>
      <c r="AE5" s="104" t="s">
        <v>11</v>
      </c>
      <c r="AF5" s="105"/>
      <c r="AG5" s="104" t="s">
        <v>12</v>
      </c>
      <c r="AH5" s="105"/>
      <c r="AI5" s="104" t="s">
        <v>32</v>
      </c>
      <c r="AJ5" s="105"/>
      <c r="AK5" s="104" t="s">
        <v>13</v>
      </c>
      <c r="AL5" s="105"/>
      <c r="AM5" s="104" t="s">
        <v>14</v>
      </c>
      <c r="AN5" s="106"/>
    </row>
    <row r="6" spans="1:45" ht="93" customHeight="1" x14ac:dyDescent="0.2">
      <c r="A6" s="103"/>
      <c r="B6" s="103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5" customHeight="1" x14ac:dyDescent="0.2">
      <c r="A7" s="53">
        <v>1</v>
      </c>
      <c r="B7" s="54" t="s">
        <v>81</v>
      </c>
      <c r="C7" s="73">
        <v>328533.43000000005</v>
      </c>
      <c r="D7" s="73">
        <v>169649.85000000003</v>
      </c>
      <c r="E7" s="73">
        <v>107546.3</v>
      </c>
      <c r="F7" s="73">
        <v>107546.3</v>
      </c>
      <c r="G7" s="73">
        <v>33299.100000000006</v>
      </c>
      <c r="H7" s="73">
        <v>33299.100000000006</v>
      </c>
      <c r="I7" s="73">
        <v>11889677.98</v>
      </c>
      <c r="J7" s="73">
        <v>11889677.98</v>
      </c>
      <c r="K7" s="73">
        <v>1752361.0900000003</v>
      </c>
      <c r="L7" s="73">
        <v>1752361.0900000003</v>
      </c>
      <c r="M7" s="73">
        <v>287233.52999999997</v>
      </c>
      <c r="N7" s="73">
        <v>289544.28999999998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138652.79999999999</v>
      </c>
      <c r="Z7" s="73">
        <v>42899.319999999978</v>
      </c>
      <c r="AA7" s="73">
        <v>479858.34000000014</v>
      </c>
      <c r="AB7" s="73">
        <v>-95466.889999999839</v>
      </c>
      <c r="AC7" s="73">
        <v>11840</v>
      </c>
      <c r="AD7" s="73">
        <v>0</v>
      </c>
      <c r="AE7" s="73">
        <v>-227903.58000000007</v>
      </c>
      <c r="AF7" s="73">
        <v>-45377.489999999991</v>
      </c>
      <c r="AG7" s="73">
        <v>0</v>
      </c>
      <c r="AH7" s="73">
        <v>0</v>
      </c>
      <c r="AI7" s="73">
        <v>-13346.589999999997</v>
      </c>
      <c r="AJ7" s="73">
        <v>-23138.859999999997</v>
      </c>
      <c r="AK7" s="73">
        <v>0</v>
      </c>
      <c r="AL7" s="73">
        <v>0</v>
      </c>
      <c r="AM7" s="75">
        <f t="shared" ref="AM7:AM23" si="0">C7+E7+G7+I7+K7+M7+O7+Q7+S7+U7+W7+Y7+AA7+AC7+AE7+AG7+AI7+AK7</f>
        <v>14787752.4</v>
      </c>
      <c r="AN7" s="75">
        <f t="shared" ref="AN7:AN23" si="1">D7+F7+H7+J7+L7+N7+P7+R7+T7+V7+X7+Z7+AB7+AD7+AF7+AH7+AJ7+AL7</f>
        <v>14120994.689999999</v>
      </c>
      <c r="AS7" s="91"/>
    </row>
    <row r="8" spans="1:45" ht="24.95" customHeight="1" x14ac:dyDescent="0.2">
      <c r="A8" s="53">
        <v>2</v>
      </c>
      <c r="B8" s="54" t="s">
        <v>55</v>
      </c>
      <c r="C8" s="73">
        <v>249523.39998535006</v>
      </c>
      <c r="D8" s="73">
        <v>294523.39998535009</v>
      </c>
      <c r="E8" s="73">
        <v>76120.388649999994</v>
      </c>
      <c r="F8" s="73">
        <v>76120.388649999994</v>
      </c>
      <c r="G8" s="73">
        <v>22000</v>
      </c>
      <c r="H8" s="73">
        <v>22000</v>
      </c>
      <c r="I8" s="73">
        <v>13387552.642350221</v>
      </c>
      <c r="J8" s="73">
        <v>12803494.177677754</v>
      </c>
      <c r="K8" s="73">
        <v>0</v>
      </c>
      <c r="L8" s="73">
        <v>0</v>
      </c>
      <c r="M8" s="73">
        <v>15125.767144607838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13750322.198130179</v>
      </c>
      <c r="AN8" s="75">
        <f t="shared" si="1"/>
        <v>13196137.966313105</v>
      </c>
      <c r="AS8" s="91"/>
    </row>
    <row r="9" spans="1:45" ht="24.95" customHeight="1" x14ac:dyDescent="0.2">
      <c r="A9" s="53">
        <v>3</v>
      </c>
      <c r="B9" s="54" t="s">
        <v>91</v>
      </c>
      <c r="C9" s="73">
        <v>4956.25</v>
      </c>
      <c r="D9" s="73">
        <v>4956.25</v>
      </c>
      <c r="E9" s="73">
        <v>10015.505691999995</v>
      </c>
      <c r="F9" s="73">
        <v>10015.505691999995</v>
      </c>
      <c r="G9" s="73">
        <v>3974.0499999999975</v>
      </c>
      <c r="H9" s="73">
        <v>3974.0499999999975</v>
      </c>
      <c r="I9" s="73">
        <v>4375696.7600000007</v>
      </c>
      <c r="J9" s="73">
        <v>4375696.7600000007</v>
      </c>
      <c r="K9" s="73">
        <v>641743.00680000009</v>
      </c>
      <c r="L9" s="73">
        <v>641743.00680000009</v>
      </c>
      <c r="M9" s="73">
        <v>93063.437144607844</v>
      </c>
      <c r="N9" s="73">
        <v>93063.437144607844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8452.3200000000215</v>
      </c>
      <c r="AB9" s="73">
        <v>8532.3200000000088</v>
      </c>
      <c r="AC9" s="73">
        <v>17953.5</v>
      </c>
      <c r="AD9" s="73">
        <v>17953.5</v>
      </c>
      <c r="AE9" s="73">
        <v>24815.117784000351</v>
      </c>
      <c r="AF9" s="73">
        <v>-517692.05766095966</v>
      </c>
      <c r="AG9" s="73">
        <v>116.78546799999822</v>
      </c>
      <c r="AH9" s="73">
        <v>116.78546799999822</v>
      </c>
      <c r="AI9" s="73">
        <v>1492.4011119999996</v>
      </c>
      <c r="AJ9" s="73">
        <v>1492.4011119999996</v>
      </c>
      <c r="AK9" s="73">
        <v>0</v>
      </c>
      <c r="AL9" s="73">
        <v>0</v>
      </c>
      <c r="AM9" s="75">
        <f t="shared" si="0"/>
        <v>5182279.1340006106</v>
      </c>
      <c r="AN9" s="75">
        <f t="shared" si="1"/>
        <v>4639851.9585556509</v>
      </c>
      <c r="AS9" s="91"/>
    </row>
    <row r="10" spans="1:45" ht="24.95" customHeight="1" x14ac:dyDescent="0.2">
      <c r="A10" s="53">
        <v>4</v>
      </c>
      <c r="B10" s="54" t="s">
        <v>80</v>
      </c>
      <c r="C10" s="73">
        <v>1277677.9225090002</v>
      </c>
      <c r="D10" s="73">
        <v>1303281.8364700002</v>
      </c>
      <c r="E10" s="73">
        <v>-12294.449099999993</v>
      </c>
      <c r="F10" s="73">
        <v>-12294.449099999993</v>
      </c>
      <c r="G10" s="73">
        <v>36324</v>
      </c>
      <c r="H10" s="73">
        <v>36324</v>
      </c>
      <c r="I10" s="73">
        <v>0</v>
      </c>
      <c r="J10" s="73">
        <v>0</v>
      </c>
      <c r="K10" s="73">
        <v>2600419.623599939</v>
      </c>
      <c r="L10" s="73">
        <v>2598184.8207799392</v>
      </c>
      <c r="M10" s="73">
        <v>466797.27231260779</v>
      </c>
      <c r="N10" s="73">
        <v>469866.49951260793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-3904.5540879997534</v>
      </c>
      <c r="Z10" s="73">
        <v>-16040.271036672648</v>
      </c>
      <c r="AA10" s="73">
        <v>527642.71033740183</v>
      </c>
      <c r="AB10" s="73">
        <v>544362.70579336782</v>
      </c>
      <c r="AC10" s="73">
        <v>0</v>
      </c>
      <c r="AD10" s="73">
        <v>0</v>
      </c>
      <c r="AE10" s="73">
        <v>-24651.485865996139</v>
      </c>
      <c r="AF10" s="73">
        <v>-29426.232932998071</v>
      </c>
      <c r="AG10" s="73">
        <v>0</v>
      </c>
      <c r="AH10" s="73">
        <v>0</v>
      </c>
      <c r="AI10" s="73">
        <v>159113.32110499038</v>
      </c>
      <c r="AJ10" s="73">
        <v>138353.7137049904</v>
      </c>
      <c r="AK10" s="73">
        <v>0</v>
      </c>
      <c r="AL10" s="73">
        <v>0</v>
      </c>
      <c r="AM10" s="75">
        <f t="shared" si="0"/>
        <v>5027124.3608099418</v>
      </c>
      <c r="AN10" s="75">
        <f t="shared" si="1"/>
        <v>5032612.6231912347</v>
      </c>
      <c r="AS10" s="91"/>
    </row>
    <row r="11" spans="1:45" ht="24.95" customHeight="1" x14ac:dyDescent="0.2">
      <c r="A11" s="53">
        <v>5</v>
      </c>
      <c r="B11" s="54" t="s">
        <v>90</v>
      </c>
      <c r="C11" s="73">
        <v>30000</v>
      </c>
      <c r="D11" s="73">
        <v>30000</v>
      </c>
      <c r="E11" s="73">
        <v>-2352.9681879999985</v>
      </c>
      <c r="F11" s="73">
        <v>-2352.9681879999985</v>
      </c>
      <c r="G11" s="73">
        <v>13050</v>
      </c>
      <c r="H11" s="73">
        <v>13050</v>
      </c>
      <c r="I11" s="73">
        <v>3059342.7400001525</v>
      </c>
      <c r="J11" s="73">
        <v>3059342.7400001525</v>
      </c>
      <c r="K11" s="73">
        <v>581165.50000000151</v>
      </c>
      <c r="L11" s="73">
        <v>321399.29000000126</v>
      </c>
      <c r="M11" s="73">
        <v>105274.58797794118</v>
      </c>
      <c r="N11" s="73">
        <v>67414.277977941209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383.16000000000008</v>
      </c>
      <c r="Z11" s="73">
        <v>114.94000000000005</v>
      </c>
      <c r="AA11" s="73">
        <v>7243.0799999999872</v>
      </c>
      <c r="AB11" s="73">
        <v>1822.9310000000696</v>
      </c>
      <c r="AC11" s="73">
        <v>0</v>
      </c>
      <c r="AD11" s="73">
        <v>0</v>
      </c>
      <c r="AE11" s="73">
        <v>384976.25999999989</v>
      </c>
      <c r="AF11" s="73">
        <v>188015.66</v>
      </c>
      <c r="AG11" s="73">
        <v>0</v>
      </c>
      <c r="AH11" s="73">
        <v>0</v>
      </c>
      <c r="AI11" s="73">
        <v>-500</v>
      </c>
      <c r="AJ11" s="73">
        <v>-500</v>
      </c>
      <c r="AK11" s="73">
        <v>0</v>
      </c>
      <c r="AL11" s="73">
        <v>0</v>
      </c>
      <c r="AM11" s="75">
        <f t="shared" si="0"/>
        <v>4178582.3597900951</v>
      </c>
      <c r="AN11" s="75">
        <f t="shared" si="1"/>
        <v>3678306.8707900951</v>
      </c>
      <c r="AS11" s="91"/>
    </row>
    <row r="12" spans="1:45" ht="24.95" customHeight="1" x14ac:dyDescent="0.2">
      <c r="A12" s="53">
        <v>6</v>
      </c>
      <c r="B12" s="54" t="s">
        <v>89</v>
      </c>
      <c r="C12" s="73">
        <v>15000</v>
      </c>
      <c r="D12" s="73">
        <v>15000</v>
      </c>
      <c r="E12" s="73">
        <v>-28968.02</v>
      </c>
      <c r="F12" s="73">
        <v>-28968.02</v>
      </c>
      <c r="G12" s="73">
        <v>16000</v>
      </c>
      <c r="H12" s="73">
        <v>16000</v>
      </c>
      <c r="I12" s="73">
        <v>2782173.03</v>
      </c>
      <c r="J12" s="73">
        <v>2782173.03</v>
      </c>
      <c r="K12" s="73">
        <v>421597.82</v>
      </c>
      <c r="L12" s="73">
        <v>95609.070000000022</v>
      </c>
      <c r="M12" s="73">
        <v>79703.967144607843</v>
      </c>
      <c r="N12" s="73">
        <v>31270.307144607839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3285506.7971446076</v>
      </c>
      <c r="AN12" s="75">
        <f t="shared" si="1"/>
        <v>2911084.3871446075</v>
      </c>
      <c r="AS12" s="91"/>
    </row>
    <row r="13" spans="1:45" ht="24.95" customHeight="1" x14ac:dyDescent="0.2">
      <c r="A13" s="53">
        <v>7</v>
      </c>
      <c r="B13" s="54" t="s">
        <v>85</v>
      </c>
      <c r="C13" s="73">
        <v>85000</v>
      </c>
      <c r="D13" s="73">
        <v>85000</v>
      </c>
      <c r="E13" s="73">
        <v>20371</v>
      </c>
      <c r="F13" s="73">
        <v>20371</v>
      </c>
      <c r="G13" s="73">
        <v>0</v>
      </c>
      <c r="H13" s="73">
        <v>0</v>
      </c>
      <c r="I13" s="73">
        <v>2481466</v>
      </c>
      <c r="J13" s="73">
        <v>2481466</v>
      </c>
      <c r="K13" s="73">
        <v>133123.54999999999</v>
      </c>
      <c r="L13" s="73">
        <v>149474.54999999999</v>
      </c>
      <c r="M13" s="73">
        <v>55037.767144607838</v>
      </c>
      <c r="N13" s="73">
        <v>52386.217144607836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149657</v>
      </c>
      <c r="V13" s="73">
        <v>77971.42154000001</v>
      </c>
      <c r="W13" s="73">
        <v>0</v>
      </c>
      <c r="X13" s="73">
        <v>0</v>
      </c>
      <c r="Y13" s="73">
        <v>19725</v>
      </c>
      <c r="Z13" s="73">
        <v>1178.7999999999993</v>
      </c>
      <c r="AA13" s="73">
        <v>2586.5699999999997</v>
      </c>
      <c r="AB13" s="73">
        <v>3589.840000000042</v>
      </c>
      <c r="AC13" s="73">
        <v>31190</v>
      </c>
      <c r="AD13" s="73">
        <v>17750.900000000001</v>
      </c>
      <c r="AE13" s="73">
        <v>0.33000000000174623</v>
      </c>
      <c r="AF13" s="73">
        <v>0.33000000000174623</v>
      </c>
      <c r="AG13" s="73">
        <v>0</v>
      </c>
      <c r="AH13" s="73">
        <v>0</v>
      </c>
      <c r="AI13" s="73">
        <v>19226</v>
      </c>
      <c r="AJ13" s="73">
        <v>6517.5350000000017</v>
      </c>
      <c r="AK13" s="73">
        <v>0</v>
      </c>
      <c r="AL13" s="73">
        <v>0</v>
      </c>
      <c r="AM13" s="75">
        <f t="shared" si="0"/>
        <v>2997383.2171446076</v>
      </c>
      <c r="AN13" s="75">
        <f t="shared" si="1"/>
        <v>2895706.5936846077</v>
      </c>
      <c r="AS13" s="91"/>
    </row>
    <row r="14" spans="1:45" ht="24.95" customHeight="1" x14ac:dyDescent="0.2">
      <c r="A14" s="53">
        <v>8</v>
      </c>
      <c r="B14" s="54" t="s">
        <v>54</v>
      </c>
      <c r="C14" s="73">
        <v>0</v>
      </c>
      <c r="D14" s="73">
        <v>0</v>
      </c>
      <c r="E14" s="73">
        <v>42.37</v>
      </c>
      <c r="F14" s="73">
        <v>42.37</v>
      </c>
      <c r="G14" s="73">
        <v>150</v>
      </c>
      <c r="H14" s="73">
        <v>45</v>
      </c>
      <c r="I14" s="73">
        <v>2110273.52</v>
      </c>
      <c r="J14" s="73">
        <v>2110273.52</v>
      </c>
      <c r="K14" s="73">
        <v>593399.19000000006</v>
      </c>
      <c r="L14" s="73">
        <v>156927.53999999989</v>
      </c>
      <c r="M14" s="73">
        <v>83104.909999999989</v>
      </c>
      <c r="N14" s="73">
        <v>35519.499999999985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-10000</v>
      </c>
      <c r="AB14" s="73">
        <v>-2000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2776969.99</v>
      </c>
      <c r="AN14" s="75">
        <f t="shared" si="1"/>
        <v>2300807.9300000002</v>
      </c>
      <c r="AS14" s="91"/>
    </row>
    <row r="15" spans="1:45" ht="24.95" customHeight="1" x14ac:dyDescent="0.2">
      <c r="A15" s="53">
        <v>9</v>
      </c>
      <c r="B15" s="54" t="s">
        <v>53</v>
      </c>
      <c r="C15" s="73">
        <v>0</v>
      </c>
      <c r="D15" s="73">
        <v>0</v>
      </c>
      <c r="E15" s="73">
        <v>0</v>
      </c>
      <c r="F15" s="73">
        <v>0</v>
      </c>
      <c r="G15" s="73">
        <v>400</v>
      </c>
      <c r="H15" s="73">
        <v>400</v>
      </c>
      <c r="I15" s="73">
        <v>1677639.6559281861</v>
      </c>
      <c r="J15" s="73">
        <v>1677639.6559281861</v>
      </c>
      <c r="K15" s="73">
        <v>383631.87</v>
      </c>
      <c r="L15" s="73">
        <v>369009.33842621511</v>
      </c>
      <c r="M15" s="73">
        <v>83572.707144607848</v>
      </c>
      <c r="N15" s="73">
        <v>83399.907144607845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2000</v>
      </c>
      <c r="AB15" s="73">
        <v>223.39393357690187</v>
      </c>
      <c r="AC15" s="73">
        <v>27000</v>
      </c>
      <c r="AD15" s="73">
        <v>27000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2174244.233072794</v>
      </c>
      <c r="AN15" s="75">
        <f t="shared" si="1"/>
        <v>2157672.2954325862</v>
      </c>
      <c r="AS15" s="91"/>
    </row>
    <row r="16" spans="1:45" ht="24.95" customHeight="1" x14ac:dyDescent="0.2">
      <c r="A16" s="53">
        <v>10</v>
      </c>
      <c r="B16" s="54" t="s">
        <v>84</v>
      </c>
      <c r="C16" s="73">
        <v>41155.480000000003</v>
      </c>
      <c r="D16" s="73">
        <v>41027.230000000003</v>
      </c>
      <c r="E16" s="73">
        <v>364.37</v>
      </c>
      <c r="F16" s="73">
        <v>364.37</v>
      </c>
      <c r="G16" s="73">
        <v>6449.55</v>
      </c>
      <c r="H16" s="73">
        <v>6449.55</v>
      </c>
      <c r="I16" s="73">
        <v>2468675.210199994</v>
      </c>
      <c r="J16" s="73">
        <v>2468675.210199994</v>
      </c>
      <c r="K16" s="73">
        <v>720829.27000000037</v>
      </c>
      <c r="L16" s="73">
        <v>720829.24000000034</v>
      </c>
      <c r="M16" s="73">
        <v>319234.82</v>
      </c>
      <c r="N16" s="73">
        <v>311160.62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-82404.999999999985</v>
      </c>
      <c r="Z16" s="73">
        <v>35311.570000000022</v>
      </c>
      <c r="AA16" s="73">
        <v>-6888012.0899999961</v>
      </c>
      <c r="AB16" s="73">
        <v>40082.13000000827</v>
      </c>
      <c r="AC16" s="73">
        <v>4667989.38</v>
      </c>
      <c r="AD16" s="73">
        <v>410.44000000040978</v>
      </c>
      <c r="AE16" s="73">
        <v>-1038.73</v>
      </c>
      <c r="AF16" s="73">
        <v>-1038.73</v>
      </c>
      <c r="AG16" s="73">
        <v>0</v>
      </c>
      <c r="AH16" s="73">
        <v>0</v>
      </c>
      <c r="AI16" s="73">
        <v>21484.57</v>
      </c>
      <c r="AJ16" s="73">
        <v>5369.7899999999991</v>
      </c>
      <c r="AK16" s="73">
        <v>0</v>
      </c>
      <c r="AL16" s="73">
        <v>0</v>
      </c>
      <c r="AM16" s="75">
        <f t="shared" si="0"/>
        <v>1274726.8301999981</v>
      </c>
      <c r="AN16" s="75">
        <f t="shared" si="1"/>
        <v>3628641.4202000028</v>
      </c>
      <c r="AS16" s="91"/>
    </row>
    <row r="17" spans="1:45" ht="24.95" customHeight="1" x14ac:dyDescent="0.2">
      <c r="A17" s="53">
        <v>11</v>
      </c>
      <c r="B17" s="54" t="s">
        <v>86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1004681.9571999998</v>
      </c>
      <c r="L17" s="73">
        <v>1004681.9571999998</v>
      </c>
      <c r="M17" s="73">
        <v>66701.667244607845</v>
      </c>
      <c r="N17" s="73">
        <v>66701.667244607845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1071383.6244446076</v>
      </c>
      <c r="AN17" s="75">
        <f t="shared" si="1"/>
        <v>1071383.6244446076</v>
      </c>
      <c r="AS17" s="91"/>
    </row>
    <row r="18" spans="1:45" ht="24.95" customHeight="1" x14ac:dyDescent="0.2">
      <c r="A18" s="53">
        <v>12</v>
      </c>
      <c r="B18" s="54" t="s">
        <v>56</v>
      </c>
      <c r="C18" s="73">
        <v>4000</v>
      </c>
      <c r="D18" s="73">
        <v>4000</v>
      </c>
      <c r="E18" s="73">
        <v>0</v>
      </c>
      <c r="F18" s="73">
        <v>0</v>
      </c>
      <c r="G18" s="73">
        <v>-2779</v>
      </c>
      <c r="H18" s="73">
        <v>-2779</v>
      </c>
      <c r="I18" s="73">
        <v>398127.71</v>
      </c>
      <c r="J18" s="73">
        <v>398127.71</v>
      </c>
      <c r="K18" s="73">
        <v>197230.43</v>
      </c>
      <c r="L18" s="73">
        <v>197230.43</v>
      </c>
      <c r="M18" s="73">
        <v>80919.13797794118</v>
      </c>
      <c r="N18" s="73">
        <v>80919.13797794118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1500</v>
      </c>
      <c r="Z18" s="73">
        <v>1500</v>
      </c>
      <c r="AA18" s="73">
        <v>14210.239999999998</v>
      </c>
      <c r="AB18" s="73">
        <v>14210.239999999998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21564.15</v>
      </c>
      <c r="AJ18" s="73">
        <v>21564.15</v>
      </c>
      <c r="AK18" s="73">
        <v>0</v>
      </c>
      <c r="AL18" s="73">
        <v>0</v>
      </c>
      <c r="AM18" s="75">
        <f t="shared" si="0"/>
        <v>714772.66797794122</v>
      </c>
      <c r="AN18" s="75">
        <f t="shared" si="1"/>
        <v>714772.66797794122</v>
      </c>
      <c r="AS18" s="91"/>
    </row>
    <row r="19" spans="1:45" ht="24.95" customHeight="1" x14ac:dyDescent="0.2">
      <c r="A19" s="53">
        <v>13</v>
      </c>
      <c r="B19" s="54" t="s">
        <v>83</v>
      </c>
      <c r="C19" s="73">
        <v>3871.1212999999989</v>
      </c>
      <c r="D19" s="73">
        <v>3827.9445200000046</v>
      </c>
      <c r="E19" s="73">
        <v>22297.990072000022</v>
      </c>
      <c r="F19" s="73">
        <v>22297.990072000022</v>
      </c>
      <c r="G19" s="73">
        <v>3500</v>
      </c>
      <c r="H19" s="73">
        <v>3500</v>
      </c>
      <c r="I19" s="73">
        <v>844830.3679000386</v>
      </c>
      <c r="J19" s="73">
        <v>844825.20820003573</v>
      </c>
      <c r="K19" s="73">
        <v>475486.11911599996</v>
      </c>
      <c r="L19" s="73">
        <v>459737.35411599994</v>
      </c>
      <c r="M19" s="73">
        <v>96198.997144608496</v>
      </c>
      <c r="N19" s="73">
        <v>91794.768996460334</v>
      </c>
      <c r="O19" s="73">
        <v>0</v>
      </c>
      <c r="P19" s="73">
        <v>0</v>
      </c>
      <c r="Q19" s="73">
        <v>-1334119.0470670003</v>
      </c>
      <c r="R19" s="73">
        <v>0</v>
      </c>
      <c r="S19" s="73">
        <v>39133.449999999997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9929.8350139999966</v>
      </c>
      <c r="Z19" s="73">
        <v>6289.8568034991122</v>
      </c>
      <c r="AA19" s="73">
        <v>306943.70969101996</v>
      </c>
      <c r="AB19" s="73">
        <v>146416.98187188111</v>
      </c>
      <c r="AC19" s="73">
        <v>-48911.299999999814</v>
      </c>
      <c r="AD19" s="73">
        <v>39704.420000000391</v>
      </c>
      <c r="AE19" s="73">
        <v>-15000</v>
      </c>
      <c r="AF19" s="73">
        <v>-15000</v>
      </c>
      <c r="AG19" s="73">
        <v>0</v>
      </c>
      <c r="AH19" s="73">
        <v>0</v>
      </c>
      <c r="AI19" s="73">
        <v>101701.26000000001</v>
      </c>
      <c r="AJ19" s="73">
        <v>51783.030000000028</v>
      </c>
      <c r="AK19" s="73">
        <v>0</v>
      </c>
      <c r="AL19" s="73">
        <v>0</v>
      </c>
      <c r="AM19" s="75">
        <f t="shared" si="0"/>
        <v>505862.50317066698</v>
      </c>
      <c r="AN19" s="75">
        <f t="shared" si="1"/>
        <v>1655177.5545798766</v>
      </c>
      <c r="AS19" s="91"/>
    </row>
    <row r="20" spans="1:45" ht="24.95" customHeight="1" x14ac:dyDescent="0.2">
      <c r="A20" s="53">
        <v>14</v>
      </c>
      <c r="B20" s="54" t="s">
        <v>87</v>
      </c>
      <c r="C20" s="73">
        <v>0</v>
      </c>
      <c r="D20" s="73">
        <v>0</v>
      </c>
      <c r="E20" s="73">
        <v>-500.11374500000011</v>
      </c>
      <c r="F20" s="73">
        <v>-500.11374500000011</v>
      </c>
      <c r="G20" s="73">
        <v>0</v>
      </c>
      <c r="H20" s="73">
        <v>0</v>
      </c>
      <c r="I20" s="73">
        <v>476272.87714000006</v>
      </c>
      <c r="J20" s="73">
        <v>476272.87714000006</v>
      </c>
      <c r="K20" s="73">
        <v>-20365.675000000017</v>
      </c>
      <c r="L20" s="73">
        <v>-23956.647000000012</v>
      </c>
      <c r="M20" s="73">
        <v>-3468.1976470588243</v>
      </c>
      <c r="N20" s="73">
        <v>-3468.1976470588243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-128.38999999999942</v>
      </c>
      <c r="AB20" s="73">
        <v>-545.39000000000306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451810.50074794126</v>
      </c>
      <c r="AN20" s="75">
        <f t="shared" si="1"/>
        <v>447802.52874794125</v>
      </c>
      <c r="AS20" s="91"/>
    </row>
    <row r="21" spans="1:45" ht="24.95" customHeight="1" x14ac:dyDescent="0.2">
      <c r="A21" s="53">
        <v>15</v>
      </c>
      <c r="B21" s="63" t="s">
        <v>57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75182.36</v>
      </c>
      <c r="L21" s="73">
        <v>33383.248</v>
      </c>
      <c r="M21" s="73">
        <v>19044.100477941174</v>
      </c>
      <c r="N21" s="73">
        <v>18980.100477941174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574.57000000000005</v>
      </c>
      <c r="Z21" s="73">
        <v>114.91399999999999</v>
      </c>
      <c r="AA21" s="73">
        <v>4000</v>
      </c>
      <c r="AB21" s="73">
        <v>80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98801.030477941182</v>
      </c>
      <c r="AN21" s="75">
        <f t="shared" si="1"/>
        <v>52558.262477941171</v>
      </c>
      <c r="AS21" s="91"/>
    </row>
    <row r="22" spans="1:45" ht="24.95" customHeight="1" x14ac:dyDescent="0.2">
      <c r="A22" s="53">
        <v>16</v>
      </c>
      <c r="B22" s="63" t="s">
        <v>59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2605.895</v>
      </c>
      <c r="L22" s="73">
        <v>2605.895</v>
      </c>
      <c r="M22" s="73">
        <v>15125.767144607842</v>
      </c>
      <c r="N22" s="73">
        <v>15125.767144607842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-17937.04</v>
      </c>
      <c r="AF22" s="73">
        <v>-17937.04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-205.37785539215838</v>
      </c>
      <c r="AN22" s="75">
        <f t="shared" si="1"/>
        <v>-205.37785539215838</v>
      </c>
      <c r="AS22" s="91"/>
    </row>
    <row r="23" spans="1:45" ht="24.95" customHeight="1" x14ac:dyDescent="0.2">
      <c r="A23" s="53">
        <v>17</v>
      </c>
      <c r="B23" s="63" t="s">
        <v>82</v>
      </c>
      <c r="C23" s="73">
        <v>1449721.378123</v>
      </c>
      <c r="D23" s="73">
        <v>362430.34453074983</v>
      </c>
      <c r="E23" s="73">
        <v>4936.9499999999971</v>
      </c>
      <c r="F23" s="73">
        <v>4936.9499999999971</v>
      </c>
      <c r="G23" s="73">
        <v>-2256.9200000000019</v>
      </c>
      <c r="H23" s="73">
        <v>-9001.6025000000027</v>
      </c>
      <c r="I23" s="73">
        <v>0</v>
      </c>
      <c r="J23" s="73">
        <v>0</v>
      </c>
      <c r="K23" s="73">
        <v>3457841.9959860016</v>
      </c>
      <c r="L23" s="73">
        <v>1136241.0709860015</v>
      </c>
      <c r="M23" s="73">
        <v>460061.74714460783</v>
      </c>
      <c r="N23" s="73">
        <v>148606.56114460784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57508.619999999937</v>
      </c>
      <c r="Z23" s="73">
        <v>57508.619999999937</v>
      </c>
      <c r="AA23" s="73">
        <v>288700.02</v>
      </c>
      <c r="AB23" s="73">
        <v>276403.02</v>
      </c>
      <c r="AC23" s="73">
        <v>0</v>
      </c>
      <c r="AD23" s="73">
        <v>0</v>
      </c>
      <c r="AE23" s="73">
        <v>-28300753.600000001</v>
      </c>
      <c r="AF23" s="73">
        <v>0</v>
      </c>
      <c r="AG23" s="73">
        <v>194597.33</v>
      </c>
      <c r="AH23" s="73">
        <v>194597.33</v>
      </c>
      <c r="AI23" s="73">
        <v>47867.929999999993</v>
      </c>
      <c r="AJ23" s="73">
        <v>47867.929999999993</v>
      </c>
      <c r="AK23" s="73">
        <v>0</v>
      </c>
      <c r="AL23" s="73">
        <v>0</v>
      </c>
      <c r="AM23" s="75">
        <f t="shared" si="0"/>
        <v>-22341774.548746392</v>
      </c>
      <c r="AN23" s="75">
        <f t="shared" si="1"/>
        <v>2219590.2241613595</v>
      </c>
      <c r="AS23" s="91"/>
    </row>
    <row r="24" spans="1:45" ht="15" x14ac:dyDescent="0.2">
      <c r="A24" s="26"/>
      <c r="B24" s="12" t="s">
        <v>1</v>
      </c>
      <c r="C24" s="76">
        <f t="shared" ref="C24:AN24" si="2">SUM(C7:C23)</f>
        <v>3489438.9819173506</v>
      </c>
      <c r="D24" s="76">
        <f t="shared" si="2"/>
        <v>2313696.8555060998</v>
      </c>
      <c r="E24" s="76">
        <f t="shared" si="2"/>
        <v>197579.32338100002</v>
      </c>
      <c r="F24" s="76">
        <f t="shared" si="2"/>
        <v>197579.32338100002</v>
      </c>
      <c r="G24" s="76">
        <f t="shared" si="2"/>
        <v>130110.77999999998</v>
      </c>
      <c r="H24" s="76">
        <f t="shared" si="2"/>
        <v>123261.09749999997</v>
      </c>
      <c r="I24" s="76">
        <f t="shared" si="2"/>
        <v>45951728.493518598</v>
      </c>
      <c r="J24" s="76">
        <f t="shared" si="2"/>
        <v>45367664.869146131</v>
      </c>
      <c r="K24" s="76">
        <f t="shared" si="2"/>
        <v>13020934.002701942</v>
      </c>
      <c r="L24" s="76">
        <f t="shared" si="2"/>
        <v>9615461.2543081567</v>
      </c>
      <c r="M24" s="76">
        <f t="shared" si="2"/>
        <v>2322731.9855008433</v>
      </c>
      <c r="N24" s="76">
        <f t="shared" si="2"/>
        <v>1852284.8614080879</v>
      </c>
      <c r="O24" s="76">
        <f t="shared" si="2"/>
        <v>0</v>
      </c>
      <c r="P24" s="76">
        <f t="shared" si="2"/>
        <v>0</v>
      </c>
      <c r="Q24" s="76">
        <f t="shared" si="2"/>
        <v>-1334119.0470670003</v>
      </c>
      <c r="R24" s="76">
        <f t="shared" si="2"/>
        <v>0</v>
      </c>
      <c r="S24" s="76">
        <f t="shared" si="2"/>
        <v>39133.449999999997</v>
      </c>
      <c r="T24" s="76">
        <f t="shared" si="2"/>
        <v>0</v>
      </c>
      <c r="U24" s="76">
        <f t="shared" si="2"/>
        <v>149657</v>
      </c>
      <c r="V24" s="76">
        <f t="shared" si="2"/>
        <v>77971.42154000001</v>
      </c>
      <c r="W24" s="76">
        <f t="shared" si="2"/>
        <v>0</v>
      </c>
      <c r="X24" s="76">
        <f t="shared" si="2"/>
        <v>0</v>
      </c>
      <c r="Y24" s="76">
        <f t="shared" si="2"/>
        <v>141964.4309260002</v>
      </c>
      <c r="Z24" s="76">
        <f t="shared" si="2"/>
        <v>128877.74976682641</v>
      </c>
      <c r="AA24" s="76">
        <f t="shared" si="2"/>
        <v>-5256503.4899715744</v>
      </c>
      <c r="AB24" s="76">
        <f t="shared" si="2"/>
        <v>937711.28259883437</v>
      </c>
      <c r="AC24" s="76">
        <f t="shared" si="2"/>
        <v>4707061.58</v>
      </c>
      <c r="AD24" s="76">
        <f t="shared" si="2"/>
        <v>102819.2600000008</v>
      </c>
      <c r="AE24" s="76">
        <f t="shared" si="2"/>
        <v>-28177492.728081997</v>
      </c>
      <c r="AF24" s="76">
        <f t="shared" si="2"/>
        <v>-438455.56059395766</v>
      </c>
      <c r="AG24" s="76">
        <f t="shared" si="2"/>
        <v>194714.11546799997</v>
      </c>
      <c r="AH24" s="76">
        <f t="shared" si="2"/>
        <v>194714.11546799997</v>
      </c>
      <c r="AI24" s="76">
        <f t="shared" si="2"/>
        <v>358603.04221699038</v>
      </c>
      <c r="AJ24" s="76">
        <f t="shared" si="2"/>
        <v>249309.68981699043</v>
      </c>
      <c r="AK24" s="76">
        <f t="shared" si="2"/>
        <v>0</v>
      </c>
      <c r="AL24" s="76">
        <f t="shared" si="2"/>
        <v>0</v>
      </c>
      <c r="AM24" s="76">
        <f t="shared" si="2"/>
        <v>35935541.920510165</v>
      </c>
      <c r="AN24" s="76">
        <f t="shared" si="2"/>
        <v>60722896.219846167</v>
      </c>
    </row>
    <row r="25" spans="1:45" ht="15" x14ac:dyDescent="0.2">
      <c r="A25" s="86"/>
      <c r="B25" s="8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5" x14ac:dyDescent="0.2">
      <c r="AN26" s="91"/>
    </row>
    <row r="27" spans="1:45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5" x14ac:dyDescent="0.2">
      <c r="A28" s="35"/>
      <c r="B28" s="114" t="s">
        <v>65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5" ht="15" x14ac:dyDescent="0.2">
      <c r="A29" s="35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5" x14ac:dyDescent="0.2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5" x14ac:dyDescent="0.2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3" spans="39:40" x14ac:dyDescent="0.2">
      <c r="AM33" s="34"/>
      <c r="AN33" s="34"/>
    </row>
    <row r="34" spans="39:40" x14ac:dyDescent="0.2">
      <c r="AM34" s="34"/>
      <c r="AN34" s="34"/>
    </row>
  </sheetData>
  <sortState ref="B8:AN23">
    <sortCondition descending="1" ref="AM7:AM23"/>
  </sortState>
  <mergeCells count="24">
    <mergeCell ref="M5:N5"/>
    <mergeCell ref="E5:F5"/>
    <mergeCell ref="G5:H5"/>
    <mergeCell ref="I5:J5"/>
    <mergeCell ref="B28:N29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6" t="s">
        <v>74</v>
      </c>
      <c r="B2" s="116"/>
      <c r="C2" s="116"/>
      <c r="D2" s="116"/>
    </row>
    <row r="3" spans="1:5" ht="12.75" customHeight="1" x14ac:dyDescent="0.2">
      <c r="A3" s="116"/>
      <c r="B3" s="116"/>
      <c r="C3" s="116"/>
      <c r="D3" s="116"/>
      <c r="E3" s="4"/>
    </row>
    <row r="4" spans="1:5" x14ac:dyDescent="0.2">
      <c r="A4" s="116"/>
      <c r="B4" s="116"/>
      <c r="C4" s="116"/>
      <c r="D4" s="116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პრემიები(დაზღვევა)'!$4:$24,20,FALSE)</f>
        <v>14000178.065477245</v>
      </c>
      <c r="D7" s="58">
        <f>C7/$C$25</f>
        <v>7.7818808376303145E-2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პრემიები(დაზღვევა)'!$4:$24,20,FALSE)</f>
        <v>1881639.0822223371</v>
      </c>
      <c r="D8" s="58">
        <f t="shared" ref="D8:D21" si="0">C8/$C$25</f>
        <v>1.045893205700677E-2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პრემიები(დაზღვევა)'!$4:$24,20,FALSE)</f>
        <v>4137403.7360033793</v>
      </c>
      <c r="D9" s="58">
        <f t="shared" si="0"/>
        <v>2.2997409533053129E-2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პრემიები(დაზღვევა)'!$4:$24,20,FALSE)</f>
        <v>94769620.622952417</v>
      </c>
      <c r="D10" s="58">
        <f t="shared" si="0"/>
        <v>0.52676893912785272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პრემიები(დაზღვევა)'!$4:$24,20,FALSE)</f>
        <v>24800169.088911314</v>
      </c>
      <c r="D11" s="58">
        <f t="shared" si="0"/>
        <v>0.13784964712619305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პრემიები(დაზღვევა)'!$4:$24,20,FALSE)</f>
        <v>10976583.627310812</v>
      </c>
      <c r="D12" s="58">
        <f t="shared" si="0"/>
        <v>6.1012413836827067E-2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პრემიები(დაზღვევა)'!$4:$24,20,FALSE)</f>
        <v>35170.272900000004</v>
      </c>
      <c r="D13" s="58">
        <f t="shared" si="0"/>
        <v>1.9549099408215927E-4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პრემიები(დაზღვევა)'!$4:$24,20,FALSE)</f>
        <v>836410.40621000004</v>
      </c>
      <c r="D14" s="58">
        <f t="shared" si="0"/>
        <v>4.6491166626874691E-3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პრემიები(დაზღვევა)'!$4:$24,20,FALSE)</f>
        <v>759422.79600000009</v>
      </c>
      <c r="D15" s="58">
        <f t="shared" si="0"/>
        <v>4.2211875279106192E-3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პრემიები(დაზღვევა)'!$4:$24,20,FALSE)</f>
        <v>42417.83</v>
      </c>
      <c r="D16" s="58">
        <f t="shared" si="0"/>
        <v>2.3577592863966766E-4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პრემიები(დაზღვევა)'!$4:$24,20,FALSE)</f>
        <v>0</v>
      </c>
      <c r="D17" s="58">
        <f t="shared" si="0"/>
        <v>0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პრემიები(დაზღვევა)'!$4:$24,20,FALSE)</f>
        <v>2193681.9662932004</v>
      </c>
      <c r="D18" s="58">
        <f t="shared" si="0"/>
        <v>1.219339609647338E-2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პრემიები(დაზღვევა)'!$4:$24,20,FALSE)</f>
        <v>15946788.601808509</v>
      </c>
      <c r="D19" s="58">
        <f t="shared" si="0"/>
        <v>8.8638878778378533E-2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პრემიები(დაზღვევა)'!$4:$24,20,FALSE)</f>
        <v>1025335.6100649175</v>
      </c>
      <c r="D20" s="58">
        <f t="shared" si="0"/>
        <v>5.6992414659207246E-3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პრემიები(დაზღვევა)'!$4:$24,20,FALSE)</f>
        <v>2753995.8208404584</v>
      </c>
      <c r="D21" s="58">
        <f t="shared" si="0"/>
        <v>1.5307853375064752E-2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პრემიები(დაზღვევა)'!$4:$24,20,FALSE)</f>
        <v>255418.29075758654</v>
      </c>
      <c r="D22" s="58">
        <f>C22/$C$25</f>
        <v>1.4197210157833771E-3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პრემიები(დაზღვევა)'!$4:$24,20,FALSE)</f>
        <v>5493145.9269994134</v>
      </c>
      <c r="D23" s="58">
        <f>C23/$C$25</f>
        <v>3.053318809782336E-2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პრემიები(დაზღვევა)'!$4:$24,20,FALSE)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179907381.7447516</v>
      </c>
      <c r="D25" s="60">
        <f>SUM(D7:D24)</f>
        <v>0.99999999999999989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" sqref="B4:B5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75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101" t="s">
        <v>0</v>
      </c>
      <c r="B4" s="101" t="s">
        <v>2</v>
      </c>
      <c r="C4" s="104" t="s">
        <v>3</v>
      </c>
      <c r="D4" s="106"/>
      <c r="E4" s="104" t="s">
        <v>27</v>
      </c>
      <c r="F4" s="106"/>
      <c r="G4" s="104" t="s">
        <v>34</v>
      </c>
      <c r="H4" s="106"/>
      <c r="I4" s="104" t="s">
        <v>6</v>
      </c>
      <c r="J4" s="106"/>
      <c r="K4" s="104" t="s">
        <v>35</v>
      </c>
      <c r="L4" s="106"/>
      <c r="M4" s="104" t="s">
        <v>7</v>
      </c>
      <c r="N4" s="106"/>
      <c r="O4" s="104" t="s">
        <v>8</v>
      </c>
      <c r="P4" s="106"/>
      <c r="Q4" s="104" t="s">
        <v>28</v>
      </c>
      <c r="R4" s="106"/>
      <c r="S4" s="104" t="s">
        <v>38</v>
      </c>
      <c r="T4" s="106"/>
      <c r="U4" s="104" t="s">
        <v>29</v>
      </c>
      <c r="V4" s="106"/>
      <c r="W4" s="104" t="s">
        <v>30</v>
      </c>
      <c r="X4" s="106"/>
      <c r="Y4" s="104" t="s">
        <v>9</v>
      </c>
      <c r="Z4" s="106"/>
      <c r="AA4" s="104" t="s">
        <v>33</v>
      </c>
      <c r="AB4" s="106"/>
      <c r="AC4" s="104" t="s">
        <v>10</v>
      </c>
      <c r="AD4" s="106"/>
      <c r="AE4" s="104" t="s">
        <v>11</v>
      </c>
      <c r="AF4" s="106"/>
      <c r="AG4" s="104" t="s">
        <v>12</v>
      </c>
      <c r="AH4" s="106"/>
      <c r="AI4" s="104" t="s">
        <v>32</v>
      </c>
      <c r="AJ4" s="106"/>
      <c r="AK4" s="104" t="s">
        <v>13</v>
      </c>
      <c r="AL4" s="106"/>
      <c r="AM4" s="112" t="s">
        <v>14</v>
      </c>
      <c r="AN4" s="113"/>
    </row>
    <row r="5" spans="1:40" ht="31.5" customHeight="1" x14ac:dyDescent="0.2">
      <c r="A5" s="103"/>
      <c r="B5" s="103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80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444108.56250000006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444108.56250000006</v>
      </c>
      <c r="AN6" s="75">
        <f t="shared" ref="AN6:AN22" si="1">D6+F6+H6+J6+L6+N6+P6+R6+T6+V6+X6+Z6+AB6+AD6+AF6+AH6+AJ6+AL6</f>
        <v>0</v>
      </c>
    </row>
    <row r="7" spans="1:40" ht="24.95" customHeight="1" x14ac:dyDescent="0.2">
      <c r="A7" s="53">
        <v>2</v>
      </c>
      <c r="B7" s="72" t="s">
        <v>53</v>
      </c>
      <c r="C7" s="78">
        <v>2096.7309359999999</v>
      </c>
      <c r="D7" s="78">
        <v>1490.3638490000001</v>
      </c>
      <c r="E7" s="78">
        <v>0</v>
      </c>
      <c r="F7" s="78">
        <v>0</v>
      </c>
      <c r="G7" s="78">
        <v>135796.98844405948</v>
      </c>
      <c r="H7" s="78">
        <v>123254.09210027418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137893.71938005948</v>
      </c>
      <c r="AN7" s="75">
        <f t="shared" si="1"/>
        <v>124744.45594927418</v>
      </c>
    </row>
    <row r="8" spans="1:40" ht="24.95" customHeight="1" x14ac:dyDescent="0.2">
      <c r="A8" s="53">
        <v>3</v>
      </c>
      <c r="B8" s="72" t="s">
        <v>84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82093.094406000004</v>
      </c>
      <c r="AB8" s="78">
        <v>79939.566499818</v>
      </c>
      <c r="AC8" s="78">
        <v>2361.6153989999998</v>
      </c>
      <c r="AD8" s="78">
        <v>2013.5345440742999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84454.709805000006</v>
      </c>
      <c r="AN8" s="75">
        <f t="shared" si="1"/>
        <v>81953.101043892297</v>
      </c>
    </row>
    <row r="9" spans="1:40" ht="24.95" customHeight="1" x14ac:dyDescent="0.2">
      <c r="A9" s="53">
        <v>4</v>
      </c>
      <c r="B9" s="72" t="s">
        <v>81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5</v>
      </c>
      <c r="B10" s="72" t="s">
        <v>83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6</v>
      </c>
      <c r="B11" s="72" t="s">
        <v>91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90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85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89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87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86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56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59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82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58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6.5" customHeight="1" x14ac:dyDescent="0.3">
      <c r="A23" s="47"/>
      <c r="B23" s="12" t="s">
        <v>1</v>
      </c>
      <c r="C23" s="76">
        <f t="shared" ref="C23:AN23" si="2">SUM(C6:C22)</f>
        <v>2096.7309359999999</v>
      </c>
      <c r="D23" s="76">
        <f t="shared" si="2"/>
        <v>1490.3638490000001</v>
      </c>
      <c r="E23" s="76">
        <f t="shared" si="2"/>
        <v>0</v>
      </c>
      <c r="F23" s="76">
        <f t="shared" si="2"/>
        <v>0</v>
      </c>
      <c r="G23" s="76">
        <f t="shared" si="2"/>
        <v>135796.98844405948</v>
      </c>
      <c r="H23" s="76">
        <f t="shared" si="2"/>
        <v>123254.09210027418</v>
      </c>
      <c r="I23" s="76">
        <f t="shared" si="2"/>
        <v>0</v>
      </c>
      <c r="J23" s="76">
        <f t="shared" si="2"/>
        <v>0</v>
      </c>
      <c r="K23" s="76">
        <f t="shared" si="2"/>
        <v>0</v>
      </c>
      <c r="L23" s="76">
        <f t="shared" si="2"/>
        <v>0</v>
      </c>
      <c r="M23" s="76">
        <f t="shared" si="2"/>
        <v>444108.56250000006</v>
      </c>
      <c r="N23" s="76">
        <f t="shared" si="2"/>
        <v>0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0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82093.094406000004</v>
      </c>
      <c r="AB23" s="76">
        <f t="shared" si="2"/>
        <v>79939.566499818</v>
      </c>
      <c r="AC23" s="76">
        <f t="shared" si="2"/>
        <v>2361.6153989999998</v>
      </c>
      <c r="AD23" s="76">
        <f t="shared" si="2"/>
        <v>2013.5345440742999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0</v>
      </c>
      <c r="AJ23" s="76">
        <f t="shared" si="2"/>
        <v>0</v>
      </c>
      <c r="AK23" s="76">
        <f t="shared" si="2"/>
        <v>0</v>
      </c>
      <c r="AL23" s="76">
        <f t="shared" si="2"/>
        <v>0</v>
      </c>
      <c r="AM23" s="76">
        <f t="shared" si="2"/>
        <v>666456.9916850595</v>
      </c>
      <c r="AN23" s="76">
        <f t="shared" si="2"/>
        <v>206697.55699316648</v>
      </c>
    </row>
    <row r="24" spans="1:40" ht="16.5" customHeight="1" x14ac:dyDescent="0.3">
      <c r="A24" s="89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ht="14.2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2.75" customHeight="1" x14ac:dyDescent="0.2">
      <c r="B27" s="111" t="s">
        <v>61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AM27" s="3"/>
      <c r="AN27" s="3"/>
    </row>
    <row r="28" spans="1:40" x14ac:dyDescent="0.2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AM28" s="3"/>
      <c r="AN28" s="3"/>
    </row>
    <row r="29" spans="1:40" x14ac:dyDescent="0.2">
      <c r="AM29" s="3"/>
      <c r="AN29" s="3"/>
    </row>
    <row r="30" spans="1:40" x14ac:dyDescent="0.2">
      <c r="AM30" s="3"/>
      <c r="AN30" s="3"/>
    </row>
    <row r="31" spans="1:4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"/>
      <c r="AN31" s="3"/>
    </row>
    <row r="32" spans="1:40" x14ac:dyDescent="0.2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"/>
      <c r="AN32" s="3"/>
    </row>
    <row r="33" spans="39:40" x14ac:dyDescent="0.2">
      <c r="AM33" s="3"/>
      <c r="AN33" s="3"/>
    </row>
  </sheetData>
  <sortState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7:N28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2019-05-23T13:50:00Z</dcterms:modified>
</cp:coreProperties>
</file>