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80" windowWidth="15135" windowHeight="864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E22" i="22" l="1"/>
  <c r="AI24" i="21"/>
  <c r="AH24" i="21"/>
  <c r="AF24" i="21"/>
  <c r="AE24" i="21"/>
  <c r="AN7" i="32" l="1"/>
  <c r="AM7" i="32"/>
  <c r="AN23" i="32"/>
  <c r="AM23" i="32"/>
  <c r="AN8" i="32"/>
  <c r="AM8" i="32"/>
  <c r="AN22" i="32"/>
  <c r="AM22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0" i="32"/>
  <c r="AM10" i="32"/>
  <c r="AN11" i="32"/>
  <c r="AM11" i="32"/>
  <c r="AM9" i="32"/>
  <c r="AN9" i="32"/>
  <c r="AM22" i="26" l="1"/>
  <c r="AN22" i="26"/>
  <c r="AM21" i="18"/>
  <c r="AN21" i="18"/>
  <c r="AM8" i="30"/>
  <c r="AN8" i="30"/>
  <c r="AM21" i="17"/>
  <c r="AN21" i="17"/>
  <c r="AM23" i="24"/>
  <c r="AN23" i="24"/>
  <c r="EQ23" i="29"/>
  <c r="ER23" i="29"/>
  <c r="ES23" i="29"/>
  <c r="ET23" i="29"/>
  <c r="EU23" i="29"/>
  <c r="EV23" i="29"/>
  <c r="EW23" i="29"/>
  <c r="EX23" i="29"/>
  <c r="AM21" i="14"/>
  <c r="AN21" i="14"/>
  <c r="CO17" i="28" l="1"/>
  <c r="CP17" i="28"/>
  <c r="CQ17" i="28"/>
  <c r="CR17" i="28"/>
  <c r="CS17" i="28"/>
  <c r="AM16" i="4"/>
  <c r="AN16" i="4"/>
  <c r="F22" i="22"/>
  <c r="CV21" i="21"/>
  <c r="H20" i="22"/>
  <c r="CU14" i="21"/>
  <c r="CT14" i="21"/>
  <c r="CS14" i="21"/>
  <c r="CR14" i="21"/>
  <c r="CU21" i="21"/>
  <c r="CT21" i="21"/>
  <c r="CS21" i="21"/>
  <c r="CR21" i="21"/>
  <c r="CU16" i="21"/>
  <c r="CT16" i="21"/>
  <c r="CS16" i="21"/>
  <c r="CR16" i="21"/>
  <c r="CU13" i="21"/>
  <c r="CT13" i="21"/>
  <c r="CS13" i="21"/>
  <c r="CR13" i="21"/>
  <c r="CU23" i="21"/>
  <c r="CT23" i="21"/>
  <c r="CS23" i="21"/>
  <c r="CR23" i="21"/>
  <c r="CU19" i="21"/>
  <c r="CT19" i="21"/>
  <c r="CS19" i="21"/>
  <c r="CR19" i="21"/>
  <c r="CU17" i="21"/>
  <c r="CT17" i="21"/>
  <c r="CS17" i="21"/>
  <c r="CR17" i="21"/>
  <c r="CU10" i="21"/>
  <c r="CT10" i="21"/>
  <c r="CS10" i="21"/>
  <c r="CR10" i="21"/>
  <c r="CU9" i="21"/>
  <c r="CT9" i="21"/>
  <c r="CS9" i="21"/>
  <c r="CR9" i="21"/>
  <c r="CU15" i="21"/>
  <c r="CT15" i="21"/>
  <c r="CS15" i="21"/>
  <c r="CR15" i="21"/>
  <c r="CU22" i="21"/>
  <c r="CT22" i="21"/>
  <c r="CS22" i="21"/>
  <c r="CR22" i="21"/>
  <c r="CU12" i="21"/>
  <c r="CT12" i="21"/>
  <c r="CS12" i="21"/>
  <c r="CR12" i="21"/>
  <c r="CU11" i="21"/>
  <c r="CT11" i="21"/>
  <c r="CS11" i="21"/>
  <c r="CR11" i="21"/>
  <c r="CU20" i="21"/>
  <c r="CT20" i="21"/>
  <c r="CS20" i="21"/>
  <c r="CR20" i="21"/>
  <c r="CU18" i="21"/>
  <c r="CT18" i="21"/>
  <c r="CS18" i="21"/>
  <c r="CR18" i="21"/>
  <c r="CU8" i="21"/>
  <c r="CT8" i="21"/>
  <c r="CS8" i="21"/>
  <c r="CR8" i="21"/>
  <c r="CU7" i="21"/>
  <c r="CU24" i="21" s="1"/>
  <c r="CT7" i="21"/>
  <c r="CT24" i="21" s="1"/>
  <c r="CS7" i="21"/>
  <c r="CS24" i="21" s="1"/>
  <c r="CR7" i="21"/>
  <c r="CR24" i="21" s="1"/>
  <c r="CV9" i="21" l="1"/>
  <c r="CV19" i="21" l="1"/>
  <c r="AM8" i="26" l="1"/>
  <c r="AN8" i="26"/>
  <c r="AM16" i="30"/>
  <c r="AN16" i="30"/>
  <c r="AM15" i="18"/>
  <c r="AN15" i="18"/>
  <c r="AM12" i="17" l="1"/>
  <c r="AN12" i="17"/>
  <c r="EW10" i="29"/>
  <c r="EV10" i="29"/>
  <c r="EU10" i="29"/>
  <c r="ET10" i="29"/>
  <c r="ES10" i="29"/>
  <c r="ER10" i="29"/>
  <c r="EQ10" i="29"/>
  <c r="CS13" i="28"/>
  <c r="CR13" i="28"/>
  <c r="CQ13" i="28"/>
  <c r="CP13" i="28"/>
  <c r="CO13" i="28"/>
  <c r="AM14" i="4"/>
  <c r="CV13" i="21"/>
  <c r="H16" i="22"/>
  <c r="AN14" i="4"/>
  <c r="AN14" i="14"/>
  <c r="AM14" i="14"/>
  <c r="EX10" i="29"/>
  <c r="AN7" i="24"/>
  <c r="AM7" i="24"/>
  <c r="AN13" i="17"/>
  <c r="AM13" i="17"/>
  <c r="AN7" i="30"/>
  <c r="AM7" i="30"/>
  <c r="AN13" i="18"/>
  <c r="AM13" i="18"/>
  <c r="AN13" i="26"/>
  <c r="AM13" i="26"/>
  <c r="AM12" i="24"/>
  <c r="AM16" i="24" l="1"/>
  <c r="AN16" i="24"/>
  <c r="AM22" i="24"/>
  <c r="AN22" i="24"/>
  <c r="AM21" i="24"/>
  <c r="AN21" i="24"/>
  <c r="AM19" i="24"/>
  <c r="AN19" i="24"/>
  <c r="AM15" i="24"/>
  <c r="AN15" i="24"/>
  <c r="AM8" i="24"/>
  <c r="AN8" i="24"/>
  <c r="AM14" i="24"/>
  <c r="AN14" i="24"/>
  <c r="AM11" i="24"/>
  <c r="AN11" i="24"/>
  <c r="AM9" i="24"/>
  <c r="AN9" i="24"/>
  <c r="AM20" i="24"/>
  <c r="AN20" i="24"/>
  <c r="AN12" i="24"/>
  <c r="AM10" i="24"/>
  <c r="AN10" i="24"/>
  <c r="EX15" i="29"/>
  <c r="EW15" i="29"/>
  <c r="EV15" i="29"/>
  <c r="EU15" i="29"/>
  <c r="ET15" i="29"/>
  <c r="ES15" i="29"/>
  <c r="ER15" i="29"/>
  <c r="EQ15" i="29"/>
  <c r="ET11" i="29"/>
  <c r="AM7" i="14"/>
  <c r="AN7" i="14"/>
  <c r="AM6" i="14"/>
  <c r="AN6" i="14"/>
  <c r="AM20" i="14"/>
  <c r="AN20" i="14"/>
  <c r="AM12" i="14"/>
  <c r="AN12" i="14"/>
  <c r="AM19" i="14"/>
  <c r="AN19" i="14"/>
  <c r="AM22" i="14"/>
  <c r="AN22" i="14"/>
  <c r="AM9" i="14"/>
  <c r="AN9" i="14"/>
  <c r="AM16" i="14"/>
  <c r="AN16" i="14"/>
  <c r="AM17" i="14"/>
  <c r="AN17" i="14"/>
  <c r="AM11" i="14"/>
  <c r="AN11" i="14"/>
  <c r="AM15" i="14"/>
  <c r="AN15" i="14"/>
  <c r="AM13" i="14"/>
  <c r="AN13" i="14"/>
  <c r="AM8" i="14"/>
  <c r="AN8" i="14"/>
  <c r="AM18" i="14"/>
  <c r="AN18" i="14"/>
  <c r="AM10" i="14"/>
  <c r="AN10" i="14"/>
  <c r="CO22" i="28" l="1"/>
  <c r="CP22" i="28"/>
  <c r="CQ22" i="28"/>
  <c r="CR22" i="28"/>
  <c r="CS22" i="28"/>
  <c r="H13" i="22"/>
  <c r="C22" i="22"/>
  <c r="D22" i="22"/>
  <c r="G22" i="22"/>
  <c r="AM21" i="26" l="1"/>
  <c r="AN21" i="26"/>
  <c r="AM14" i="18"/>
  <c r="AN14" i="18"/>
  <c r="AM14" i="30"/>
  <c r="AN14" i="30"/>
  <c r="AM15" i="17"/>
  <c r="AN15" i="17"/>
  <c r="EQ11" i="29"/>
  <c r="ER11" i="29"/>
  <c r="ES11" i="29"/>
  <c r="EV11" i="29"/>
  <c r="EW11" i="29"/>
  <c r="CO15" i="28"/>
  <c r="CP15" i="28"/>
  <c r="CQ15" i="28"/>
  <c r="CR15" i="28"/>
  <c r="CS15" i="28"/>
  <c r="AM21" i="4"/>
  <c r="AN21" i="4"/>
  <c r="H12" i="22"/>
  <c r="EX11" i="29" l="1"/>
  <c r="EU11" i="29"/>
  <c r="AM17" i="24"/>
  <c r="AN17" i="24"/>
  <c r="AM13" i="24"/>
  <c r="AN13" i="24"/>
  <c r="AM18" i="24"/>
  <c r="AN18" i="24"/>
  <c r="AM17" i="26" l="1"/>
  <c r="AM9" i="26"/>
  <c r="AM18" i="26"/>
  <c r="AM20" i="26"/>
  <c r="AM19" i="26"/>
  <c r="AM7" i="26"/>
  <c r="AM16" i="26"/>
  <c r="AM23" i="26"/>
  <c r="AM12" i="26"/>
  <c r="AM10" i="26"/>
  <c r="AM14" i="26"/>
  <c r="AM11" i="26"/>
  <c r="AM15" i="26"/>
  <c r="H10" i="22" l="1"/>
  <c r="H21" i="22"/>
  <c r="H17" i="22"/>
  <c r="H18" i="22"/>
  <c r="H15" i="22"/>
  <c r="H14" i="22"/>
  <c r="H5" i="22"/>
  <c r="H22" i="22" s="1"/>
  <c r="H9" i="22"/>
  <c r="H6" i="22"/>
  <c r="H19" i="22"/>
  <c r="H11" i="22"/>
  <c r="H7" i="22"/>
  <c r="H8" i="22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22" i="30"/>
  <c r="AN22" i="30"/>
  <c r="AM21" i="30"/>
  <c r="AN21" i="30"/>
  <c r="AM9" i="30"/>
  <c r="AN9" i="30"/>
  <c r="AM12" i="30"/>
  <c r="AN12" i="30"/>
  <c r="AM17" i="30"/>
  <c r="AN17" i="30"/>
  <c r="AM15" i="30"/>
  <c r="AN15" i="30"/>
  <c r="AM18" i="30"/>
  <c r="AN18" i="30"/>
  <c r="AM23" i="30"/>
  <c r="AN23" i="30"/>
  <c r="AM20" i="30"/>
  <c r="AN20" i="30"/>
  <c r="AM19" i="30"/>
  <c r="AN19" i="30"/>
  <c r="AM11" i="30"/>
  <c r="AN11" i="30"/>
  <c r="AM13" i="30"/>
  <c r="AN13" i="30"/>
  <c r="EU9" i="29"/>
  <c r="EV9" i="29"/>
  <c r="EW9" i="29"/>
  <c r="EU22" i="29"/>
  <c r="EV22" i="29"/>
  <c r="EW22" i="29"/>
  <c r="EU14" i="29"/>
  <c r="EV14" i="29"/>
  <c r="EW14" i="29"/>
  <c r="EU18" i="29"/>
  <c r="EV18" i="29"/>
  <c r="EW18" i="29"/>
  <c r="EU8" i="29"/>
  <c r="EV8" i="29"/>
  <c r="EW8" i="29"/>
  <c r="EU20" i="29"/>
  <c r="EV20" i="29"/>
  <c r="EW20" i="29"/>
  <c r="EU12" i="29"/>
  <c r="EV12" i="29"/>
  <c r="EW12" i="29"/>
  <c r="EU16" i="29"/>
  <c r="EV16" i="29"/>
  <c r="EW16" i="29"/>
  <c r="EU19" i="29"/>
  <c r="EV19" i="29"/>
  <c r="EW19" i="29"/>
  <c r="EU21" i="29"/>
  <c r="EV21" i="29"/>
  <c r="EW21" i="29"/>
  <c r="EU17" i="29"/>
  <c r="EV17" i="29"/>
  <c r="EW17" i="29"/>
  <c r="EU13" i="29"/>
  <c r="EV13" i="29"/>
  <c r="EW13" i="29"/>
  <c r="EU24" i="29"/>
  <c r="EV24" i="29"/>
  <c r="EW24" i="29"/>
  <c r="EQ9" i="29"/>
  <c r="ER9" i="29"/>
  <c r="ES9" i="29"/>
  <c r="EQ22" i="29"/>
  <c r="ER22" i="29"/>
  <c r="ES22" i="29"/>
  <c r="EQ14" i="29"/>
  <c r="ER14" i="29"/>
  <c r="ES14" i="29"/>
  <c r="EQ18" i="29"/>
  <c r="ER18" i="29"/>
  <c r="ES18" i="29"/>
  <c r="EQ8" i="29"/>
  <c r="ER8" i="29"/>
  <c r="ES8" i="29"/>
  <c r="EQ20" i="29"/>
  <c r="ER20" i="29"/>
  <c r="ES20" i="29"/>
  <c r="EQ12" i="29"/>
  <c r="ER12" i="29"/>
  <c r="ES12" i="29"/>
  <c r="EQ16" i="29"/>
  <c r="ER16" i="29"/>
  <c r="ES16" i="29"/>
  <c r="EQ19" i="29"/>
  <c r="ER19" i="29"/>
  <c r="ES19" i="29"/>
  <c r="EQ21" i="29"/>
  <c r="ER21" i="29"/>
  <c r="ES21" i="29"/>
  <c r="EQ17" i="29"/>
  <c r="ER17" i="29"/>
  <c r="ES17" i="29"/>
  <c r="EQ13" i="29"/>
  <c r="ER13" i="29"/>
  <c r="ES13" i="29"/>
  <c r="EQ24" i="29"/>
  <c r="ER24" i="29"/>
  <c r="ES24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23" i="28" l="1"/>
  <c r="CP23" i="28"/>
  <c r="CQ23" i="28"/>
  <c r="CR23" i="28"/>
  <c r="CS23" i="28"/>
  <c r="CO18" i="28"/>
  <c r="CP18" i="28"/>
  <c r="CQ18" i="28"/>
  <c r="CR18" i="28"/>
  <c r="CS18" i="28"/>
  <c r="CO10" i="28"/>
  <c r="CP10" i="28"/>
  <c r="CQ10" i="28"/>
  <c r="CR10" i="28"/>
  <c r="CS10" i="28"/>
  <c r="CO8" i="28"/>
  <c r="CP8" i="28"/>
  <c r="CQ8" i="28"/>
  <c r="CR8" i="28"/>
  <c r="CS8" i="28"/>
  <c r="CO16" i="28"/>
  <c r="CP16" i="28"/>
  <c r="CQ16" i="28"/>
  <c r="CR16" i="28"/>
  <c r="CS16" i="28"/>
  <c r="CO12" i="28"/>
  <c r="CP12" i="28"/>
  <c r="CQ12" i="28"/>
  <c r="CR12" i="28"/>
  <c r="CS12" i="28"/>
  <c r="CO14" i="28"/>
  <c r="CP14" i="28"/>
  <c r="CQ14" i="28"/>
  <c r="CR14" i="28"/>
  <c r="CS14" i="28"/>
  <c r="CO19" i="28"/>
  <c r="CP19" i="28"/>
  <c r="CQ19" i="28"/>
  <c r="CR19" i="28"/>
  <c r="CS19" i="28"/>
  <c r="CO7" i="28"/>
  <c r="CP7" i="28"/>
  <c r="CQ7" i="28"/>
  <c r="CR7" i="28"/>
  <c r="CS7" i="28"/>
  <c r="CO11" i="28"/>
  <c r="CP11" i="28"/>
  <c r="CQ11" i="28"/>
  <c r="CR11" i="28"/>
  <c r="CS11" i="28"/>
  <c r="CO9" i="28"/>
  <c r="CP9" i="28"/>
  <c r="CQ9" i="28"/>
  <c r="CR9" i="28"/>
  <c r="CS9" i="28"/>
  <c r="CO20" i="28"/>
  <c r="CP20" i="28"/>
  <c r="CQ20" i="28"/>
  <c r="CR20" i="28"/>
  <c r="CS20" i="28"/>
  <c r="CS21" i="28"/>
  <c r="CR21" i="28"/>
  <c r="CQ21" i="28"/>
  <c r="CP21" i="28"/>
  <c r="CO21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0" i="21"/>
  <c r="CV22" i="21"/>
  <c r="CV11" i="21"/>
  <c r="CV12" i="21"/>
  <c r="CV23" i="21"/>
  <c r="CV16" i="21"/>
  <c r="CV18" i="21"/>
  <c r="CV14" i="21"/>
  <c r="CV20" i="21"/>
  <c r="CV7" i="21"/>
  <c r="CV24" i="21" s="1"/>
  <c r="CV8" i="21"/>
  <c r="CV15" i="21"/>
  <c r="CV17" i="21"/>
  <c r="CP24" i="28" l="1"/>
  <c r="CR24" i="28"/>
  <c r="CQ24" i="28"/>
  <c r="CO24" i="28"/>
  <c r="CS24" i="28"/>
  <c r="AM10" i="30" l="1"/>
  <c r="AM24" i="30" s="1"/>
  <c r="AN10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13" i="29"/>
  <c r="ET13" i="29"/>
  <c r="EX17" i="29"/>
  <c r="ET17" i="29"/>
  <c r="EX21" i="29"/>
  <c r="ET21" i="29"/>
  <c r="EX19" i="29"/>
  <c r="ET19" i="29"/>
  <c r="ET16" i="29"/>
  <c r="EX16" i="29"/>
  <c r="EX12" i="29"/>
  <c r="ET12" i="29"/>
  <c r="EX20" i="29"/>
  <c r="ET20" i="29"/>
  <c r="ET8" i="29"/>
  <c r="EX8" i="29"/>
  <c r="EX18" i="29"/>
  <c r="ET18" i="29"/>
  <c r="EX14" i="29"/>
  <c r="ET14" i="29"/>
  <c r="EX22" i="29"/>
  <c r="ET22" i="29"/>
  <c r="ET9" i="29"/>
  <c r="EX9" i="29"/>
  <c r="EX24" i="29"/>
  <c r="ET24" i="29"/>
  <c r="C24" i="28"/>
  <c r="AN17" i="26"/>
  <c r="AN11" i="26"/>
  <c r="AN15" i="26"/>
  <c r="AN9" i="26"/>
  <c r="AN18" i="26"/>
  <c r="AN20" i="26"/>
  <c r="AN19" i="26"/>
  <c r="AN7" i="26"/>
  <c r="AN16" i="26"/>
  <c r="AN23" i="26"/>
  <c r="AN12" i="26"/>
  <c r="AN10" i="26"/>
  <c r="AN1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18" i="4"/>
  <c r="AN18" i="4"/>
  <c r="AM8" i="4"/>
  <c r="AN8" i="4"/>
  <c r="AM9" i="4"/>
  <c r="AN9" i="4"/>
  <c r="AM12" i="4"/>
  <c r="AN12" i="4"/>
  <c r="AM17" i="4"/>
  <c r="AN17" i="4"/>
  <c r="AM20" i="4"/>
  <c r="AN20" i="4"/>
  <c r="AM13" i="4"/>
  <c r="AN13" i="4"/>
  <c r="AM19" i="4"/>
  <c r="AN19" i="4"/>
  <c r="AM11" i="4"/>
  <c r="AN11" i="4"/>
  <c r="AM22" i="4"/>
  <c r="AN22" i="4"/>
  <c r="AM6" i="4"/>
  <c r="AN6" i="4"/>
  <c r="AM15" i="4"/>
  <c r="AN15" i="4"/>
  <c r="AM7" i="4"/>
  <c r="AN7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N22" i="17"/>
  <c r="AM22" i="17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10" i="18"/>
  <c r="AM10" i="18"/>
  <c r="AN18" i="18"/>
  <c r="AM18" i="18"/>
  <c r="AN6" i="18"/>
  <c r="AM6" i="18"/>
  <c r="AN12" i="18"/>
  <c r="AM12" i="18"/>
  <c r="AN7" i="18"/>
  <c r="AM7" i="18"/>
  <c r="AN19" i="18"/>
  <c r="AM19" i="18"/>
  <c r="AN17" i="18"/>
  <c r="AM17" i="18"/>
  <c r="AN20" i="18"/>
  <c r="AM20" i="18"/>
  <c r="AN9" i="18"/>
  <c r="AM9" i="18"/>
  <c r="AN16" i="18"/>
  <c r="AM16" i="18"/>
  <c r="AN8" i="18"/>
  <c r="AM8" i="18"/>
  <c r="AN11" i="18"/>
  <c r="AM11" i="18"/>
  <c r="AN10" i="17"/>
  <c r="AM10" i="17"/>
  <c r="AN18" i="17"/>
  <c r="AM18" i="17"/>
  <c r="AN19" i="17"/>
  <c r="AM19" i="17"/>
  <c r="AN7" i="17"/>
  <c r="AM7" i="17"/>
  <c r="AN8" i="17"/>
  <c r="AM8" i="17"/>
  <c r="AN9" i="17"/>
  <c r="AM9" i="17"/>
  <c r="AN17" i="17"/>
  <c r="AM17" i="17"/>
  <c r="AN14" i="17"/>
  <c r="AM14" i="17"/>
  <c r="AN11" i="17"/>
  <c r="AM11" i="17"/>
  <c r="AN16" i="17"/>
  <c r="AM16" i="17"/>
  <c r="AN20" i="17"/>
  <c r="AM20" i="17"/>
  <c r="AN6" i="17"/>
  <c r="AM6" i="17"/>
  <c r="AN10" i="4"/>
  <c r="AM10" i="4"/>
  <c r="AN24" i="32" l="1"/>
  <c r="AM24" i="32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<sst xmlns="http://schemas.openxmlformats.org/spreadsheetml/2006/main" count="1366" uniqueCount="92">
  <si>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</si>
  <si>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</si>
  <si>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</si>
  <si>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</si>
  <si>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</si>
  <si>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</si>
  <si>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</si>
  <si>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</si>
  <si>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</si>
  <si>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</si>
  <si>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</si>
  <si>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</si>
  <si>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</si>
  <si>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</si>
  <si>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</si>
  <si>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</si>
  <si>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</si>
  <si>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</si>
  <si>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</si>
  <si>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</si>
  <si>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</si>
  <si>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</si>
  <si>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</si>
  <si>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</si>
  <si>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</si>
  <si>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</si>
  <si>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</si>
  <si>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</si>
  <si>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</si>
  <si>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</si>
  <si>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</si>
  <si>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</si>
  <si>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</si>
  <si>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</si>
  <si>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</si>
  <si>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</si>
  <si>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</si>
  <si>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</si>
  <si>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</si>
  <si>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</si>
  <si>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</si>
  <si>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</si>
  <si>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</si>
  <si>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</si>
  <si>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</si>
  <si>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</si>
  <si>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</si>
  <si>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</si>
  <si>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</si>
  <si>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</si>
  <si>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</si>
  <si>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</si>
  <si>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</si>
  <si>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</si>
  <si>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</si>
  <si>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</si>
  <si>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</si>
  <si>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</si>
  <si>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”პსპ დაზღვევა”</t>
  </si>
  <si>
    <t>სს სადაზღვევო კომპანია "უნისონი"</t>
  </si>
  <si>
    <t>სს დაზღვევის საერთაშორისო კომპანია "ირაო"</t>
  </si>
  <si>
    <t>სს „სადაზღვევო კომპანია ალფა“</t>
  </si>
  <si>
    <t>სს სადაზღვევო კომპანია "ტაო"</t>
  </si>
  <si>
    <t>სს დაზღვევის კომპანია "ქართუ"</t>
  </si>
  <si>
    <t>სს სადაზღვევო კომპანია იმედი L</t>
  </si>
  <si>
    <t>სს სადაზღვევო კომპანია „არდი დაზღვევა“</t>
  </si>
  <si>
    <t>სს "თიბისი დაზღვევა"</t>
  </si>
  <si>
    <t>სს სადაზღვევო კომპანია პრაიმი</t>
  </si>
  <si>
    <t>სს ჰუალინგ დაზღვევა</t>
  </si>
  <si>
    <t xml:space="preserve"> სს ჰუალინგ დაზღვევა</t>
  </si>
  <si>
    <t>სს საერთაშორისო სადაზღვევო კომპანია კამარა</t>
  </si>
  <si>
    <t>სს სადაზღვევო კომპანია ევროინს ჯორჯია</t>
  </si>
  <si>
    <t>საანგარიშო თარიღი: 30.09.2018</t>
  </si>
  <si>
    <t>საანგარიშო პერიოდი: 01.01.2018 - 30.09.2018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</si>
  <si>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(01.01.2018 - 30.09.2018)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</si>
  <si>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(01.01.2018 - 30.09.2018)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</si>
  <si>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(01.01.2018 - 30.09.2018)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</si>
  <si>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(01.01.2018 - 30.09.2018)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</si>
  <si>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(01.01.2018 - 30.09.2018) დამდგარი ზარალების ოდენობას</t>
  </si>
  <si>
    <t>გამომუშავებული პრემია შეესაბამება საანგარიშო პერიოდში (01.01.2018 - 30.09.2018)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</si>
  <si>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(01.01.2018- 30.09.2018)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</si>
  <si>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2018 წლის III კვარტლის  განმავლობაში დაზღვეულ სატრანსპორტო საშუალებათა რაოდენობა</t>
  </si>
  <si>
    <t>2018 წლის III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</si>
  <si>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2018 წლის III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</si>
  <si>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2018 წლის III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</si>
  <si>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2018 წლის III კვარტლის განმავლობაში სადაზღვევო კომპანიების მიერ ანაზღაურებული ზარალების ოდენობა</t>
  </si>
  <si>
    <t>2018 წლის III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</si>
  <si>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2018 წლის III კვარტლის მონაცემებით (პირდაპირი დაზღვევის საქმიანობა)</t>
  </si>
  <si>
    <t xml:space="preserve">2018 წლის III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</si>
  <si>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2018 წლის III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</si>
  <si>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2018 წლის III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</si>
  <si>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2018 წლის III კვარტლის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</si>
</sst>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DB28"/>
  <sheetViews>
    <sheetView tabSelected="1" zoomScale="70" zoomScaleNormal="70" workbookViewId="0">
      <pane xSplit="2" ySplit="6" topLeftCell="CG7" activePane="bottomRight" state="frozen"/>
      <selection pane="topRight" activeCell="C1" sqref="C1"/>
      <selection pane="bottomLeft" activeCell="A6" sqref="A6"/>
      <selection pane="bottomRight" activeCell="CP6" sqref="CP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1" width="12.7109375" style="25" customWidth="1" outlineLevel="1"/>
    <col min="32" max="32" width="16.28515625" style="25" customWidth="1" outlineLevel="1"/>
    <col min="33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01" width="12.5703125" style="25" customWidth="1"/>
    <col min="102" max="16384" width="9.140625" style="25"/>
  </cols>
  <sheetData>
    <row r="1" spans="1:106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 x14ac:dyDescent="0.2">
      <c r="A4" s="104" t="s">
        <v>0</v>
      </c>
      <c r="B4" s="104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2"/>
      <c r="W4" s="102"/>
      <c r="X4" s="102"/>
      <c r="Y4" s="103"/>
      <c r="Z4" s="101" t="s">
        <v>35</v>
      </c>
      <c r="AA4" s="102"/>
      <c r="AB4" s="102"/>
      <c r="AC4" s="102"/>
      <c r="AD4" s="103"/>
      <c r="AE4" s="101" t="s">
        <v>7</v>
      </c>
      <c r="AF4" s="102"/>
      <c r="AG4" s="102"/>
      <c r="AH4" s="102"/>
      <c r="AI4" s="103"/>
      <c r="AJ4" s="101" t="s">
        <v>8</v>
      </c>
      <c r="AK4" s="102"/>
      <c r="AL4" s="102"/>
      <c r="AM4" s="102"/>
      <c r="AN4" s="103"/>
      <c r="AO4" s="101" t="s">
        <v>28</v>
      </c>
      <c r="AP4" s="102"/>
      <c r="AQ4" s="102"/>
      <c r="AR4" s="102"/>
      <c r="AS4" s="103"/>
      <c r="AT4" s="101" t="s">
        <v>38</v>
      </c>
      <c r="AU4" s="102"/>
      <c r="AV4" s="102"/>
      <c r="AW4" s="102"/>
      <c r="AX4" s="103"/>
      <c r="AY4" s="101" t="s">
        <v>29</v>
      </c>
      <c r="AZ4" s="102"/>
      <c r="BA4" s="102"/>
      <c r="BB4" s="102"/>
      <c r="BC4" s="103"/>
      <c r="BD4" s="101" t="s">
        <v>30</v>
      </c>
      <c r="BE4" s="102"/>
      <c r="BF4" s="102"/>
      <c r="BG4" s="102"/>
      <c r="BH4" s="103"/>
      <c r="BI4" s="101" t="s">
        <v>9</v>
      </c>
      <c r="BJ4" s="102"/>
      <c r="BK4" s="102"/>
      <c r="BL4" s="102"/>
      <c r="BM4" s="103"/>
      <c r="BN4" s="101" t="s">
        <v>33</v>
      </c>
      <c r="BO4" s="102"/>
      <c r="BP4" s="102"/>
      <c r="BQ4" s="102"/>
      <c r="BR4" s="103"/>
      <c r="BS4" s="101" t="s">
        <v>10</v>
      </c>
      <c r="BT4" s="102"/>
      <c r="BU4" s="102"/>
      <c r="BV4" s="102"/>
      <c r="BW4" s="103"/>
      <c r="BX4" s="101" t="s">
        <v>11</v>
      </c>
      <c r="BY4" s="102"/>
      <c r="BZ4" s="102"/>
      <c r="CA4" s="102"/>
      <c r="CB4" s="103"/>
      <c r="CC4" s="101" t="s">
        <v>12</v>
      </c>
      <c r="CD4" s="102"/>
      <c r="CE4" s="102"/>
      <c r="CF4" s="102"/>
      <c r="CG4" s="103"/>
      <c r="CH4" s="101" t="s">
        <v>32</v>
      </c>
      <c r="CI4" s="102"/>
      <c r="CJ4" s="102"/>
      <c r="CK4" s="102"/>
      <c r="CL4" s="103"/>
      <c r="CM4" s="101" t="s">
        <v>13</v>
      </c>
      <c r="CN4" s="102"/>
      <c r="CO4" s="102"/>
      <c r="CP4" s="102"/>
      <c r="CQ4" s="103"/>
      <c r="CR4" s="101" t="s">
        <v>14</v>
      </c>
      <c r="CS4" s="102"/>
      <c r="CT4" s="102"/>
      <c r="CU4" s="102"/>
      <c r="CV4" s="103"/>
    </row>
    <row r="5" spans="1:106" s="22" customFormat="1" ht="42" customHeight="1" x14ac:dyDescent="0.2">
      <c r="A5" s="105"/>
      <c r="B5" s="105"/>
      <c r="C5" s="100" t="s">
        <v>44</v>
      </c>
      <c r="D5" s="100"/>
      <c r="E5" s="100"/>
      <c r="F5" s="100"/>
      <c r="G5" s="68" t="s">
        <v>45</v>
      </c>
      <c r="H5" s="100" t="s">
        <v>44</v>
      </c>
      <c r="I5" s="100"/>
      <c r="J5" s="100"/>
      <c r="K5" s="100"/>
      <c r="L5" s="68" t="s">
        <v>45</v>
      </c>
      <c r="M5" s="100" t="s">
        <v>44</v>
      </c>
      <c r="N5" s="100"/>
      <c r="O5" s="100"/>
      <c r="P5" s="100"/>
      <c r="Q5" s="68" t="s">
        <v>45</v>
      </c>
      <c r="R5" s="100" t="s">
        <v>44</v>
      </c>
      <c r="S5" s="100"/>
      <c r="T5" s="100"/>
      <c r="U5" s="100"/>
      <c r="V5" s="107" t="s">
        <v>45</v>
      </c>
      <c r="W5" s="108"/>
      <c r="X5" s="108"/>
      <c r="Y5" s="109"/>
      <c r="Z5" s="100" t="s">
        <v>44</v>
      </c>
      <c r="AA5" s="100"/>
      <c r="AB5" s="100"/>
      <c r="AC5" s="100"/>
      <c r="AD5" s="68" t="s">
        <v>45</v>
      </c>
      <c r="AE5" s="100" t="s">
        <v>44</v>
      </c>
      <c r="AF5" s="100"/>
      <c r="AG5" s="100"/>
      <c r="AH5" s="100"/>
      <c r="AI5" s="68" t="s">
        <v>45</v>
      </c>
      <c r="AJ5" s="100" t="s">
        <v>44</v>
      </c>
      <c r="AK5" s="100"/>
      <c r="AL5" s="100"/>
      <c r="AM5" s="100"/>
      <c r="AN5" s="68" t="s">
        <v>45</v>
      </c>
      <c r="AO5" s="100" t="s">
        <v>44</v>
      </c>
      <c r="AP5" s="100"/>
      <c r="AQ5" s="100"/>
      <c r="AR5" s="100"/>
      <c r="AS5" s="68" t="s">
        <v>45</v>
      </c>
      <c r="AT5" s="100" t="s">
        <v>44</v>
      </c>
      <c r="AU5" s="100"/>
      <c r="AV5" s="100"/>
      <c r="AW5" s="100"/>
      <c r="AX5" s="68" t="s">
        <v>45</v>
      </c>
      <c r="AY5" s="100" t="s">
        <v>44</v>
      </c>
      <c r="AZ5" s="100"/>
      <c r="BA5" s="100"/>
      <c r="BB5" s="100"/>
      <c r="BC5" s="68" t="s">
        <v>45</v>
      </c>
      <c r="BD5" s="100" t="s">
        <v>44</v>
      </c>
      <c r="BE5" s="100"/>
      <c r="BF5" s="100"/>
      <c r="BG5" s="100"/>
      <c r="BH5" s="68" t="s">
        <v>45</v>
      </c>
      <c r="BI5" s="100" t="s">
        <v>44</v>
      </c>
      <c r="BJ5" s="100"/>
      <c r="BK5" s="100"/>
      <c r="BL5" s="100"/>
      <c r="BM5" s="68" t="s">
        <v>45</v>
      </c>
      <c r="BN5" s="100" t="s">
        <v>44</v>
      </c>
      <c r="BO5" s="100"/>
      <c r="BP5" s="100"/>
      <c r="BQ5" s="100"/>
      <c r="BR5" s="68" t="s">
        <v>45</v>
      </c>
      <c r="BS5" s="100" t="s">
        <v>44</v>
      </c>
      <c r="BT5" s="100"/>
      <c r="BU5" s="100"/>
      <c r="BV5" s="100"/>
      <c r="BW5" s="68" t="s">
        <v>45</v>
      </c>
      <c r="BX5" s="100" t="s">
        <v>44</v>
      </c>
      <c r="BY5" s="100"/>
      <c r="BZ5" s="100"/>
      <c r="CA5" s="100"/>
      <c r="CB5" s="68" t="s">
        <v>45</v>
      </c>
      <c r="CC5" s="100" t="s">
        <v>44</v>
      </c>
      <c r="CD5" s="100"/>
      <c r="CE5" s="100"/>
      <c r="CF5" s="100"/>
      <c r="CG5" s="68" t="s">
        <v>45</v>
      </c>
      <c r="CH5" s="100" t="s">
        <v>44</v>
      </c>
      <c r="CI5" s="100"/>
      <c r="CJ5" s="100"/>
      <c r="CK5" s="100"/>
      <c r="CL5" s="68" t="s">
        <v>45</v>
      </c>
      <c r="CM5" s="100" t="s">
        <v>44</v>
      </c>
      <c r="CN5" s="100"/>
      <c r="CO5" s="100"/>
      <c r="CP5" s="100"/>
      <c r="CQ5" s="68" t="s">
        <v>45</v>
      </c>
      <c r="CR5" s="100" t="s">
        <v>44</v>
      </c>
      <c r="CS5" s="100"/>
      <c r="CT5" s="100"/>
      <c r="CU5" s="100"/>
      <c r="CV5" s="68" t="s">
        <v>45</v>
      </c>
    </row>
    <row r="6" spans="1:106" s="70" customFormat="1" ht="45" x14ac:dyDescent="0.2">
      <c r="A6" s="106"/>
      <c r="B6" s="106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51</v>
      </c>
      <c r="W6" s="71" t="s">
        <v>52</v>
      </c>
      <c r="X6" s="71" t="s">
        <v>53</v>
      </c>
      <c r="Y6" s="71" t="s">
        <v>14</v>
      </c>
      <c r="Z6" s="71" t="s">
        <v>51</v>
      </c>
      <c r="AA6" s="71" t="s">
        <v>52</v>
      </c>
      <c r="AB6" s="71" t="s">
        <v>53</v>
      </c>
      <c r="AC6" s="71" t="s">
        <v>14</v>
      </c>
      <c r="AD6" s="71" t="s">
        <v>14</v>
      </c>
      <c r="AE6" s="71" t="s">
        <v>51</v>
      </c>
      <c r="AF6" s="71" t="s">
        <v>52</v>
      </c>
      <c r="AG6" s="71" t="s">
        <v>53</v>
      </c>
      <c r="AH6" s="71" t="s">
        <v>14</v>
      </c>
      <c r="AI6" s="71" t="s">
        <v>14</v>
      </c>
      <c r="AJ6" s="71" t="s">
        <v>51</v>
      </c>
      <c r="AK6" s="71" t="s">
        <v>52</v>
      </c>
      <c r="AL6" s="71" t="s">
        <v>53</v>
      </c>
      <c r="AM6" s="71" t="s">
        <v>14</v>
      </c>
      <c r="AN6" s="71" t="s">
        <v>14</v>
      </c>
      <c r="AO6" s="71" t="s">
        <v>51</v>
      </c>
      <c r="AP6" s="71" t="s">
        <v>52</v>
      </c>
      <c r="AQ6" s="71" t="s">
        <v>53</v>
      </c>
      <c r="AR6" s="71" t="s">
        <v>14</v>
      </c>
      <c r="AS6" s="71" t="s">
        <v>14</v>
      </c>
      <c r="AT6" s="71" t="s">
        <v>51</v>
      </c>
      <c r="AU6" s="71" t="s">
        <v>52</v>
      </c>
      <c r="AV6" s="71" t="s">
        <v>53</v>
      </c>
      <c r="AW6" s="71" t="s">
        <v>14</v>
      </c>
      <c r="AX6" s="71" t="s">
        <v>14</v>
      </c>
      <c r="AY6" s="71" t="s">
        <v>51</v>
      </c>
      <c r="AZ6" s="71" t="s">
        <v>52</v>
      </c>
      <c r="BA6" s="71" t="s">
        <v>53</v>
      </c>
      <c r="BB6" s="71" t="s">
        <v>14</v>
      </c>
      <c r="BC6" s="71" t="s">
        <v>14</v>
      </c>
      <c r="BD6" s="71" t="s">
        <v>51</v>
      </c>
      <c r="BE6" s="71" t="s">
        <v>52</v>
      </c>
      <c r="BF6" s="71" t="s">
        <v>53</v>
      </c>
      <c r="BG6" s="71" t="s">
        <v>14</v>
      </c>
      <c r="BH6" s="71" t="s">
        <v>14</v>
      </c>
      <c r="BI6" s="71" t="s">
        <v>51</v>
      </c>
      <c r="BJ6" s="71" t="s">
        <v>52</v>
      </c>
      <c r="BK6" s="71" t="s">
        <v>53</v>
      </c>
      <c r="BL6" s="71" t="s">
        <v>14</v>
      </c>
      <c r="BM6" s="71" t="s">
        <v>14</v>
      </c>
      <c r="BN6" s="71" t="s">
        <v>51</v>
      </c>
      <c r="BO6" s="71" t="s">
        <v>52</v>
      </c>
      <c r="BP6" s="71" t="s">
        <v>53</v>
      </c>
      <c r="BQ6" s="71" t="s">
        <v>14</v>
      </c>
      <c r="BR6" s="71" t="s">
        <v>14</v>
      </c>
      <c r="BS6" s="71" t="s">
        <v>51</v>
      </c>
      <c r="BT6" s="71" t="s">
        <v>52</v>
      </c>
      <c r="BU6" s="71" t="s">
        <v>53</v>
      </c>
      <c r="BV6" s="71" t="s">
        <v>14</v>
      </c>
      <c r="BW6" s="71" t="s">
        <v>14</v>
      </c>
      <c r="BX6" s="71" t="s">
        <v>51</v>
      </c>
      <c r="BY6" s="71" t="s">
        <v>52</v>
      </c>
      <c r="BZ6" s="71" t="s">
        <v>53</v>
      </c>
      <c r="CA6" s="71" t="s">
        <v>14</v>
      </c>
      <c r="CB6" s="71" t="s">
        <v>14</v>
      </c>
      <c r="CC6" s="71" t="s">
        <v>51</v>
      </c>
      <c r="CD6" s="71" t="s">
        <v>52</v>
      </c>
      <c r="CE6" s="71" t="s">
        <v>53</v>
      </c>
      <c r="CF6" s="71" t="s">
        <v>14</v>
      </c>
      <c r="CG6" s="71" t="s">
        <v>14</v>
      </c>
      <c r="CH6" s="71" t="s">
        <v>51</v>
      </c>
      <c r="CI6" s="71" t="s">
        <v>52</v>
      </c>
      <c r="CJ6" s="71" t="s">
        <v>53</v>
      </c>
      <c r="CK6" s="71" t="s">
        <v>14</v>
      </c>
      <c r="CL6" s="71" t="s">
        <v>14</v>
      </c>
      <c r="CM6" s="71" t="s">
        <v>51</v>
      </c>
      <c r="CN6" s="71" t="s">
        <v>52</v>
      </c>
      <c r="CO6" s="71" t="s">
        <v>53</v>
      </c>
      <c r="CP6" s="71" t="s">
        <v>14</v>
      </c>
      <c r="CQ6" s="71" t="s">
        <v>14</v>
      </c>
      <c r="CR6" s="71" t="s">
        <v>51</v>
      </c>
      <c r="CS6" s="71" t="s">
        <v>52</v>
      </c>
      <c r="CT6" s="71" t="s">
        <v>53</v>
      </c>
      <c r="CU6" s="71" t="s">
        <v>14</v>
      </c>
      <c r="CV6" s="71" t="s">
        <v>14</v>
      </c>
    </row>
    <row r="7" spans="1:106" s="22" customFormat="1" ht="24.95" customHeight="1" x14ac:dyDescent="0.2">
      <c r="A7" s="53">
        <v>1</v>
      </c>
      <c r="B7" s="54" t="s">
        <v>47</v>
      </c>
      <c r="C7" s="73">
        <v>194</v>
      </c>
      <c r="D7" s="73">
        <v>591490</v>
      </c>
      <c r="E7" s="73">
        <v>0</v>
      </c>
      <c r="F7" s="73">
        <v>591684</v>
      </c>
      <c r="G7" s="73">
        <v>793051</v>
      </c>
      <c r="H7" s="73">
        <v>0</v>
      </c>
      <c r="I7" s="73">
        <v>5864</v>
      </c>
      <c r="J7" s="73">
        <v>0</v>
      </c>
      <c r="K7" s="73">
        <v>5864</v>
      </c>
      <c r="L7" s="73">
        <v>496</v>
      </c>
      <c r="M7" s="73">
        <v>4829</v>
      </c>
      <c r="N7" s="73">
        <v>5485</v>
      </c>
      <c r="O7" s="73">
        <v>297</v>
      </c>
      <c r="P7" s="73">
        <v>10611</v>
      </c>
      <c r="Q7" s="73">
        <v>11447</v>
      </c>
      <c r="R7" s="73">
        <v>126</v>
      </c>
      <c r="S7" s="73">
        <v>0</v>
      </c>
      <c r="T7" s="73">
        <v>0</v>
      </c>
      <c r="U7" s="73">
        <v>126</v>
      </c>
      <c r="V7" s="73">
        <v>195</v>
      </c>
      <c r="W7" s="73">
        <v>0</v>
      </c>
      <c r="X7" s="73">
        <v>0</v>
      </c>
      <c r="Y7" s="73">
        <v>195</v>
      </c>
      <c r="Z7" s="73">
        <v>6807</v>
      </c>
      <c r="AA7" s="73">
        <v>8463</v>
      </c>
      <c r="AB7" s="73">
        <v>946</v>
      </c>
      <c r="AC7" s="73">
        <v>16216</v>
      </c>
      <c r="AD7" s="73">
        <v>17597</v>
      </c>
      <c r="AE7" s="73">
        <v>17886</v>
      </c>
      <c r="AF7" s="73">
        <v>534943</v>
      </c>
      <c r="AG7" s="73">
        <v>759</v>
      </c>
      <c r="AH7" s="73">
        <v>553588</v>
      </c>
      <c r="AI7" s="73">
        <v>82951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6</v>
      </c>
      <c r="AP7" s="73">
        <v>0</v>
      </c>
      <c r="AQ7" s="73">
        <v>1</v>
      </c>
      <c r="AR7" s="73">
        <v>7</v>
      </c>
      <c r="AS7" s="73">
        <v>4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5171</v>
      </c>
      <c r="BJ7" s="73">
        <v>120</v>
      </c>
      <c r="BK7" s="73">
        <v>3</v>
      </c>
      <c r="BL7" s="73">
        <v>5294</v>
      </c>
      <c r="BM7" s="73">
        <v>1050</v>
      </c>
      <c r="BN7" s="73">
        <v>7633</v>
      </c>
      <c r="BO7" s="73">
        <v>99984</v>
      </c>
      <c r="BP7" s="73">
        <v>26</v>
      </c>
      <c r="BQ7" s="73">
        <v>107643</v>
      </c>
      <c r="BR7" s="73">
        <v>121907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730</v>
      </c>
      <c r="BY7" s="73">
        <v>0</v>
      </c>
      <c r="BZ7" s="73">
        <v>5</v>
      </c>
      <c r="CA7" s="73">
        <v>735</v>
      </c>
      <c r="CB7" s="73">
        <v>526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2414</v>
      </c>
      <c r="CI7" s="73">
        <v>42609</v>
      </c>
      <c r="CJ7" s="73">
        <v>7</v>
      </c>
      <c r="CK7" s="73">
        <v>45030</v>
      </c>
      <c r="CL7" s="73">
        <v>36222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3" si="0">C7+H7+M7+R7+Z7+AE7+AJ7+AO7+AT7+AY7+BD7+BI7+BN7+BS7+BX7+CC7+CH7+CM7</f>
        <v>45796</v>
      </c>
      <c r="CS7" s="73">
        <f t="shared" ref="CS7:CS23" si="1">D7+I7+N7+S7+AA7+AF7+AK7+AP7+AU7+AZ7+BE7+BJ7+BO7+BT7+BY7+CD7+CI7+CN7</f>
        <v>1288958</v>
      </c>
      <c r="CT7" s="73">
        <f t="shared" ref="CT7:CT23" si="2">E7+J7+O7+T7+AB7+AG7+AL7+AQ7+AV7+BA7+BF7+BK7+BP7+BU7+BZ7+CE7+CJ7+CO7</f>
        <v>2044</v>
      </c>
      <c r="CU7" s="73">
        <f t="shared" ref="CU7:CU23" si="3">F7+K7+P7+U7+AC7+AH7+AM7+AR7+AW7+BB7+BG7+BL7+BQ7+BV7+CA7+CF7+CK7+CP7</f>
        <v>1336798</v>
      </c>
      <c r="CV7" s="73">
        <f t="shared" ref="CV7:CV23" si="4">G7+L7+Q7+Y7+AD7+AI7+AN7+AS7+AX7+BC7+BH7+BM7+BR7+BW7+CB7+CG7+CL7+CQ7</f>
        <v>1065446</v>
      </c>
      <c r="CW7" s="96"/>
      <c r="CX7" s="96"/>
      <c r="CY7" s="96"/>
      <c r="CZ7" s="96"/>
      <c r="DA7" s="96"/>
      <c r="DB7" s="96"/>
    </row>
    <row r="8" spans="1:106" s="24" customFormat="1" ht="24.95" customHeight="1" x14ac:dyDescent="0.2">
      <c r="A8" s="53">
        <v>2</v>
      </c>
      <c r="B8" s="54" t="s">
        <v>48</v>
      </c>
      <c r="C8" s="73">
        <v>55582</v>
      </c>
      <c r="D8" s="73">
        <v>9170</v>
      </c>
      <c r="E8" s="73">
        <v>36336</v>
      </c>
      <c r="F8" s="73">
        <v>101088</v>
      </c>
      <c r="G8" s="73">
        <v>84204</v>
      </c>
      <c r="H8" s="73">
        <v>82591</v>
      </c>
      <c r="I8" s="73">
        <v>17862</v>
      </c>
      <c r="J8" s="73">
        <v>393</v>
      </c>
      <c r="K8" s="73">
        <v>100846</v>
      </c>
      <c r="L8" s="73">
        <v>4821</v>
      </c>
      <c r="M8" s="73">
        <v>46325</v>
      </c>
      <c r="N8" s="73">
        <v>2562</v>
      </c>
      <c r="O8" s="73">
        <v>1266</v>
      </c>
      <c r="P8" s="73">
        <v>50153</v>
      </c>
      <c r="Q8" s="73">
        <v>43817</v>
      </c>
      <c r="R8" s="73">
        <v>83097</v>
      </c>
      <c r="S8" s="73">
        <v>14096</v>
      </c>
      <c r="T8" s="73">
        <v>81417</v>
      </c>
      <c r="U8" s="73">
        <v>178610</v>
      </c>
      <c r="V8" s="73">
        <v>75395</v>
      </c>
      <c r="W8" s="73">
        <v>17330</v>
      </c>
      <c r="X8" s="73">
        <v>66681</v>
      </c>
      <c r="Y8" s="73">
        <v>159406</v>
      </c>
      <c r="Z8" s="73">
        <v>5842</v>
      </c>
      <c r="AA8" s="73">
        <v>7903</v>
      </c>
      <c r="AB8" s="73">
        <v>985</v>
      </c>
      <c r="AC8" s="73">
        <v>14730</v>
      </c>
      <c r="AD8" s="73">
        <v>14490</v>
      </c>
      <c r="AE8" s="73">
        <v>16586</v>
      </c>
      <c r="AF8" s="73">
        <v>528887</v>
      </c>
      <c r="AG8" s="73">
        <v>985</v>
      </c>
      <c r="AH8" s="73">
        <v>546458</v>
      </c>
      <c r="AI8" s="73">
        <v>71104</v>
      </c>
      <c r="AJ8" s="73">
        <v>2</v>
      </c>
      <c r="AK8" s="73">
        <v>0</v>
      </c>
      <c r="AL8" s="73">
        <v>0</v>
      </c>
      <c r="AM8" s="73">
        <v>2</v>
      </c>
      <c r="AN8" s="73">
        <v>2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5</v>
      </c>
      <c r="AZ8" s="73">
        <v>0</v>
      </c>
      <c r="BA8" s="73">
        <v>0</v>
      </c>
      <c r="BB8" s="73">
        <v>5</v>
      </c>
      <c r="BC8" s="73">
        <v>4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3328</v>
      </c>
      <c r="BJ8" s="73">
        <v>171</v>
      </c>
      <c r="BK8" s="73">
        <v>0</v>
      </c>
      <c r="BL8" s="73">
        <v>3499</v>
      </c>
      <c r="BM8" s="73">
        <v>971</v>
      </c>
      <c r="BN8" s="73">
        <v>3219</v>
      </c>
      <c r="BO8" s="73">
        <v>9207</v>
      </c>
      <c r="BP8" s="73">
        <v>1</v>
      </c>
      <c r="BQ8" s="73">
        <v>12427</v>
      </c>
      <c r="BR8" s="73">
        <v>22046</v>
      </c>
      <c r="BS8" s="73">
        <v>2</v>
      </c>
      <c r="BT8" s="73">
        <v>0</v>
      </c>
      <c r="BU8" s="73">
        <v>0</v>
      </c>
      <c r="BV8" s="73">
        <v>2</v>
      </c>
      <c r="BW8" s="73">
        <v>2</v>
      </c>
      <c r="BX8" s="73">
        <v>3063</v>
      </c>
      <c r="BY8" s="73">
        <v>0</v>
      </c>
      <c r="BZ8" s="73">
        <v>0</v>
      </c>
      <c r="CA8" s="73">
        <v>3063</v>
      </c>
      <c r="CB8" s="73">
        <v>1592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822</v>
      </c>
      <c r="CI8" s="73">
        <v>578</v>
      </c>
      <c r="CJ8" s="73">
        <v>3</v>
      </c>
      <c r="CK8" s="73">
        <v>1403</v>
      </c>
      <c r="CL8" s="73">
        <v>1675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300464</v>
      </c>
      <c r="CS8" s="73">
        <f t="shared" si="1"/>
        <v>590436</v>
      </c>
      <c r="CT8" s="73">
        <f t="shared" si="2"/>
        <v>121386</v>
      </c>
      <c r="CU8" s="73">
        <f t="shared" si="3"/>
        <v>1012286</v>
      </c>
      <c r="CV8" s="73">
        <f t="shared" si="4"/>
        <v>404134</v>
      </c>
      <c r="CW8" s="96"/>
      <c r="CX8" s="96"/>
      <c r="CY8" s="96"/>
      <c r="CZ8" s="96"/>
      <c r="DA8" s="96"/>
      <c r="DB8" s="96"/>
    </row>
    <row r="9" spans="1:106" ht="24.95" customHeight="1" x14ac:dyDescent="0.2">
      <c r="A9" s="53">
        <v>3</v>
      </c>
      <c r="B9" s="54" t="s">
        <v>64</v>
      </c>
      <c r="C9" s="73">
        <v>20796</v>
      </c>
      <c r="D9" s="73">
        <v>16362</v>
      </c>
      <c r="E9" s="73">
        <v>74550</v>
      </c>
      <c r="F9" s="73">
        <v>111708</v>
      </c>
      <c r="G9" s="73">
        <v>89257</v>
      </c>
      <c r="H9" s="73">
        <v>0</v>
      </c>
      <c r="I9" s="73">
        <v>120382</v>
      </c>
      <c r="J9" s="73">
        <v>0</v>
      </c>
      <c r="K9" s="73">
        <v>120382</v>
      </c>
      <c r="L9" s="73">
        <v>5509</v>
      </c>
      <c r="M9" s="73">
        <v>32216</v>
      </c>
      <c r="N9" s="73">
        <v>137</v>
      </c>
      <c r="O9" s="73">
        <v>1340</v>
      </c>
      <c r="P9" s="73">
        <v>33693</v>
      </c>
      <c r="Q9" s="73">
        <v>32578</v>
      </c>
      <c r="R9" s="73">
        <v>89807</v>
      </c>
      <c r="S9" s="73">
        <v>1178</v>
      </c>
      <c r="T9" s="73">
        <v>79563</v>
      </c>
      <c r="U9" s="73">
        <v>170548</v>
      </c>
      <c r="V9" s="73">
        <v>83762</v>
      </c>
      <c r="W9" s="73">
        <v>2160</v>
      </c>
      <c r="X9" s="73">
        <v>73042</v>
      </c>
      <c r="Y9" s="73">
        <v>158964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11077</v>
      </c>
      <c r="AF9" s="73">
        <v>520723</v>
      </c>
      <c r="AG9" s="73">
        <v>0</v>
      </c>
      <c r="AH9" s="73">
        <v>531800</v>
      </c>
      <c r="AI9" s="73">
        <v>56540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1</v>
      </c>
      <c r="BY9" s="73">
        <v>0</v>
      </c>
      <c r="BZ9" s="73">
        <v>0</v>
      </c>
      <c r="CA9" s="73">
        <v>1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153897</v>
      </c>
      <c r="CS9" s="73">
        <f t="shared" si="1"/>
        <v>658782</v>
      </c>
      <c r="CT9" s="73">
        <f t="shared" si="2"/>
        <v>155453</v>
      </c>
      <c r="CU9" s="73">
        <f t="shared" si="3"/>
        <v>968132</v>
      </c>
      <c r="CV9" s="73">
        <f t="shared" si="4"/>
        <v>342848</v>
      </c>
      <c r="CW9" s="96"/>
      <c r="CX9" s="96"/>
      <c r="CY9" s="96"/>
      <c r="CZ9" s="96"/>
      <c r="DA9" s="96"/>
      <c r="DB9" s="96"/>
    </row>
    <row r="10" spans="1:106" ht="24.95" customHeight="1" x14ac:dyDescent="0.2">
      <c r="A10" s="53">
        <v>4</v>
      </c>
      <c r="B10" s="54" t="s">
        <v>58</v>
      </c>
      <c r="C10" s="73">
        <v>5203</v>
      </c>
      <c r="D10" s="73">
        <v>350</v>
      </c>
      <c r="E10" s="73">
        <v>63929</v>
      </c>
      <c r="F10" s="73">
        <v>69482</v>
      </c>
      <c r="G10" s="73">
        <v>27237</v>
      </c>
      <c r="H10" s="73">
        <v>10107</v>
      </c>
      <c r="I10" s="73">
        <v>1820</v>
      </c>
      <c r="J10" s="73">
        <v>66486</v>
      </c>
      <c r="K10" s="73">
        <v>78413</v>
      </c>
      <c r="L10" s="73">
        <v>36639</v>
      </c>
      <c r="M10" s="73">
        <v>8801</v>
      </c>
      <c r="N10" s="73">
        <v>165</v>
      </c>
      <c r="O10" s="73">
        <v>2662</v>
      </c>
      <c r="P10" s="73">
        <v>11628</v>
      </c>
      <c r="Q10" s="73">
        <v>12694</v>
      </c>
      <c r="R10" s="73">
        <v>17210</v>
      </c>
      <c r="S10" s="73">
        <v>532</v>
      </c>
      <c r="T10" s="73">
        <v>68293</v>
      </c>
      <c r="U10" s="73">
        <v>86035</v>
      </c>
      <c r="V10" s="73">
        <v>18896</v>
      </c>
      <c r="W10" s="73">
        <v>456</v>
      </c>
      <c r="X10" s="73">
        <v>25579</v>
      </c>
      <c r="Y10" s="73">
        <v>44931</v>
      </c>
      <c r="Z10" s="73">
        <v>317</v>
      </c>
      <c r="AA10" s="73">
        <v>229</v>
      </c>
      <c r="AB10" s="73">
        <v>247</v>
      </c>
      <c r="AC10" s="73">
        <v>793</v>
      </c>
      <c r="AD10" s="73">
        <v>965</v>
      </c>
      <c r="AE10" s="73">
        <v>11392</v>
      </c>
      <c r="AF10" s="73">
        <v>520956</v>
      </c>
      <c r="AG10" s="73">
        <v>247</v>
      </c>
      <c r="AH10" s="73">
        <v>532595</v>
      </c>
      <c r="AI10" s="73">
        <v>57507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77</v>
      </c>
      <c r="BJ10" s="73">
        <v>0</v>
      </c>
      <c r="BK10" s="73">
        <v>0</v>
      </c>
      <c r="BL10" s="73">
        <v>77</v>
      </c>
      <c r="BM10" s="73">
        <v>14</v>
      </c>
      <c r="BN10" s="73">
        <v>2</v>
      </c>
      <c r="BO10" s="73">
        <v>0</v>
      </c>
      <c r="BP10" s="73">
        <v>0</v>
      </c>
      <c r="BQ10" s="73">
        <v>2</v>
      </c>
      <c r="BR10" s="73">
        <v>2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53109</v>
      </c>
      <c r="CS10" s="73">
        <f t="shared" si="1"/>
        <v>524052</v>
      </c>
      <c r="CT10" s="73">
        <f t="shared" si="2"/>
        <v>201864</v>
      </c>
      <c r="CU10" s="73">
        <f t="shared" si="3"/>
        <v>779025</v>
      </c>
      <c r="CV10" s="73">
        <f t="shared" si="4"/>
        <v>179989</v>
      </c>
      <c r="CW10" s="96"/>
      <c r="CX10" s="96"/>
      <c r="CY10" s="96"/>
      <c r="CZ10" s="96"/>
      <c r="DA10" s="96"/>
      <c r="DB10" s="96"/>
    </row>
    <row r="11" spans="1:106" ht="24.95" customHeight="1" x14ac:dyDescent="0.2">
      <c r="A11" s="53">
        <v>5</v>
      </c>
      <c r="B11" s="54" t="s">
        <v>65</v>
      </c>
      <c r="C11" s="73">
        <v>3288</v>
      </c>
      <c r="D11" s="73">
        <v>4</v>
      </c>
      <c r="E11" s="73">
        <v>0</v>
      </c>
      <c r="F11" s="73">
        <v>3292</v>
      </c>
      <c r="G11" s="73">
        <v>2014</v>
      </c>
      <c r="H11" s="73">
        <v>4114</v>
      </c>
      <c r="I11" s="73">
        <v>10129</v>
      </c>
      <c r="J11" s="73">
        <v>449</v>
      </c>
      <c r="K11" s="73">
        <v>14692</v>
      </c>
      <c r="L11" s="73">
        <v>638</v>
      </c>
      <c r="M11" s="73">
        <v>10192</v>
      </c>
      <c r="N11" s="73">
        <v>1364</v>
      </c>
      <c r="O11" s="73">
        <v>312</v>
      </c>
      <c r="P11" s="73">
        <v>11868</v>
      </c>
      <c r="Q11" s="73">
        <v>10290</v>
      </c>
      <c r="R11" s="73">
        <v>41345</v>
      </c>
      <c r="S11" s="73">
        <v>2700</v>
      </c>
      <c r="T11" s="73">
        <v>5509</v>
      </c>
      <c r="U11" s="73">
        <v>49554</v>
      </c>
      <c r="V11" s="73">
        <v>39112</v>
      </c>
      <c r="W11" s="73">
        <v>3120</v>
      </c>
      <c r="X11" s="73">
        <v>6744</v>
      </c>
      <c r="Y11" s="73">
        <v>48976</v>
      </c>
      <c r="Z11" s="73">
        <v>1137</v>
      </c>
      <c r="AA11" s="73">
        <v>1054</v>
      </c>
      <c r="AB11" s="73">
        <v>57</v>
      </c>
      <c r="AC11" s="73">
        <v>2248</v>
      </c>
      <c r="AD11" s="73">
        <v>2431</v>
      </c>
      <c r="AE11" s="73">
        <v>11936</v>
      </c>
      <c r="AF11" s="73">
        <v>521772</v>
      </c>
      <c r="AG11" s="73">
        <v>50</v>
      </c>
      <c r="AH11" s="73">
        <v>533758</v>
      </c>
      <c r="AI11" s="73">
        <v>58665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5</v>
      </c>
      <c r="AP11" s="73">
        <v>0</v>
      </c>
      <c r="AQ11" s="73">
        <v>0</v>
      </c>
      <c r="AR11" s="73">
        <v>5</v>
      </c>
      <c r="AS11" s="73">
        <v>5</v>
      </c>
      <c r="AT11" s="73">
        <v>9</v>
      </c>
      <c r="AU11" s="73">
        <v>0</v>
      </c>
      <c r="AV11" s="73">
        <v>0</v>
      </c>
      <c r="AW11" s="73">
        <v>9</v>
      </c>
      <c r="AX11" s="73">
        <v>5</v>
      </c>
      <c r="AY11" s="73">
        <v>1</v>
      </c>
      <c r="AZ11" s="73">
        <v>0</v>
      </c>
      <c r="BA11" s="73">
        <v>0</v>
      </c>
      <c r="BB11" s="73">
        <v>1</v>
      </c>
      <c r="BC11" s="73">
        <v>1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329</v>
      </c>
      <c r="BJ11" s="73">
        <v>31</v>
      </c>
      <c r="BK11" s="73">
        <v>0</v>
      </c>
      <c r="BL11" s="73">
        <v>360</v>
      </c>
      <c r="BM11" s="73">
        <v>76</v>
      </c>
      <c r="BN11" s="73">
        <v>1040</v>
      </c>
      <c r="BO11" s="73">
        <v>1353</v>
      </c>
      <c r="BP11" s="73">
        <v>0</v>
      </c>
      <c r="BQ11" s="73">
        <v>2393</v>
      </c>
      <c r="BR11" s="73">
        <v>2869</v>
      </c>
      <c r="BS11" s="73">
        <v>1126</v>
      </c>
      <c r="BT11" s="73">
        <v>1049</v>
      </c>
      <c r="BU11" s="73">
        <v>13</v>
      </c>
      <c r="BV11" s="73">
        <v>2188</v>
      </c>
      <c r="BW11" s="73">
        <v>2363</v>
      </c>
      <c r="BX11" s="73">
        <v>4935</v>
      </c>
      <c r="BY11" s="73">
        <v>4</v>
      </c>
      <c r="BZ11" s="73">
        <v>0</v>
      </c>
      <c r="CA11" s="73">
        <v>4939</v>
      </c>
      <c r="CB11" s="73">
        <v>1165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696</v>
      </c>
      <c r="CI11" s="73">
        <v>472</v>
      </c>
      <c r="CJ11" s="73">
        <v>4</v>
      </c>
      <c r="CK11" s="73">
        <v>1172</v>
      </c>
      <c r="CL11" s="73">
        <v>1078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80153</v>
      </c>
      <c r="CS11" s="73">
        <f t="shared" si="1"/>
        <v>539932</v>
      </c>
      <c r="CT11" s="73">
        <f t="shared" si="2"/>
        <v>6394</v>
      </c>
      <c r="CU11" s="73">
        <f t="shared" si="3"/>
        <v>626479</v>
      </c>
      <c r="CV11" s="73">
        <f t="shared" si="4"/>
        <v>130576</v>
      </c>
      <c r="CW11" s="96"/>
      <c r="CX11" s="96"/>
      <c r="CY11" s="96"/>
      <c r="CZ11" s="96"/>
      <c r="DA11" s="96"/>
      <c r="DB11" s="96"/>
    </row>
    <row r="12" spans="1:106" ht="24.95" customHeight="1" x14ac:dyDescent="0.2">
      <c r="A12" s="53">
        <v>6</v>
      </c>
      <c r="B12" s="54" t="s">
        <v>61</v>
      </c>
      <c r="C12" s="73">
        <v>206</v>
      </c>
      <c r="D12" s="73">
        <v>62</v>
      </c>
      <c r="E12" s="73">
        <v>6536</v>
      </c>
      <c r="F12" s="73">
        <v>6804</v>
      </c>
      <c r="G12" s="73">
        <v>6949</v>
      </c>
      <c r="H12" s="73">
        <v>1686</v>
      </c>
      <c r="I12" s="73">
        <v>4415</v>
      </c>
      <c r="J12" s="73">
        <v>6445</v>
      </c>
      <c r="K12" s="73">
        <v>12546</v>
      </c>
      <c r="L12" s="73">
        <v>7428</v>
      </c>
      <c r="M12" s="73">
        <v>1751</v>
      </c>
      <c r="N12" s="73">
        <v>2203</v>
      </c>
      <c r="O12" s="73">
        <v>10199</v>
      </c>
      <c r="P12" s="73">
        <v>14153</v>
      </c>
      <c r="Q12" s="73">
        <v>7161</v>
      </c>
      <c r="R12" s="73">
        <v>3190</v>
      </c>
      <c r="S12" s="73">
        <v>124</v>
      </c>
      <c r="T12" s="73">
        <v>10486</v>
      </c>
      <c r="U12" s="73">
        <v>13800</v>
      </c>
      <c r="V12" s="73">
        <v>2166</v>
      </c>
      <c r="W12" s="73">
        <v>517</v>
      </c>
      <c r="X12" s="73">
        <v>9647</v>
      </c>
      <c r="Y12" s="73">
        <v>12330</v>
      </c>
      <c r="Z12" s="73">
        <v>516</v>
      </c>
      <c r="AA12" s="73">
        <v>1496</v>
      </c>
      <c r="AB12" s="73">
        <v>19757</v>
      </c>
      <c r="AC12" s="73">
        <v>21769</v>
      </c>
      <c r="AD12" s="73">
        <v>8261</v>
      </c>
      <c r="AE12" s="73">
        <v>11285</v>
      </c>
      <c r="AF12" s="73">
        <v>521484</v>
      </c>
      <c r="AG12" s="73">
        <v>9849</v>
      </c>
      <c r="AH12" s="73">
        <v>542618</v>
      </c>
      <c r="AI12" s="73">
        <v>60359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642</v>
      </c>
      <c r="BJ12" s="73">
        <v>14</v>
      </c>
      <c r="BK12" s="73">
        <v>0</v>
      </c>
      <c r="BL12" s="73">
        <v>656</v>
      </c>
      <c r="BM12" s="73">
        <v>80</v>
      </c>
      <c r="BN12" s="73">
        <v>931</v>
      </c>
      <c r="BO12" s="73">
        <v>1524</v>
      </c>
      <c r="BP12" s="73">
        <v>3</v>
      </c>
      <c r="BQ12" s="73">
        <v>2458</v>
      </c>
      <c r="BR12" s="73">
        <v>2089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1865</v>
      </c>
      <c r="BY12" s="73">
        <v>40</v>
      </c>
      <c r="BZ12" s="73">
        <v>2</v>
      </c>
      <c r="CA12" s="73">
        <v>1907</v>
      </c>
      <c r="CB12" s="73">
        <v>631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1170</v>
      </c>
      <c r="CI12" s="73">
        <v>1089</v>
      </c>
      <c r="CJ12" s="73">
        <v>1</v>
      </c>
      <c r="CK12" s="73">
        <v>2260</v>
      </c>
      <c r="CL12" s="73">
        <v>2089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23242</v>
      </c>
      <c r="CS12" s="73">
        <f t="shared" si="1"/>
        <v>532451</v>
      </c>
      <c r="CT12" s="73">
        <f t="shared" si="2"/>
        <v>63278</v>
      </c>
      <c r="CU12" s="73">
        <f t="shared" si="3"/>
        <v>618971</v>
      </c>
      <c r="CV12" s="73">
        <f t="shared" si="4"/>
        <v>107377</v>
      </c>
      <c r="CW12" s="96"/>
      <c r="CX12" s="96"/>
      <c r="CY12" s="96"/>
      <c r="CZ12" s="96"/>
      <c r="DA12" s="96"/>
      <c r="DB12" s="96"/>
    </row>
    <row r="13" spans="1:106" ht="24.95" customHeight="1" x14ac:dyDescent="0.2">
      <c r="A13" s="53">
        <v>7</v>
      </c>
      <c r="B13" s="54" t="s">
        <v>71</v>
      </c>
      <c r="C13" s="73">
        <v>7502</v>
      </c>
      <c r="D13" s="73">
        <v>4074</v>
      </c>
      <c r="E13" s="73">
        <v>0</v>
      </c>
      <c r="F13" s="73">
        <v>11576</v>
      </c>
      <c r="G13" s="73">
        <v>11920</v>
      </c>
      <c r="H13" s="73">
        <v>5189</v>
      </c>
      <c r="I13" s="73">
        <v>22633</v>
      </c>
      <c r="J13" s="73">
        <v>0</v>
      </c>
      <c r="K13" s="73">
        <v>27822</v>
      </c>
      <c r="L13" s="73">
        <v>8237</v>
      </c>
      <c r="M13" s="73">
        <v>5610</v>
      </c>
      <c r="N13" s="73">
        <v>676</v>
      </c>
      <c r="O13" s="73">
        <v>21</v>
      </c>
      <c r="P13" s="73">
        <v>6307</v>
      </c>
      <c r="Q13" s="73">
        <v>6020</v>
      </c>
      <c r="R13" s="73">
        <v>13475</v>
      </c>
      <c r="S13" s="73">
        <v>52</v>
      </c>
      <c r="T13" s="73">
        <v>0</v>
      </c>
      <c r="U13" s="73">
        <v>13527</v>
      </c>
      <c r="V13" s="73">
        <v>12044</v>
      </c>
      <c r="W13" s="73">
        <v>51</v>
      </c>
      <c r="X13" s="73">
        <v>0</v>
      </c>
      <c r="Y13" s="73">
        <v>12095</v>
      </c>
      <c r="Z13" s="73">
        <v>586</v>
      </c>
      <c r="AA13" s="73">
        <v>1591</v>
      </c>
      <c r="AB13" s="73">
        <v>21</v>
      </c>
      <c r="AC13" s="73">
        <v>2198</v>
      </c>
      <c r="AD13" s="73">
        <v>2596</v>
      </c>
      <c r="AE13" s="73">
        <v>11672</v>
      </c>
      <c r="AF13" s="73">
        <v>522236</v>
      </c>
      <c r="AG13" s="73">
        <v>21</v>
      </c>
      <c r="AH13" s="73">
        <v>533929</v>
      </c>
      <c r="AI13" s="73">
        <v>59052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3470</v>
      </c>
      <c r="BJ13" s="73">
        <v>18</v>
      </c>
      <c r="BK13" s="73">
        <v>33</v>
      </c>
      <c r="BL13" s="73">
        <v>3521</v>
      </c>
      <c r="BM13" s="73">
        <v>1373</v>
      </c>
      <c r="BN13" s="73">
        <v>370</v>
      </c>
      <c r="BO13" s="73">
        <v>2118</v>
      </c>
      <c r="BP13" s="73">
        <v>0</v>
      </c>
      <c r="BQ13" s="73">
        <v>2488</v>
      </c>
      <c r="BR13" s="73">
        <v>2766</v>
      </c>
      <c r="BS13" s="73">
        <v>5</v>
      </c>
      <c r="BT13" s="73">
        <v>13023</v>
      </c>
      <c r="BU13" s="73">
        <v>0</v>
      </c>
      <c r="BV13" s="73">
        <v>13028</v>
      </c>
      <c r="BW13" s="73">
        <v>14694</v>
      </c>
      <c r="BX13" s="73">
        <v>14</v>
      </c>
      <c r="BY13" s="73">
        <v>0</v>
      </c>
      <c r="BZ13" s="73">
        <v>0</v>
      </c>
      <c r="CA13" s="73">
        <v>14</v>
      </c>
      <c r="CB13" s="73">
        <v>8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51</v>
      </c>
      <c r="CI13" s="73">
        <v>23</v>
      </c>
      <c r="CJ13" s="73">
        <v>0</v>
      </c>
      <c r="CK13" s="73">
        <v>74</v>
      </c>
      <c r="CL13" s="73">
        <v>95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47944</v>
      </c>
      <c r="CS13" s="73">
        <f t="shared" si="1"/>
        <v>566444</v>
      </c>
      <c r="CT13" s="73">
        <f t="shared" si="2"/>
        <v>96</v>
      </c>
      <c r="CU13" s="73">
        <f t="shared" si="3"/>
        <v>614484</v>
      </c>
      <c r="CV13" s="73">
        <f t="shared" si="4"/>
        <v>118856</v>
      </c>
      <c r="CW13" s="96"/>
      <c r="CX13" s="96"/>
      <c r="CY13" s="96"/>
      <c r="CZ13" s="96"/>
      <c r="DA13" s="96"/>
      <c r="DB13" s="96"/>
    </row>
    <row r="14" spans="1:106" ht="24.95" customHeight="1" x14ac:dyDescent="0.2">
      <c r="A14" s="53">
        <v>8</v>
      </c>
      <c r="B14" s="54" t="s">
        <v>66</v>
      </c>
      <c r="C14" s="73">
        <v>63</v>
      </c>
      <c r="D14" s="73">
        <v>0</v>
      </c>
      <c r="E14" s="73">
        <v>0</v>
      </c>
      <c r="F14" s="73">
        <v>63</v>
      </c>
      <c r="G14" s="73">
        <v>3</v>
      </c>
      <c r="H14" s="73">
        <v>3211</v>
      </c>
      <c r="I14" s="73">
        <v>17931</v>
      </c>
      <c r="J14" s="73">
        <v>0</v>
      </c>
      <c r="K14" s="73">
        <v>21142</v>
      </c>
      <c r="L14" s="73">
        <v>13116</v>
      </c>
      <c r="M14" s="73">
        <v>2277</v>
      </c>
      <c r="N14" s="73">
        <v>9298</v>
      </c>
      <c r="O14" s="73">
        <v>24</v>
      </c>
      <c r="P14" s="73">
        <v>11599</v>
      </c>
      <c r="Q14" s="73">
        <v>13017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4332</v>
      </c>
      <c r="AA14" s="73">
        <v>11943</v>
      </c>
      <c r="AB14" s="73">
        <v>78</v>
      </c>
      <c r="AC14" s="73">
        <v>16353</v>
      </c>
      <c r="AD14" s="73">
        <v>17605</v>
      </c>
      <c r="AE14" s="73">
        <v>14676</v>
      </c>
      <c r="AF14" s="73">
        <v>532780</v>
      </c>
      <c r="AG14" s="73">
        <v>78</v>
      </c>
      <c r="AH14" s="73">
        <v>547534</v>
      </c>
      <c r="AI14" s="73">
        <v>73569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2333</v>
      </c>
      <c r="BJ14" s="73">
        <v>1</v>
      </c>
      <c r="BK14" s="73">
        <v>0</v>
      </c>
      <c r="BL14" s="73">
        <v>2334</v>
      </c>
      <c r="BM14" s="73">
        <v>531</v>
      </c>
      <c r="BN14" s="73">
        <v>2078</v>
      </c>
      <c r="BO14" s="73">
        <v>1376</v>
      </c>
      <c r="BP14" s="73">
        <v>111</v>
      </c>
      <c r="BQ14" s="73">
        <v>3565</v>
      </c>
      <c r="BR14" s="73">
        <v>3471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4</v>
      </c>
      <c r="BY14" s="73">
        <v>0</v>
      </c>
      <c r="BZ14" s="73">
        <v>0</v>
      </c>
      <c r="CA14" s="73">
        <v>4</v>
      </c>
      <c r="CB14" s="73">
        <v>3</v>
      </c>
      <c r="CC14" s="73">
        <v>0</v>
      </c>
      <c r="CD14" s="73">
        <v>7642</v>
      </c>
      <c r="CE14" s="73">
        <v>0</v>
      </c>
      <c r="CF14" s="73">
        <v>7642</v>
      </c>
      <c r="CG14" s="73">
        <v>6380</v>
      </c>
      <c r="CH14" s="73">
        <v>156</v>
      </c>
      <c r="CI14" s="73">
        <v>1</v>
      </c>
      <c r="CJ14" s="73">
        <v>0</v>
      </c>
      <c r="CK14" s="73">
        <v>157</v>
      </c>
      <c r="CL14" s="73">
        <v>159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29130</v>
      </c>
      <c r="CS14" s="73">
        <f t="shared" si="1"/>
        <v>580972</v>
      </c>
      <c r="CT14" s="73">
        <f t="shared" si="2"/>
        <v>291</v>
      </c>
      <c r="CU14" s="73">
        <f t="shared" si="3"/>
        <v>610393</v>
      </c>
      <c r="CV14" s="73">
        <f t="shared" si="4"/>
        <v>127854</v>
      </c>
      <c r="CW14" s="96"/>
      <c r="CX14" s="96"/>
      <c r="CY14" s="96"/>
      <c r="CZ14" s="96"/>
      <c r="DA14" s="96"/>
      <c r="DB14" s="96"/>
    </row>
    <row r="15" spans="1:106" ht="24.95" customHeight="1" x14ac:dyDescent="0.2">
      <c r="A15" s="53">
        <v>9</v>
      </c>
      <c r="B15" s="54" t="s">
        <v>59</v>
      </c>
      <c r="C15" s="73">
        <v>5</v>
      </c>
      <c r="D15" s="73">
        <v>2050</v>
      </c>
      <c r="E15" s="73">
        <v>111</v>
      </c>
      <c r="F15" s="73">
        <v>2166</v>
      </c>
      <c r="G15" s="73">
        <v>10376</v>
      </c>
      <c r="H15" s="73">
        <v>459</v>
      </c>
      <c r="I15" s="73">
        <v>25882</v>
      </c>
      <c r="J15" s="73">
        <v>374</v>
      </c>
      <c r="K15" s="73">
        <v>26715</v>
      </c>
      <c r="L15" s="73">
        <v>2526</v>
      </c>
      <c r="M15" s="73">
        <v>367</v>
      </c>
      <c r="N15" s="73">
        <v>510</v>
      </c>
      <c r="O15" s="73">
        <v>737</v>
      </c>
      <c r="P15" s="73">
        <v>1614</v>
      </c>
      <c r="Q15" s="73">
        <v>9952</v>
      </c>
      <c r="R15" s="73">
        <v>6121</v>
      </c>
      <c r="S15" s="73">
        <v>496</v>
      </c>
      <c r="T15" s="73">
        <v>6564</v>
      </c>
      <c r="U15" s="73">
        <v>13181</v>
      </c>
      <c r="V15" s="73">
        <v>22268</v>
      </c>
      <c r="W15" s="73">
        <v>1220</v>
      </c>
      <c r="X15" s="73">
        <v>11899</v>
      </c>
      <c r="Y15" s="73">
        <v>35387</v>
      </c>
      <c r="Z15" s="73">
        <v>778</v>
      </c>
      <c r="AA15" s="73">
        <v>557</v>
      </c>
      <c r="AB15" s="73">
        <v>964</v>
      </c>
      <c r="AC15" s="73">
        <v>2299</v>
      </c>
      <c r="AD15" s="73">
        <v>2110</v>
      </c>
      <c r="AE15" s="73">
        <v>14043</v>
      </c>
      <c r="AF15" s="73">
        <v>521252</v>
      </c>
      <c r="AG15" s="73">
        <v>1747</v>
      </c>
      <c r="AH15" s="73">
        <v>537042</v>
      </c>
      <c r="AI15" s="73">
        <v>59846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11</v>
      </c>
      <c r="AP15" s="73">
        <v>0</v>
      </c>
      <c r="AQ15" s="73">
        <v>1</v>
      </c>
      <c r="AR15" s="73">
        <v>12</v>
      </c>
      <c r="AS15" s="73">
        <v>13</v>
      </c>
      <c r="AT15" s="73">
        <v>11</v>
      </c>
      <c r="AU15" s="73">
        <v>0</v>
      </c>
      <c r="AV15" s="73">
        <v>3</v>
      </c>
      <c r="AW15" s="73">
        <v>14</v>
      </c>
      <c r="AX15" s="73">
        <v>16</v>
      </c>
      <c r="AY15" s="73">
        <v>12</v>
      </c>
      <c r="AZ15" s="73">
        <v>0</v>
      </c>
      <c r="BA15" s="73">
        <v>8</v>
      </c>
      <c r="BB15" s="73">
        <v>20</v>
      </c>
      <c r="BC15" s="73">
        <v>27</v>
      </c>
      <c r="BD15" s="73">
        <v>7</v>
      </c>
      <c r="BE15" s="73">
        <v>0</v>
      </c>
      <c r="BF15" s="73">
        <v>0</v>
      </c>
      <c r="BG15" s="73">
        <v>7</v>
      </c>
      <c r="BH15" s="73">
        <v>5</v>
      </c>
      <c r="BI15" s="73">
        <v>311</v>
      </c>
      <c r="BJ15" s="73">
        <v>142</v>
      </c>
      <c r="BK15" s="73">
        <v>3</v>
      </c>
      <c r="BL15" s="73">
        <v>456</v>
      </c>
      <c r="BM15" s="73">
        <v>103</v>
      </c>
      <c r="BN15" s="73">
        <v>664</v>
      </c>
      <c r="BO15" s="73">
        <v>1775</v>
      </c>
      <c r="BP15" s="73">
        <v>49</v>
      </c>
      <c r="BQ15" s="73">
        <v>2488</v>
      </c>
      <c r="BR15" s="73">
        <v>2674</v>
      </c>
      <c r="BS15" s="73">
        <v>70</v>
      </c>
      <c r="BT15" s="73">
        <v>12507</v>
      </c>
      <c r="BU15" s="73">
        <v>0</v>
      </c>
      <c r="BV15" s="73">
        <v>12577</v>
      </c>
      <c r="BW15" s="73">
        <v>14196</v>
      </c>
      <c r="BX15" s="73">
        <v>573</v>
      </c>
      <c r="BY15" s="73">
        <v>0</v>
      </c>
      <c r="BZ15" s="73">
        <v>1</v>
      </c>
      <c r="CA15" s="73">
        <v>574</v>
      </c>
      <c r="CB15" s="73">
        <v>232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188</v>
      </c>
      <c r="CI15" s="73">
        <v>74</v>
      </c>
      <c r="CJ15" s="73">
        <v>1</v>
      </c>
      <c r="CK15" s="73">
        <v>263</v>
      </c>
      <c r="CL15" s="73">
        <v>344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23620</v>
      </c>
      <c r="CS15" s="73">
        <f t="shared" si="1"/>
        <v>565245</v>
      </c>
      <c r="CT15" s="73">
        <f t="shared" si="2"/>
        <v>10563</v>
      </c>
      <c r="CU15" s="73">
        <f t="shared" si="3"/>
        <v>599428</v>
      </c>
      <c r="CV15" s="73">
        <f t="shared" si="4"/>
        <v>137807</v>
      </c>
      <c r="CW15" s="96"/>
      <c r="CX15" s="96"/>
      <c r="CY15" s="96"/>
      <c r="CZ15" s="96"/>
      <c r="DA15" s="96"/>
      <c r="DB15" s="96"/>
    </row>
    <row r="16" spans="1:106" ht="24.95" customHeight="1" x14ac:dyDescent="0.2">
      <c r="A16" s="53">
        <v>10</v>
      </c>
      <c r="B16" s="54" t="s">
        <v>60</v>
      </c>
      <c r="C16" s="73">
        <v>1822</v>
      </c>
      <c r="D16" s="73">
        <v>211</v>
      </c>
      <c r="E16" s="73">
        <v>582</v>
      </c>
      <c r="F16" s="73">
        <v>2615</v>
      </c>
      <c r="G16" s="73">
        <v>2180</v>
      </c>
      <c r="H16" s="73">
        <v>3693</v>
      </c>
      <c r="I16" s="73">
        <v>3205</v>
      </c>
      <c r="J16" s="73">
        <v>672</v>
      </c>
      <c r="K16" s="73">
        <v>7570</v>
      </c>
      <c r="L16" s="73">
        <v>516</v>
      </c>
      <c r="M16" s="73">
        <v>10759</v>
      </c>
      <c r="N16" s="73">
        <v>1669</v>
      </c>
      <c r="O16" s="73">
        <v>1377</v>
      </c>
      <c r="P16" s="73">
        <v>13805</v>
      </c>
      <c r="Q16" s="73">
        <v>13018</v>
      </c>
      <c r="R16" s="73">
        <v>19770</v>
      </c>
      <c r="S16" s="73">
        <v>1751</v>
      </c>
      <c r="T16" s="73">
        <v>3474</v>
      </c>
      <c r="U16" s="73">
        <v>24995</v>
      </c>
      <c r="V16" s="73">
        <v>18229</v>
      </c>
      <c r="W16" s="73">
        <v>1703</v>
      </c>
      <c r="X16" s="73">
        <v>3971</v>
      </c>
      <c r="Y16" s="73">
        <v>23903</v>
      </c>
      <c r="Z16" s="73">
        <v>1482</v>
      </c>
      <c r="AA16" s="73">
        <v>1679</v>
      </c>
      <c r="AB16" s="73">
        <v>248</v>
      </c>
      <c r="AC16" s="73">
        <v>3409</v>
      </c>
      <c r="AD16" s="73">
        <v>3806</v>
      </c>
      <c r="AE16" s="73">
        <v>12543</v>
      </c>
      <c r="AF16" s="73">
        <v>522372</v>
      </c>
      <c r="AG16" s="73">
        <v>248</v>
      </c>
      <c r="AH16" s="73">
        <v>535163</v>
      </c>
      <c r="AI16" s="73">
        <v>60269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1</v>
      </c>
      <c r="BA16" s="73">
        <v>0</v>
      </c>
      <c r="BB16" s="73">
        <v>1</v>
      </c>
      <c r="BC16" s="73">
        <v>1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582</v>
      </c>
      <c r="BJ16" s="73">
        <v>329</v>
      </c>
      <c r="BK16" s="73">
        <v>1</v>
      </c>
      <c r="BL16" s="73">
        <v>912</v>
      </c>
      <c r="BM16" s="73">
        <v>995</v>
      </c>
      <c r="BN16" s="73">
        <v>1430</v>
      </c>
      <c r="BO16" s="73">
        <v>427</v>
      </c>
      <c r="BP16" s="73">
        <v>5</v>
      </c>
      <c r="BQ16" s="73">
        <v>1862</v>
      </c>
      <c r="BR16" s="73">
        <v>2008</v>
      </c>
      <c r="BS16" s="73">
        <v>33</v>
      </c>
      <c r="BT16" s="73">
        <v>24</v>
      </c>
      <c r="BU16" s="73">
        <v>0</v>
      </c>
      <c r="BV16" s="73">
        <v>57</v>
      </c>
      <c r="BW16" s="73">
        <v>52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356</v>
      </c>
      <c r="CI16" s="73">
        <v>182</v>
      </c>
      <c r="CJ16" s="73">
        <v>0</v>
      </c>
      <c r="CK16" s="73">
        <v>538</v>
      </c>
      <c r="CL16" s="73">
        <v>499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52470</v>
      </c>
      <c r="CS16" s="73">
        <f t="shared" si="1"/>
        <v>531850</v>
      </c>
      <c r="CT16" s="73">
        <f t="shared" si="2"/>
        <v>6607</v>
      </c>
      <c r="CU16" s="73">
        <f t="shared" si="3"/>
        <v>590927</v>
      </c>
      <c r="CV16" s="73">
        <f t="shared" si="4"/>
        <v>107247</v>
      </c>
      <c r="CW16" s="96"/>
      <c r="CX16" s="96"/>
      <c r="CY16" s="96"/>
      <c r="CZ16" s="96"/>
      <c r="DA16" s="96"/>
      <c r="DB16" s="96"/>
    </row>
    <row r="17" spans="1:106" ht="24.95" customHeight="1" x14ac:dyDescent="0.2">
      <c r="A17" s="53">
        <v>11</v>
      </c>
      <c r="B17" s="54" t="s">
        <v>67</v>
      </c>
      <c r="C17" s="73">
        <v>2191</v>
      </c>
      <c r="D17" s="73">
        <v>0</v>
      </c>
      <c r="E17" s="73">
        <v>946</v>
      </c>
      <c r="F17" s="73">
        <v>3137</v>
      </c>
      <c r="G17" s="73">
        <v>2485</v>
      </c>
      <c r="H17" s="73">
        <v>0</v>
      </c>
      <c r="I17" s="73">
        <v>505</v>
      </c>
      <c r="J17" s="73">
        <v>0</v>
      </c>
      <c r="K17" s="73">
        <v>505</v>
      </c>
      <c r="L17" s="73">
        <v>143</v>
      </c>
      <c r="M17" s="73">
        <v>3660</v>
      </c>
      <c r="N17" s="73">
        <v>155</v>
      </c>
      <c r="O17" s="73">
        <v>3353</v>
      </c>
      <c r="P17" s="73">
        <v>7168</v>
      </c>
      <c r="Q17" s="73">
        <v>6261</v>
      </c>
      <c r="R17" s="73">
        <v>3767</v>
      </c>
      <c r="S17" s="73">
        <v>37</v>
      </c>
      <c r="T17" s="73">
        <v>3275</v>
      </c>
      <c r="U17" s="73">
        <v>7079</v>
      </c>
      <c r="V17" s="73">
        <v>3165</v>
      </c>
      <c r="W17" s="73">
        <v>37</v>
      </c>
      <c r="X17" s="73">
        <v>2794</v>
      </c>
      <c r="Y17" s="73">
        <v>5996</v>
      </c>
      <c r="Z17" s="73">
        <v>596</v>
      </c>
      <c r="AA17" s="73">
        <v>627</v>
      </c>
      <c r="AB17" s="73">
        <v>246</v>
      </c>
      <c r="AC17" s="73">
        <v>1469</v>
      </c>
      <c r="AD17" s="73">
        <v>1639</v>
      </c>
      <c r="AE17" s="73">
        <v>11737</v>
      </c>
      <c r="AF17" s="73">
        <v>521361</v>
      </c>
      <c r="AG17" s="73">
        <v>237</v>
      </c>
      <c r="AH17" s="73">
        <v>533335</v>
      </c>
      <c r="AI17" s="73">
        <v>58293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3</v>
      </c>
      <c r="AP17" s="73">
        <v>0</v>
      </c>
      <c r="AQ17" s="73">
        <v>0</v>
      </c>
      <c r="AR17" s="73">
        <v>3</v>
      </c>
      <c r="AS17" s="73">
        <v>3</v>
      </c>
      <c r="AT17" s="73">
        <v>11</v>
      </c>
      <c r="AU17" s="73">
        <v>0</v>
      </c>
      <c r="AV17" s="73">
        <v>0</v>
      </c>
      <c r="AW17" s="73">
        <v>11</v>
      </c>
      <c r="AX17" s="73">
        <v>11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150</v>
      </c>
      <c r="BJ17" s="73">
        <v>2</v>
      </c>
      <c r="BK17" s="73">
        <v>0</v>
      </c>
      <c r="BL17" s="73">
        <v>152</v>
      </c>
      <c r="BM17" s="73">
        <v>35</v>
      </c>
      <c r="BN17" s="73">
        <v>18583</v>
      </c>
      <c r="BO17" s="73">
        <v>32</v>
      </c>
      <c r="BP17" s="73">
        <v>2</v>
      </c>
      <c r="BQ17" s="73">
        <v>18617</v>
      </c>
      <c r="BR17" s="73">
        <v>2626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53</v>
      </c>
      <c r="BY17" s="73">
        <v>1</v>
      </c>
      <c r="BZ17" s="73">
        <v>0</v>
      </c>
      <c r="CA17" s="73">
        <v>54</v>
      </c>
      <c r="CB17" s="73">
        <v>43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18569</v>
      </c>
      <c r="CI17" s="73">
        <v>40</v>
      </c>
      <c r="CJ17" s="73">
        <v>0</v>
      </c>
      <c r="CK17" s="73">
        <v>18609</v>
      </c>
      <c r="CL17" s="73">
        <v>3113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59320</v>
      </c>
      <c r="CS17" s="73">
        <f t="shared" si="1"/>
        <v>522760</v>
      </c>
      <c r="CT17" s="73">
        <f t="shared" si="2"/>
        <v>8059</v>
      </c>
      <c r="CU17" s="73">
        <f t="shared" si="3"/>
        <v>590139</v>
      </c>
      <c r="CV17" s="73">
        <f t="shared" si="4"/>
        <v>80648</v>
      </c>
      <c r="CW17" s="96"/>
      <c r="CX17" s="96"/>
      <c r="CY17" s="96"/>
      <c r="CZ17" s="96"/>
      <c r="DA17" s="96"/>
      <c r="DB17" s="96"/>
    </row>
    <row r="18" spans="1:106" ht="24.95" customHeight="1" x14ac:dyDescent="0.2">
      <c r="A18" s="53">
        <v>12</v>
      </c>
      <c r="B18" s="54" t="s">
        <v>57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79</v>
      </c>
      <c r="I18" s="73">
        <v>155</v>
      </c>
      <c r="J18" s="73">
        <v>141</v>
      </c>
      <c r="K18" s="73">
        <v>375</v>
      </c>
      <c r="L18" s="73">
        <v>46</v>
      </c>
      <c r="M18" s="73">
        <v>22</v>
      </c>
      <c r="N18" s="73">
        <v>7</v>
      </c>
      <c r="O18" s="73">
        <v>1780</v>
      </c>
      <c r="P18" s="73">
        <v>1809</v>
      </c>
      <c r="Q18" s="73">
        <v>1686</v>
      </c>
      <c r="R18" s="73">
        <v>23</v>
      </c>
      <c r="S18" s="73">
        <v>479</v>
      </c>
      <c r="T18" s="73">
        <v>35640</v>
      </c>
      <c r="U18" s="73">
        <v>36142</v>
      </c>
      <c r="V18" s="73">
        <v>132</v>
      </c>
      <c r="W18" s="73">
        <v>493</v>
      </c>
      <c r="X18" s="73">
        <v>33756</v>
      </c>
      <c r="Y18" s="73">
        <v>34381</v>
      </c>
      <c r="Z18" s="73">
        <v>37</v>
      </c>
      <c r="AA18" s="73">
        <v>52</v>
      </c>
      <c r="AB18" s="73">
        <v>2749</v>
      </c>
      <c r="AC18" s="73">
        <v>2838</v>
      </c>
      <c r="AD18" s="73">
        <v>1797</v>
      </c>
      <c r="AE18" s="73">
        <v>11114</v>
      </c>
      <c r="AF18" s="73">
        <v>520772</v>
      </c>
      <c r="AG18" s="73">
        <v>1829</v>
      </c>
      <c r="AH18" s="73">
        <v>533715</v>
      </c>
      <c r="AI18" s="73">
        <v>58332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1</v>
      </c>
      <c r="AP18" s="73">
        <v>0</v>
      </c>
      <c r="AQ18" s="73">
        <v>0</v>
      </c>
      <c r="AR18" s="73">
        <v>1</v>
      </c>
      <c r="AS18" s="73">
        <v>1</v>
      </c>
      <c r="AT18" s="73">
        <v>1</v>
      </c>
      <c r="AU18" s="73">
        <v>0</v>
      </c>
      <c r="AV18" s="73">
        <v>0</v>
      </c>
      <c r="AW18" s="73">
        <v>1</v>
      </c>
      <c r="AX18" s="73">
        <v>1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21</v>
      </c>
      <c r="BJ18" s="73">
        <v>13</v>
      </c>
      <c r="BK18" s="73">
        <v>0</v>
      </c>
      <c r="BL18" s="73">
        <v>34</v>
      </c>
      <c r="BM18" s="73">
        <v>10</v>
      </c>
      <c r="BN18" s="73">
        <v>15</v>
      </c>
      <c r="BO18" s="73">
        <v>6</v>
      </c>
      <c r="BP18" s="73">
        <v>1</v>
      </c>
      <c r="BQ18" s="73">
        <v>22</v>
      </c>
      <c r="BR18" s="73">
        <v>22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20</v>
      </c>
      <c r="BY18" s="73">
        <v>0</v>
      </c>
      <c r="BZ18" s="73">
        <v>0</v>
      </c>
      <c r="CA18" s="73">
        <v>20</v>
      </c>
      <c r="CB18" s="73">
        <v>13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2</v>
      </c>
      <c r="CI18" s="73">
        <v>0</v>
      </c>
      <c r="CJ18" s="73">
        <v>0</v>
      </c>
      <c r="CK18" s="73">
        <v>2</v>
      </c>
      <c r="CL18" s="73">
        <v>2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11335</v>
      </c>
      <c r="CS18" s="73">
        <f t="shared" si="1"/>
        <v>521484</v>
      </c>
      <c r="CT18" s="73">
        <f t="shared" si="2"/>
        <v>42140</v>
      </c>
      <c r="CU18" s="73">
        <f t="shared" si="3"/>
        <v>574959</v>
      </c>
      <c r="CV18" s="73">
        <f t="shared" si="4"/>
        <v>96291</v>
      </c>
      <c r="CW18" s="96"/>
      <c r="CX18" s="96"/>
      <c r="CY18" s="96"/>
      <c r="CZ18" s="96"/>
      <c r="DA18" s="96"/>
      <c r="DB18" s="96"/>
    </row>
    <row r="19" spans="1:106" ht="24.95" customHeight="1" x14ac:dyDescent="0.2">
      <c r="A19" s="53">
        <v>13</v>
      </c>
      <c r="B19" s="54" t="s">
        <v>56</v>
      </c>
      <c r="C19" s="73">
        <v>2273</v>
      </c>
      <c r="D19" s="73">
        <v>76</v>
      </c>
      <c r="E19" s="73">
        <v>915</v>
      </c>
      <c r="F19" s="73">
        <v>3264</v>
      </c>
      <c r="G19" s="73">
        <v>3031</v>
      </c>
      <c r="H19" s="73">
        <v>77</v>
      </c>
      <c r="I19" s="73">
        <v>337</v>
      </c>
      <c r="J19" s="73">
        <v>7</v>
      </c>
      <c r="K19" s="73">
        <v>421</v>
      </c>
      <c r="L19" s="73">
        <v>49</v>
      </c>
      <c r="M19" s="73">
        <v>7017</v>
      </c>
      <c r="N19" s="73">
        <v>184</v>
      </c>
      <c r="O19" s="73">
        <v>1621</v>
      </c>
      <c r="P19" s="73">
        <v>8822</v>
      </c>
      <c r="Q19" s="73">
        <v>8040</v>
      </c>
      <c r="R19" s="73">
        <v>11934</v>
      </c>
      <c r="S19" s="73">
        <v>343</v>
      </c>
      <c r="T19" s="73">
        <v>1959</v>
      </c>
      <c r="U19" s="73">
        <v>14236</v>
      </c>
      <c r="V19" s="73">
        <v>10988</v>
      </c>
      <c r="W19" s="73">
        <v>319</v>
      </c>
      <c r="X19" s="73">
        <v>1895</v>
      </c>
      <c r="Y19" s="73">
        <v>13202</v>
      </c>
      <c r="Z19" s="73">
        <v>1107</v>
      </c>
      <c r="AA19" s="73">
        <v>200</v>
      </c>
      <c r="AB19" s="73">
        <v>1227</v>
      </c>
      <c r="AC19" s="73">
        <v>2534</v>
      </c>
      <c r="AD19" s="73">
        <v>2777</v>
      </c>
      <c r="AE19" s="73">
        <v>12629</v>
      </c>
      <c r="AF19" s="73">
        <v>520915</v>
      </c>
      <c r="AG19" s="73">
        <v>1227</v>
      </c>
      <c r="AH19" s="73">
        <v>534771</v>
      </c>
      <c r="AI19" s="73">
        <v>59744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78</v>
      </c>
      <c r="BJ19" s="73">
        <v>2</v>
      </c>
      <c r="BK19" s="73">
        <v>0</v>
      </c>
      <c r="BL19" s="73">
        <v>80</v>
      </c>
      <c r="BM19" s="73">
        <v>1</v>
      </c>
      <c r="BN19" s="73">
        <v>74</v>
      </c>
      <c r="BO19" s="73">
        <v>0</v>
      </c>
      <c r="BP19" s="73">
        <v>1</v>
      </c>
      <c r="BQ19" s="73">
        <v>75</v>
      </c>
      <c r="BR19" s="73">
        <v>138</v>
      </c>
      <c r="BS19" s="73">
        <v>6</v>
      </c>
      <c r="BT19" s="73">
        <v>0</v>
      </c>
      <c r="BU19" s="73">
        <v>0</v>
      </c>
      <c r="BV19" s="73">
        <v>6</v>
      </c>
      <c r="BW19" s="73">
        <v>12</v>
      </c>
      <c r="BX19" s="73">
        <v>7</v>
      </c>
      <c r="BY19" s="73">
        <v>0</v>
      </c>
      <c r="BZ19" s="73">
        <v>0</v>
      </c>
      <c r="CA19" s="73">
        <v>7</v>
      </c>
      <c r="CB19" s="73">
        <v>10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11</v>
      </c>
      <c r="CI19" s="73">
        <v>0</v>
      </c>
      <c r="CJ19" s="73">
        <v>1</v>
      </c>
      <c r="CK19" s="73">
        <v>12</v>
      </c>
      <c r="CL19" s="73">
        <v>14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35213</v>
      </c>
      <c r="CS19" s="73">
        <f t="shared" si="1"/>
        <v>522057</v>
      </c>
      <c r="CT19" s="73">
        <f t="shared" si="2"/>
        <v>6958</v>
      </c>
      <c r="CU19" s="73">
        <f t="shared" si="3"/>
        <v>564228</v>
      </c>
      <c r="CV19" s="73">
        <f t="shared" si="4"/>
        <v>87018</v>
      </c>
      <c r="CW19" s="96"/>
      <c r="CX19" s="96"/>
      <c r="CY19" s="96"/>
      <c r="CZ19" s="96"/>
      <c r="DA19" s="96"/>
      <c r="DB19" s="96"/>
    </row>
    <row r="20" spans="1:106" ht="24.95" customHeight="1" x14ac:dyDescent="0.2">
      <c r="A20" s="53">
        <v>14</v>
      </c>
      <c r="B20" s="54" t="s">
        <v>62</v>
      </c>
      <c r="C20" s="73">
        <v>0</v>
      </c>
      <c r="D20" s="73">
        <v>2066</v>
      </c>
      <c r="E20" s="73">
        <v>0</v>
      </c>
      <c r="F20" s="73">
        <v>2066</v>
      </c>
      <c r="G20" s="73">
        <v>142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1372</v>
      </c>
      <c r="N20" s="73">
        <v>0</v>
      </c>
      <c r="O20" s="73">
        <v>10</v>
      </c>
      <c r="P20" s="73">
        <v>1382</v>
      </c>
      <c r="Q20" s="73">
        <v>616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4312</v>
      </c>
      <c r="AA20" s="73">
        <v>0</v>
      </c>
      <c r="AB20" s="73">
        <v>261</v>
      </c>
      <c r="AC20" s="73">
        <v>4573</v>
      </c>
      <c r="AD20" s="73">
        <v>3386</v>
      </c>
      <c r="AE20" s="73">
        <v>12862</v>
      </c>
      <c r="AF20" s="73">
        <v>522762</v>
      </c>
      <c r="AG20" s="73">
        <v>12</v>
      </c>
      <c r="AH20" s="73">
        <v>535636</v>
      </c>
      <c r="AI20" s="73">
        <v>59634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186</v>
      </c>
      <c r="BP20" s="73">
        <v>0</v>
      </c>
      <c r="BQ20" s="73">
        <v>186</v>
      </c>
      <c r="BR20" s="73">
        <v>19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647</v>
      </c>
      <c r="CE20" s="73">
        <v>0</v>
      </c>
      <c r="CF20" s="73">
        <v>647</v>
      </c>
      <c r="CG20" s="73">
        <v>58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18546</v>
      </c>
      <c r="CS20" s="73">
        <f t="shared" si="1"/>
        <v>525661</v>
      </c>
      <c r="CT20" s="73">
        <f t="shared" si="2"/>
        <v>283</v>
      </c>
      <c r="CU20" s="73">
        <f t="shared" si="3"/>
        <v>544490</v>
      </c>
      <c r="CV20" s="73">
        <f t="shared" si="4"/>
        <v>63855</v>
      </c>
      <c r="CW20" s="96"/>
      <c r="CX20" s="96"/>
      <c r="CY20" s="96"/>
      <c r="CZ20" s="96"/>
      <c r="DA20" s="96"/>
      <c r="DB20" s="96"/>
    </row>
    <row r="21" spans="1:106" ht="24.95" customHeight="1" x14ac:dyDescent="0.2">
      <c r="A21" s="53">
        <v>15</v>
      </c>
      <c r="B21" s="63" t="s">
        <v>70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239</v>
      </c>
      <c r="J21" s="73">
        <v>0</v>
      </c>
      <c r="K21" s="73">
        <v>239</v>
      </c>
      <c r="L21" s="73">
        <v>3</v>
      </c>
      <c r="M21" s="73">
        <v>0</v>
      </c>
      <c r="N21" s="73">
        <v>1</v>
      </c>
      <c r="O21" s="73">
        <v>0</v>
      </c>
      <c r="P21" s="73">
        <v>1</v>
      </c>
      <c r="Q21" s="73">
        <v>1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126</v>
      </c>
      <c r="AA21" s="73">
        <v>21</v>
      </c>
      <c r="AB21" s="73">
        <v>0</v>
      </c>
      <c r="AC21" s="73">
        <v>147</v>
      </c>
      <c r="AD21" s="73">
        <v>164</v>
      </c>
      <c r="AE21" s="73">
        <v>11107</v>
      </c>
      <c r="AF21" s="73">
        <v>520744</v>
      </c>
      <c r="AG21" s="73">
        <v>0</v>
      </c>
      <c r="AH21" s="73">
        <v>531851</v>
      </c>
      <c r="AI21" s="73">
        <v>56611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1</v>
      </c>
      <c r="BQ21" s="73">
        <v>1</v>
      </c>
      <c r="BR21" s="73">
        <v>2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985</v>
      </c>
      <c r="BY21" s="73">
        <v>0</v>
      </c>
      <c r="BZ21" s="73">
        <v>1</v>
      </c>
      <c r="CA21" s="73">
        <v>986</v>
      </c>
      <c r="CB21" s="73">
        <v>140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4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12218</v>
      </c>
      <c r="CS21" s="73">
        <f t="shared" si="1"/>
        <v>521005</v>
      </c>
      <c r="CT21" s="73">
        <f t="shared" si="2"/>
        <v>2</v>
      </c>
      <c r="CU21" s="73">
        <f t="shared" si="3"/>
        <v>533225</v>
      </c>
      <c r="CV21" s="73">
        <f t="shared" si="4"/>
        <v>56925</v>
      </c>
      <c r="CW21" s="96"/>
      <c r="CX21" s="96"/>
      <c r="CY21" s="96"/>
      <c r="CZ21" s="96"/>
      <c r="DA21" s="96"/>
      <c r="DB21" s="96"/>
    </row>
    <row r="22" spans="1:106" ht="24.95" customHeight="1" x14ac:dyDescent="0.2">
      <c r="A22" s="53">
        <v>16</v>
      </c>
      <c r="B22" s="63" t="s">
        <v>68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9</v>
      </c>
      <c r="N22" s="73">
        <v>19</v>
      </c>
      <c r="O22" s="73">
        <v>0</v>
      </c>
      <c r="P22" s="73">
        <v>28</v>
      </c>
      <c r="Q22" s="73">
        <v>28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106</v>
      </c>
      <c r="AA22" s="73">
        <v>60</v>
      </c>
      <c r="AB22" s="73">
        <v>0</v>
      </c>
      <c r="AC22" s="73">
        <v>166</v>
      </c>
      <c r="AD22" s="73">
        <v>152</v>
      </c>
      <c r="AE22" s="73">
        <v>9905</v>
      </c>
      <c r="AF22" s="73">
        <v>450276</v>
      </c>
      <c r="AG22" s="73">
        <v>0</v>
      </c>
      <c r="AH22" s="73">
        <v>460181</v>
      </c>
      <c r="AI22" s="73">
        <v>56046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2</v>
      </c>
      <c r="AP22" s="73">
        <v>0</v>
      </c>
      <c r="AQ22" s="73">
        <v>0</v>
      </c>
      <c r="AR22" s="73">
        <v>2</v>
      </c>
      <c r="AS22" s="73">
        <v>2</v>
      </c>
      <c r="AT22" s="73">
        <v>2</v>
      </c>
      <c r="AU22" s="73">
        <v>0</v>
      </c>
      <c r="AV22" s="73">
        <v>0</v>
      </c>
      <c r="AW22" s="73">
        <v>2</v>
      </c>
      <c r="AX22" s="73">
        <v>2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5</v>
      </c>
      <c r="BO22" s="73">
        <v>3</v>
      </c>
      <c r="BP22" s="73">
        <v>0</v>
      </c>
      <c r="BQ22" s="73">
        <v>8</v>
      </c>
      <c r="BR22" s="73">
        <v>8</v>
      </c>
      <c r="BS22" s="73">
        <v>3</v>
      </c>
      <c r="BT22" s="73">
        <v>0</v>
      </c>
      <c r="BU22" s="73">
        <v>0</v>
      </c>
      <c r="BV22" s="73">
        <v>3</v>
      </c>
      <c r="BW22" s="73">
        <v>3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8</v>
      </c>
      <c r="CI22" s="73">
        <v>2</v>
      </c>
      <c r="CJ22" s="73">
        <v>0</v>
      </c>
      <c r="CK22" s="73">
        <v>10</v>
      </c>
      <c r="CL22" s="73">
        <v>10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 t="shared" si="0"/>
        <v>10040</v>
      </c>
      <c r="CS22" s="73">
        <f t="shared" si="1"/>
        <v>450360</v>
      </c>
      <c r="CT22" s="73">
        <f t="shared" si="2"/>
        <v>0</v>
      </c>
      <c r="CU22" s="73">
        <f t="shared" si="3"/>
        <v>460400</v>
      </c>
      <c r="CV22" s="73">
        <f t="shared" si="4"/>
        <v>56251</v>
      </c>
      <c r="CW22" s="96"/>
      <c r="CX22" s="96"/>
      <c r="CY22" s="96"/>
      <c r="CZ22" s="96"/>
      <c r="DA22" s="96"/>
      <c r="DB22" s="96"/>
    </row>
    <row r="23" spans="1:106" ht="24.95" customHeight="1" x14ac:dyDescent="0.2">
      <c r="A23" s="53">
        <v>17</v>
      </c>
      <c r="B23" s="63" t="s">
        <v>63</v>
      </c>
      <c r="C23" s="73">
        <v>145</v>
      </c>
      <c r="D23" s="73">
        <v>1</v>
      </c>
      <c r="E23" s="73">
        <v>0</v>
      </c>
      <c r="F23" s="73">
        <v>146</v>
      </c>
      <c r="G23" s="73">
        <v>382</v>
      </c>
      <c r="H23" s="73">
        <v>252</v>
      </c>
      <c r="I23" s="73">
        <v>51</v>
      </c>
      <c r="J23" s="73">
        <v>0</v>
      </c>
      <c r="K23" s="73">
        <v>303</v>
      </c>
      <c r="L23" s="73">
        <v>96</v>
      </c>
      <c r="M23" s="73">
        <v>191</v>
      </c>
      <c r="N23" s="73">
        <v>3</v>
      </c>
      <c r="O23" s="73">
        <v>0</v>
      </c>
      <c r="P23" s="73">
        <v>194</v>
      </c>
      <c r="Q23" s="73">
        <v>494</v>
      </c>
      <c r="R23" s="73">
        <v>2238</v>
      </c>
      <c r="S23" s="73">
        <v>1195</v>
      </c>
      <c r="T23" s="73">
        <v>0</v>
      </c>
      <c r="U23" s="73">
        <v>3433</v>
      </c>
      <c r="V23" s="73">
        <v>2712</v>
      </c>
      <c r="W23" s="73">
        <v>1197</v>
      </c>
      <c r="X23" s="73">
        <v>0</v>
      </c>
      <c r="Y23" s="73">
        <v>3909</v>
      </c>
      <c r="Z23" s="73">
        <v>148</v>
      </c>
      <c r="AA23" s="73">
        <v>20</v>
      </c>
      <c r="AB23" s="73">
        <v>0</v>
      </c>
      <c r="AC23" s="73">
        <v>168</v>
      </c>
      <c r="AD23" s="73">
        <v>184</v>
      </c>
      <c r="AE23" s="73">
        <v>7239</v>
      </c>
      <c r="AF23" s="73">
        <v>168187</v>
      </c>
      <c r="AG23" s="73">
        <v>0</v>
      </c>
      <c r="AH23" s="73">
        <v>175426</v>
      </c>
      <c r="AI23" s="73">
        <v>6558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5</v>
      </c>
      <c r="AP23" s="73">
        <v>0</v>
      </c>
      <c r="AQ23" s="73">
        <v>0</v>
      </c>
      <c r="AR23" s="73">
        <v>5</v>
      </c>
      <c r="AS23" s="73">
        <v>11</v>
      </c>
      <c r="AT23" s="73">
        <v>12</v>
      </c>
      <c r="AU23" s="73">
        <v>0</v>
      </c>
      <c r="AV23" s="73">
        <v>0</v>
      </c>
      <c r="AW23" s="73">
        <v>12</v>
      </c>
      <c r="AX23" s="73">
        <v>21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461</v>
      </c>
      <c r="BJ23" s="73">
        <v>0</v>
      </c>
      <c r="BK23" s="73">
        <v>4</v>
      </c>
      <c r="BL23" s="73">
        <v>465</v>
      </c>
      <c r="BM23" s="73">
        <v>83</v>
      </c>
      <c r="BN23" s="73">
        <v>72</v>
      </c>
      <c r="BO23" s="73">
        <v>1</v>
      </c>
      <c r="BP23" s="73">
        <v>2</v>
      </c>
      <c r="BQ23" s="73">
        <v>75</v>
      </c>
      <c r="BR23" s="73">
        <v>107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7</v>
      </c>
      <c r="CI23" s="73">
        <v>2</v>
      </c>
      <c r="CJ23" s="73">
        <v>1</v>
      </c>
      <c r="CK23" s="73">
        <v>10</v>
      </c>
      <c r="CL23" s="73">
        <v>7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f t="shared" si="0"/>
        <v>10770</v>
      </c>
      <c r="CS23" s="73">
        <f t="shared" si="1"/>
        <v>169460</v>
      </c>
      <c r="CT23" s="73">
        <f t="shared" si="2"/>
        <v>7</v>
      </c>
      <c r="CU23" s="73">
        <f t="shared" si="3"/>
        <v>180237</v>
      </c>
      <c r="CV23" s="73">
        <f t="shared" si="4"/>
        <v>11852</v>
      </c>
      <c r="CW23" s="96"/>
      <c r="CX23" s="96"/>
      <c r="CY23" s="96"/>
      <c r="CZ23" s="96"/>
      <c r="DA23" s="96"/>
      <c r="DB23" s="96"/>
    </row>
    <row r="24" spans="1:106" x14ac:dyDescent="0.2">
      <c r="A24" s="55"/>
      <c r="B24" s="56" t="s">
        <v>1</v>
      </c>
      <c r="C24" s="76">
        <f t="shared" ref="C24:AG24" si="5">SUM(C7:C23)</f>
        <v>99270</v>
      </c>
      <c r="D24" s="76">
        <f t="shared" si="5"/>
        <v>625916</v>
      </c>
      <c r="E24" s="76">
        <f t="shared" si="5"/>
        <v>183905</v>
      </c>
      <c r="F24" s="76">
        <f t="shared" si="5"/>
        <v>909091</v>
      </c>
      <c r="G24" s="76">
        <f t="shared" si="5"/>
        <v>1033231</v>
      </c>
      <c r="H24" s="76">
        <f t="shared" si="5"/>
        <v>111458</v>
      </c>
      <c r="I24" s="76">
        <f t="shared" si="5"/>
        <v>231410</v>
      </c>
      <c r="J24" s="76">
        <f t="shared" si="5"/>
        <v>74967</v>
      </c>
      <c r="K24" s="76">
        <f t="shared" si="5"/>
        <v>417835</v>
      </c>
      <c r="L24" s="76">
        <f t="shared" si="5"/>
        <v>80263</v>
      </c>
      <c r="M24" s="76">
        <f t="shared" si="5"/>
        <v>135398</v>
      </c>
      <c r="N24" s="76">
        <f t="shared" si="5"/>
        <v>24438</v>
      </c>
      <c r="O24" s="76">
        <f t="shared" si="5"/>
        <v>24999</v>
      </c>
      <c r="P24" s="76">
        <f t="shared" si="5"/>
        <v>184835</v>
      </c>
      <c r="Q24" s="76">
        <f t="shared" si="5"/>
        <v>177120</v>
      </c>
      <c r="R24" s="76">
        <f t="shared" si="5"/>
        <v>292103</v>
      </c>
      <c r="S24" s="76">
        <f t="shared" si="5"/>
        <v>22983</v>
      </c>
      <c r="T24" s="76">
        <f t="shared" si="5"/>
        <v>296180</v>
      </c>
      <c r="U24" s="76">
        <f t="shared" si="5"/>
        <v>611266</v>
      </c>
      <c r="V24" s="76">
        <f t="shared" si="5"/>
        <v>289064</v>
      </c>
      <c r="W24" s="76">
        <f t="shared" si="5"/>
        <v>28603</v>
      </c>
      <c r="X24" s="76">
        <f t="shared" si="5"/>
        <v>236008</v>
      </c>
      <c r="Y24" s="76">
        <f t="shared" si="5"/>
        <v>553675</v>
      </c>
      <c r="Z24" s="76">
        <f t="shared" si="5"/>
        <v>28229</v>
      </c>
      <c r="AA24" s="76">
        <f t="shared" si="5"/>
        <v>35895</v>
      </c>
      <c r="AB24" s="76">
        <f t="shared" si="5"/>
        <v>27786</v>
      </c>
      <c r="AC24" s="76">
        <f t="shared" si="5"/>
        <v>91910</v>
      </c>
      <c r="AD24" s="76">
        <f t="shared" si="5"/>
        <v>79960</v>
      </c>
      <c r="AE24" s="76">
        <f>SUM(AE7:AE23)-11077*14-7111-9894</f>
        <v>37606</v>
      </c>
      <c r="AF24" s="76">
        <f>SUM(AF7:AF23)-520723*14-168167-450216</f>
        <v>563917</v>
      </c>
      <c r="AG24" s="76">
        <f t="shared" si="5"/>
        <v>17289</v>
      </c>
      <c r="AH24" s="76">
        <f>SUM(AH7:AH23)-531800*14-175278-460110</f>
        <v>618812</v>
      </c>
      <c r="AI24" s="76">
        <f>SUM(AI7:AI23)-56540*14-6404-55976</f>
        <v>141140</v>
      </c>
      <c r="AJ24" s="76">
        <f t="shared" ref="AJ24:BN24" si="6">SUM(AJ7:AJ23)</f>
        <v>2</v>
      </c>
      <c r="AK24" s="76">
        <f t="shared" si="6"/>
        <v>0</v>
      </c>
      <c r="AL24" s="76">
        <f t="shared" si="6"/>
        <v>0</v>
      </c>
      <c r="AM24" s="76">
        <f t="shared" si="6"/>
        <v>2</v>
      </c>
      <c r="AN24" s="76">
        <f t="shared" si="6"/>
        <v>2</v>
      </c>
      <c r="AO24" s="76">
        <f t="shared" si="6"/>
        <v>33</v>
      </c>
      <c r="AP24" s="76">
        <f t="shared" si="6"/>
        <v>0</v>
      </c>
      <c r="AQ24" s="76">
        <f t="shared" si="6"/>
        <v>2</v>
      </c>
      <c r="AR24" s="76">
        <f t="shared" si="6"/>
        <v>35</v>
      </c>
      <c r="AS24" s="76">
        <f t="shared" si="6"/>
        <v>39</v>
      </c>
      <c r="AT24" s="76">
        <f t="shared" si="6"/>
        <v>46</v>
      </c>
      <c r="AU24" s="76">
        <f t="shared" si="6"/>
        <v>0</v>
      </c>
      <c r="AV24" s="76">
        <f t="shared" si="6"/>
        <v>3</v>
      </c>
      <c r="AW24" s="76">
        <f t="shared" si="6"/>
        <v>49</v>
      </c>
      <c r="AX24" s="76">
        <f t="shared" si="6"/>
        <v>56</v>
      </c>
      <c r="AY24" s="76">
        <f t="shared" si="6"/>
        <v>18</v>
      </c>
      <c r="AZ24" s="76">
        <f t="shared" si="6"/>
        <v>1</v>
      </c>
      <c r="BA24" s="76">
        <f t="shared" si="6"/>
        <v>8</v>
      </c>
      <c r="BB24" s="76">
        <f t="shared" si="6"/>
        <v>27</v>
      </c>
      <c r="BC24" s="76">
        <f t="shared" si="6"/>
        <v>33</v>
      </c>
      <c r="BD24" s="76">
        <f t="shared" si="6"/>
        <v>7</v>
      </c>
      <c r="BE24" s="76">
        <f t="shared" si="6"/>
        <v>0</v>
      </c>
      <c r="BF24" s="76">
        <f t="shared" si="6"/>
        <v>0</v>
      </c>
      <c r="BG24" s="76">
        <f t="shared" si="6"/>
        <v>7</v>
      </c>
      <c r="BH24" s="76">
        <f t="shared" si="6"/>
        <v>5</v>
      </c>
      <c r="BI24" s="76">
        <f t="shared" si="6"/>
        <v>16953</v>
      </c>
      <c r="BJ24" s="76">
        <f t="shared" si="6"/>
        <v>843</v>
      </c>
      <c r="BK24" s="76">
        <f t="shared" si="6"/>
        <v>44</v>
      </c>
      <c r="BL24" s="76">
        <f t="shared" si="6"/>
        <v>17840</v>
      </c>
      <c r="BM24" s="76">
        <f t="shared" si="6"/>
        <v>5322</v>
      </c>
      <c r="BN24" s="76">
        <f t="shared" si="6"/>
        <v>36116</v>
      </c>
      <c r="BO24" s="76">
        <f t="shared" ref="BO24:CQ24" si="7">SUM(BO7:BO23)</f>
        <v>117992</v>
      </c>
      <c r="BP24" s="76">
        <f t="shared" si="7"/>
        <v>202</v>
      </c>
      <c r="BQ24" s="76">
        <f t="shared" si="7"/>
        <v>154310</v>
      </c>
      <c r="BR24" s="76">
        <f t="shared" si="7"/>
        <v>162754</v>
      </c>
      <c r="BS24" s="76">
        <f t="shared" si="7"/>
        <v>1245</v>
      </c>
      <c r="BT24" s="76">
        <f t="shared" si="7"/>
        <v>26603</v>
      </c>
      <c r="BU24" s="76">
        <f t="shared" si="7"/>
        <v>13</v>
      </c>
      <c r="BV24" s="76">
        <f t="shared" si="7"/>
        <v>27861</v>
      </c>
      <c r="BW24" s="76">
        <f t="shared" si="7"/>
        <v>31322</v>
      </c>
      <c r="BX24" s="76">
        <f t="shared" si="7"/>
        <v>12250</v>
      </c>
      <c r="BY24" s="76">
        <f t="shared" si="7"/>
        <v>45</v>
      </c>
      <c r="BZ24" s="76">
        <f t="shared" si="7"/>
        <v>9</v>
      </c>
      <c r="CA24" s="76">
        <f t="shared" si="7"/>
        <v>12304</v>
      </c>
      <c r="CB24" s="76">
        <f t="shared" si="7"/>
        <v>4363</v>
      </c>
      <c r="CC24" s="76">
        <f t="shared" si="7"/>
        <v>0</v>
      </c>
      <c r="CD24" s="76">
        <f t="shared" si="7"/>
        <v>8289</v>
      </c>
      <c r="CE24" s="76">
        <f t="shared" si="7"/>
        <v>0</v>
      </c>
      <c r="CF24" s="76">
        <f t="shared" si="7"/>
        <v>8289</v>
      </c>
      <c r="CG24" s="76">
        <f t="shared" si="7"/>
        <v>6438</v>
      </c>
      <c r="CH24" s="76">
        <f t="shared" si="7"/>
        <v>24450</v>
      </c>
      <c r="CI24" s="76">
        <f t="shared" si="7"/>
        <v>45072</v>
      </c>
      <c r="CJ24" s="76">
        <f t="shared" si="7"/>
        <v>18</v>
      </c>
      <c r="CK24" s="76">
        <f t="shared" si="7"/>
        <v>69540</v>
      </c>
      <c r="CL24" s="76">
        <f t="shared" si="7"/>
        <v>45311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SUM(CR7:CR23)-11077*14-7111-9894</f>
        <v>795184</v>
      </c>
      <c r="CS24" s="76">
        <f>SUM(CS7:CS23)-520723*14-168167-450216</f>
        <v>1703404</v>
      </c>
      <c r="CT24" s="76">
        <f t="shared" ref="CT24" si="8">SUM(CT7:CT23)</f>
        <v>625425</v>
      </c>
      <c r="CU24" s="76">
        <f>SUM(CU7:CU23)-531800*14-175278-460110</f>
        <v>3124013</v>
      </c>
      <c r="CV24" s="76">
        <f>SUM(CV7:CV23)-56540*14-6404-55976</f>
        <v>2321034</v>
      </c>
      <c r="CW24" s="96"/>
      <c r="CX24" s="96"/>
      <c r="CY24" s="96"/>
      <c r="CZ24" s="96"/>
      <c r="DA24" s="96"/>
      <c r="DB24" s="96"/>
    </row>
    <row r="25" spans="1:106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 x14ac:dyDescent="0.2">
      <c r="AH26" s="99"/>
    </row>
    <row r="27" spans="1:106" ht="15" x14ac:dyDescent="0.3">
      <c r="B27" s="62" t="s">
        <v>72</v>
      </c>
      <c r="AH27" s="99"/>
      <c r="AI27" s="97"/>
    </row>
    <row r="28" spans="1:106" ht="15" x14ac:dyDescent="0.3">
      <c r="B28" s="62" t="s">
        <v>73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AL7" sqref="AL7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89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4" t="s">
        <v>0</v>
      </c>
      <c r="B4" s="104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s="22" customFormat="1" ht="42" customHeight="1" x14ac:dyDescent="0.2">
      <c r="A5" s="105"/>
      <c r="B5" s="105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6"/>
      <c r="B6" s="106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56</v>
      </c>
      <c r="C7" s="73">
        <v>236022.876337858</v>
      </c>
      <c r="D7" s="73">
        <v>26415.345211879401</v>
      </c>
      <c r="E7" s="73">
        <v>0</v>
      </c>
      <c r="F7" s="73">
        <v>0</v>
      </c>
      <c r="G7" s="73">
        <v>67071.221113313106</v>
      </c>
      <c r="H7" s="73">
        <v>60741.257663092299</v>
      </c>
      <c r="I7" s="73">
        <v>2849029.4964853609</v>
      </c>
      <c r="J7" s="73">
        <v>1771049.4794563183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3152123.5939365318</v>
      </c>
      <c r="AN7" s="73">
        <f t="shared" ref="AN7:AN23" si="1">D7+F7+H7+J7+L7+N7+P7+R7+T7+V7+X7+Z7+AB7+AD7+AF7+AH7+AJ7+AL7</f>
        <v>1858206.08233129</v>
      </c>
    </row>
    <row r="8" spans="1:40" s="24" customFormat="1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1398880.6080882354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1398880.6080882354</v>
      </c>
      <c r="AN8" s="73">
        <f t="shared" si="1"/>
        <v>0</v>
      </c>
    </row>
    <row r="9" spans="1:40" ht="24.95" customHeight="1" x14ac:dyDescent="0.2">
      <c r="A9" s="53">
        <v>3</v>
      </c>
      <c r="B9" s="72" t="s">
        <v>59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23462</v>
      </c>
      <c r="V9" s="73">
        <v>11731.0875</v>
      </c>
      <c r="W9" s="73">
        <v>0</v>
      </c>
      <c r="X9" s="73">
        <v>0</v>
      </c>
      <c r="Y9" s="73">
        <v>0</v>
      </c>
      <c r="Z9" s="73">
        <v>0</v>
      </c>
      <c r="AA9" s="73">
        <v>746641</v>
      </c>
      <c r="AB9" s="73">
        <v>746641.14224700001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770103</v>
      </c>
      <c r="AN9" s="73">
        <f t="shared" si="1"/>
        <v>758372.22974700003</v>
      </c>
    </row>
    <row r="10" spans="1:40" ht="24.95" customHeight="1" x14ac:dyDescent="0.2">
      <c r="A10" s="53">
        <v>4</v>
      </c>
      <c r="B10" s="72" t="s">
        <v>60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-3835.5427650000001</v>
      </c>
      <c r="L10" s="73">
        <v>-1827.5769330000001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126735.71049900001</v>
      </c>
      <c r="AB10" s="73">
        <v>122506.98989189559</v>
      </c>
      <c r="AC10" s="73">
        <v>1984.90112</v>
      </c>
      <c r="AD10" s="73">
        <v>1626.6145583360001</v>
      </c>
      <c r="AE10" s="73">
        <v>0</v>
      </c>
      <c r="AF10" s="73">
        <v>0</v>
      </c>
      <c r="AG10" s="73">
        <v>0</v>
      </c>
      <c r="AH10" s="73">
        <v>0</v>
      </c>
      <c r="AI10" s="73">
        <v>13086.03038</v>
      </c>
      <c r="AJ10" s="73">
        <v>5511.8644480000003</v>
      </c>
      <c r="AK10" s="73">
        <v>0</v>
      </c>
      <c r="AL10" s="73">
        <v>0</v>
      </c>
      <c r="AM10" s="73">
        <f t="shared" si="0"/>
        <v>137971.09923399999</v>
      </c>
      <c r="AN10" s="73">
        <f t="shared" si="1"/>
        <v>127817.8919652316</v>
      </c>
    </row>
    <row r="11" spans="1:40" ht="24.95" customHeight="1" x14ac:dyDescent="0.2">
      <c r="A11" s="53">
        <v>5</v>
      </c>
      <c r="B11" s="72" t="s">
        <v>48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22390.564559999999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22390.564559999999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71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65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61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58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63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62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70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64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66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5" customHeight="1" x14ac:dyDescent="0.2">
      <c r="A23" s="53">
        <v>17</v>
      </c>
      <c r="B23" s="74" t="s">
        <v>68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x14ac:dyDescent="0.2">
      <c r="A24" s="55"/>
      <c r="B24" s="56" t="s">
        <v>1</v>
      </c>
      <c r="C24" s="76">
        <f t="shared" ref="C24:AL24" si="2">SUM(C7:C23)</f>
        <v>236022.876337858</v>
      </c>
      <c r="D24" s="76">
        <f t="shared" si="2"/>
        <v>26415.345211879401</v>
      </c>
      <c r="E24" s="76">
        <f t="shared" si="2"/>
        <v>0</v>
      </c>
      <c r="F24" s="76">
        <f t="shared" si="2"/>
        <v>0</v>
      </c>
      <c r="G24" s="76">
        <f t="shared" si="2"/>
        <v>67071.221113313106</v>
      </c>
      <c r="H24" s="76">
        <f t="shared" si="2"/>
        <v>60741.257663092299</v>
      </c>
      <c r="I24" s="76">
        <f t="shared" si="2"/>
        <v>2849029.4964853609</v>
      </c>
      <c r="J24" s="76">
        <f t="shared" si="2"/>
        <v>1771049.4794563183</v>
      </c>
      <c r="K24" s="76">
        <f t="shared" si="2"/>
        <v>-3835.5427650000001</v>
      </c>
      <c r="L24" s="76">
        <f t="shared" si="2"/>
        <v>-1827.5769330000001</v>
      </c>
      <c r="M24" s="76">
        <f t="shared" si="2"/>
        <v>1421271.1726482355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23462</v>
      </c>
      <c r="V24" s="76">
        <f t="shared" si="2"/>
        <v>11731.0875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873376.71049900004</v>
      </c>
      <c r="AB24" s="76">
        <f t="shared" si="2"/>
        <v>869148.13213889557</v>
      </c>
      <c r="AC24" s="76">
        <f t="shared" si="2"/>
        <v>1984.90112</v>
      </c>
      <c r="AD24" s="76">
        <f t="shared" si="2"/>
        <v>1626.6145583360001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13086.03038</v>
      </c>
      <c r="AJ24" s="76">
        <f t="shared" si="2"/>
        <v>5511.8644480000003</v>
      </c>
      <c r="AK24" s="76">
        <f t="shared" si="2"/>
        <v>0</v>
      </c>
      <c r="AL24" s="76">
        <f t="shared" si="2"/>
        <v>0</v>
      </c>
      <c r="AM24" s="76">
        <f>SUM(AM7:AM23)</f>
        <v>5481468.8658187669</v>
      </c>
      <c r="AN24" s="76">
        <f>SUM(AN7:AN23)</f>
        <v>2744396.2040435215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12" t="s">
        <v>75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40" customFormat="1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8:N29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AA6" activePane="bottomRight" state="frozen"/>
      <selection pane="topRight"/>
      <selection pane="bottomLeft"/>
      <selection pane="bottomRight" activeCell="AM7" sqref="AM7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6" t="s">
        <v>90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4" t="s">
        <v>0</v>
      </c>
      <c r="B4" s="104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39.950000000000003" customHeight="1" x14ac:dyDescent="0.2">
      <c r="A5" s="106"/>
      <c r="B5" s="106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59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6042</v>
      </c>
      <c r="V6" s="78">
        <v>3021.1567808219174</v>
      </c>
      <c r="W6" s="78">
        <v>0</v>
      </c>
      <c r="X6" s="78">
        <v>0</v>
      </c>
      <c r="Y6" s="78">
        <v>0</v>
      </c>
      <c r="Z6" s="78">
        <v>0</v>
      </c>
      <c r="AA6" s="78">
        <v>4824135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4830177</v>
      </c>
      <c r="AN6" s="75">
        <f t="shared" ref="AN6:AN22" si="1">D6+F6+H6+J6+L6+N6+P6+R6+T6+V6+X6+Z6+AB6+AD6+AF6+AH6+AJ6+AL6</f>
        <v>3021.1567808219174</v>
      </c>
    </row>
    <row r="7" spans="1:40" customFormat="1" ht="24.95" customHeight="1" x14ac:dyDescent="0.2">
      <c r="A7" s="53">
        <v>2</v>
      </c>
      <c r="B7" s="72" t="s">
        <v>56</v>
      </c>
      <c r="C7" s="78">
        <v>164240.36244501444</v>
      </c>
      <c r="D7" s="78">
        <v>151319.6932385992</v>
      </c>
      <c r="E7" s="78">
        <v>0</v>
      </c>
      <c r="F7" s="78">
        <v>0</v>
      </c>
      <c r="G7" s="78">
        <v>11023.756500027797</v>
      </c>
      <c r="H7" s="78">
        <v>2204.3063600991782</v>
      </c>
      <c r="I7" s="78">
        <v>2117218.6967270551</v>
      </c>
      <c r="J7" s="78">
        <v>796210.485959757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2292482.8156720973</v>
      </c>
      <c r="AN7" s="75">
        <f t="shared" si="1"/>
        <v>949734.48555845534</v>
      </c>
    </row>
    <row r="8" spans="1:40" customFormat="1" ht="24.95" customHeight="1" x14ac:dyDescent="0.2">
      <c r="A8" s="53">
        <v>3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1240487.4568151811</v>
      </c>
      <c r="N8" s="78">
        <v>1240487.4568151811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1240487.4568151811</v>
      </c>
      <c r="AN8" s="75">
        <f t="shared" si="1"/>
        <v>1240487.4568151811</v>
      </c>
    </row>
    <row r="9" spans="1:40" customFormat="1" ht="24.95" customHeight="1" x14ac:dyDescent="0.2">
      <c r="A9" s="53">
        <v>4</v>
      </c>
      <c r="B9" s="72" t="s">
        <v>60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18443.474786554507</v>
      </c>
      <c r="L9" s="78">
        <v>15747.23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92624.255829933449</v>
      </c>
      <c r="AB9" s="78">
        <v>2591.23</v>
      </c>
      <c r="AC9" s="78">
        <v>1624.3215906622577</v>
      </c>
      <c r="AD9" s="78">
        <v>270.67</v>
      </c>
      <c r="AE9" s="78">
        <v>0</v>
      </c>
      <c r="AF9" s="78">
        <v>0</v>
      </c>
      <c r="AG9" s="78">
        <v>0</v>
      </c>
      <c r="AH9" s="78">
        <v>0</v>
      </c>
      <c r="AI9" s="78">
        <v>6411.6676367095615</v>
      </c>
      <c r="AJ9" s="78">
        <v>3259.13</v>
      </c>
      <c r="AK9" s="78">
        <v>0</v>
      </c>
      <c r="AL9" s="78">
        <v>0</v>
      </c>
      <c r="AM9" s="75">
        <f t="shared" si="0"/>
        <v>119103.71984385978</v>
      </c>
      <c r="AN9" s="75">
        <f t="shared" si="1"/>
        <v>21868.26</v>
      </c>
    </row>
    <row r="10" spans="1:40" customFormat="1" ht="24.95" customHeight="1" x14ac:dyDescent="0.2">
      <c r="A10" s="53">
        <v>5</v>
      </c>
      <c r="B10" s="72" t="s">
        <v>48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22866.602340978854</v>
      </c>
      <c r="N10" s="78">
        <v>21846.864840978855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30286.205339178086</v>
      </c>
      <c r="AB10" s="78">
        <v>2175.7004191558808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53152.80768015694</v>
      </c>
      <c r="AN10" s="75">
        <f t="shared" si="1"/>
        <v>24022.565260134736</v>
      </c>
    </row>
    <row r="11" spans="1:40" customFormat="1" ht="24.95" customHeight="1" x14ac:dyDescent="0.2">
      <c r="A11" s="53">
        <v>6</v>
      </c>
      <c r="B11" s="72" t="s">
        <v>71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1021.4951326530611</v>
      </c>
      <c r="AD11" s="78">
        <v>453.99783673469301</v>
      </c>
      <c r="AE11" s="78">
        <v>0</v>
      </c>
      <c r="AF11" s="78">
        <v>0</v>
      </c>
      <c r="AG11" s="78">
        <v>0</v>
      </c>
      <c r="AH11" s="78">
        <v>0</v>
      </c>
      <c r="AI11" s="78">
        <v>6128.970795918367</v>
      </c>
      <c r="AJ11" s="78">
        <v>907.99567346938602</v>
      </c>
      <c r="AK11" s="78">
        <v>0</v>
      </c>
      <c r="AL11" s="78">
        <v>0</v>
      </c>
      <c r="AM11" s="75">
        <f t="shared" si="0"/>
        <v>7150.4659285714279</v>
      </c>
      <c r="AN11" s="75">
        <f t="shared" si="1"/>
        <v>1361.993510204079</v>
      </c>
    </row>
    <row r="12" spans="1:40" customFormat="1" ht="24.95" customHeight="1" x14ac:dyDescent="0.2">
      <c r="A12" s="53">
        <v>7</v>
      </c>
      <c r="B12" s="72" t="s">
        <v>67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205.84</v>
      </c>
      <c r="N12" s="78">
        <v>167.71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512.14</v>
      </c>
      <c r="AB12" s="78">
        <v>119.32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717.98</v>
      </c>
      <c r="AN12" s="75">
        <f t="shared" si="1"/>
        <v>287.02999999999997</v>
      </c>
    </row>
    <row r="13" spans="1:40" customFormat="1" ht="24.95" customHeight="1" x14ac:dyDescent="0.2">
      <c r="A13" s="53">
        <v>8</v>
      </c>
      <c r="B13" s="72" t="s">
        <v>65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58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62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70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64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66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68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17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2">SUM(C6:C22)</f>
        <v>164240.36244501444</v>
      </c>
      <c r="D23" s="76">
        <f t="shared" si="2"/>
        <v>151319.6932385992</v>
      </c>
      <c r="E23" s="76">
        <f t="shared" si="2"/>
        <v>0</v>
      </c>
      <c r="F23" s="76">
        <f t="shared" si="2"/>
        <v>0</v>
      </c>
      <c r="G23" s="76">
        <f t="shared" si="2"/>
        <v>11023.756500027797</v>
      </c>
      <c r="H23" s="76">
        <f t="shared" si="2"/>
        <v>2204.3063600991782</v>
      </c>
      <c r="I23" s="76">
        <f t="shared" si="2"/>
        <v>2117218.6967270551</v>
      </c>
      <c r="J23" s="76">
        <f t="shared" si="2"/>
        <v>796210.485959757</v>
      </c>
      <c r="K23" s="76">
        <f t="shared" si="2"/>
        <v>18443.474786554507</v>
      </c>
      <c r="L23" s="76">
        <f t="shared" si="2"/>
        <v>15747.23</v>
      </c>
      <c r="M23" s="76">
        <f t="shared" si="2"/>
        <v>1263559.89915616</v>
      </c>
      <c r="N23" s="76">
        <f t="shared" si="2"/>
        <v>1262502.0316561598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6042</v>
      </c>
      <c r="V23" s="76">
        <f t="shared" si="2"/>
        <v>3021.1567808219174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4947557.6011691112</v>
      </c>
      <c r="AB23" s="76">
        <f t="shared" si="2"/>
        <v>4886.2504191558801</v>
      </c>
      <c r="AC23" s="76">
        <f t="shared" si="2"/>
        <v>2645.816723315319</v>
      </c>
      <c r="AD23" s="76">
        <f t="shared" si="2"/>
        <v>724.66783673469308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12540.638432627929</v>
      </c>
      <c r="AJ23" s="76">
        <f t="shared" si="2"/>
        <v>4167.1256734693861</v>
      </c>
      <c r="AK23" s="76">
        <f t="shared" si="2"/>
        <v>0</v>
      </c>
      <c r="AL23" s="76">
        <f t="shared" si="2"/>
        <v>0</v>
      </c>
      <c r="AM23" s="76">
        <f t="shared" si="2"/>
        <v>8543272.2459398676</v>
      </c>
      <c r="AN23" s="76">
        <f t="shared" si="2"/>
        <v>2240782.9479247965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3" t="s">
        <v>79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</row>
    <row r="28" spans="1:40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AE7" activePane="bottomRight" state="frozen"/>
      <selection pane="topRight"/>
      <selection pane="bottomLeft"/>
      <selection pane="bottomRight" activeCell="AM8" sqref="AM8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4" t="s">
        <v>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/>
      <c r="N1" s="16"/>
      <c r="O1" s="16"/>
      <c r="P1" s="16"/>
      <c r="Q1" s="16"/>
      <c r="R1" s="16"/>
      <c r="S1" s="16"/>
    </row>
    <row r="2" spans="1:40" x14ac:dyDescent="0.2">
      <c r="A2" s="114" t="s">
        <v>46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4" t="s">
        <v>0</v>
      </c>
      <c r="B5" s="104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35</v>
      </c>
      <c r="L5" s="103"/>
      <c r="M5" s="101" t="s">
        <v>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39.950000000000003" customHeight="1" x14ac:dyDescent="0.2">
      <c r="A6" s="106"/>
      <c r="B6" s="106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56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1755524.59</v>
      </c>
      <c r="J7" s="78">
        <v>369043.14850000013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3" si="0">C7+E7+G7+I7+K7+M7+O7+Q7+S7+U7+W7+Y7+AA7+AC7+AE7+AG7+AI7+AK7</f>
        <v>1755524.59</v>
      </c>
      <c r="AN7" s="75">
        <f t="shared" ref="AN7:AN23" si="1">D7+F7+H7+J7+L7+N7+P7+R7+T7+V7+X7+Z7+AB7+AD7+AF7+AH7+AJ7+AL7</f>
        <v>369043.14850000013</v>
      </c>
    </row>
    <row r="8" spans="1:40" customFormat="1" ht="24.95" customHeight="1" x14ac:dyDescent="0.2">
      <c r="A8" s="53">
        <v>2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32584.240611392153</v>
      </c>
      <c r="N8" s="78">
        <v>32584.240611392153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32584.240611392153</v>
      </c>
      <c r="AN8" s="75">
        <f t="shared" si="1"/>
        <v>32584.240611392153</v>
      </c>
    </row>
    <row r="9" spans="1:40" customFormat="1" ht="24.95" customHeight="1" x14ac:dyDescent="0.2">
      <c r="A9" s="53">
        <v>3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71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65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61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59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58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62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67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70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64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66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customFormat="1" ht="24.95" customHeight="1" x14ac:dyDescent="0.2">
      <c r="A23" s="53">
        <v>17</v>
      </c>
      <c r="B23" s="74" t="s">
        <v>68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80">
        <f t="shared" ref="C24:AL24" si="2">SUM(C7:C23)</f>
        <v>0</v>
      </c>
      <c r="D24" s="80">
        <f t="shared" si="2"/>
        <v>0</v>
      </c>
      <c r="E24" s="80">
        <f t="shared" si="2"/>
        <v>0</v>
      </c>
      <c r="F24" s="80">
        <f t="shared" si="2"/>
        <v>0</v>
      </c>
      <c r="G24" s="80">
        <f t="shared" si="2"/>
        <v>0</v>
      </c>
      <c r="H24" s="80">
        <f t="shared" si="2"/>
        <v>0</v>
      </c>
      <c r="I24" s="80">
        <f t="shared" si="2"/>
        <v>1755524.59</v>
      </c>
      <c r="J24" s="80">
        <f t="shared" si="2"/>
        <v>369043.14850000013</v>
      </c>
      <c r="K24" s="80">
        <f t="shared" si="2"/>
        <v>0</v>
      </c>
      <c r="L24" s="80">
        <f t="shared" si="2"/>
        <v>0</v>
      </c>
      <c r="M24" s="80">
        <f t="shared" si="2"/>
        <v>32584.240611392153</v>
      </c>
      <c r="N24" s="80">
        <f t="shared" si="2"/>
        <v>32584.240611392153</v>
      </c>
      <c r="O24" s="80">
        <f t="shared" si="2"/>
        <v>0</v>
      </c>
      <c r="P24" s="80">
        <f t="shared" si="2"/>
        <v>0</v>
      </c>
      <c r="Q24" s="80">
        <f t="shared" si="2"/>
        <v>0</v>
      </c>
      <c r="R24" s="80">
        <f t="shared" si="2"/>
        <v>0</v>
      </c>
      <c r="S24" s="80">
        <f t="shared" si="2"/>
        <v>0</v>
      </c>
      <c r="T24" s="80">
        <f t="shared" si="2"/>
        <v>0</v>
      </c>
      <c r="U24" s="80">
        <f t="shared" si="2"/>
        <v>0</v>
      </c>
      <c r="V24" s="80">
        <f t="shared" si="2"/>
        <v>0</v>
      </c>
      <c r="W24" s="80">
        <f t="shared" si="2"/>
        <v>0</v>
      </c>
      <c r="X24" s="80">
        <f t="shared" si="2"/>
        <v>0</v>
      </c>
      <c r="Y24" s="80">
        <f t="shared" si="2"/>
        <v>0</v>
      </c>
      <c r="Z24" s="80">
        <f t="shared" si="2"/>
        <v>0</v>
      </c>
      <c r="AA24" s="80">
        <f t="shared" si="2"/>
        <v>0</v>
      </c>
      <c r="AB24" s="80">
        <f t="shared" si="2"/>
        <v>0</v>
      </c>
      <c r="AC24" s="80">
        <f t="shared" si="2"/>
        <v>0</v>
      </c>
      <c r="AD24" s="80">
        <f t="shared" si="2"/>
        <v>0</v>
      </c>
      <c r="AE24" s="80">
        <f t="shared" si="2"/>
        <v>0</v>
      </c>
      <c r="AF24" s="80">
        <f t="shared" si="2"/>
        <v>0</v>
      </c>
      <c r="AG24" s="80">
        <f t="shared" si="2"/>
        <v>0</v>
      </c>
      <c r="AH24" s="80">
        <f t="shared" si="2"/>
        <v>0</v>
      </c>
      <c r="AI24" s="80">
        <f t="shared" si="2"/>
        <v>0</v>
      </c>
      <c r="AJ24" s="80">
        <f t="shared" si="2"/>
        <v>0</v>
      </c>
      <c r="AK24" s="80">
        <f t="shared" si="2"/>
        <v>0</v>
      </c>
      <c r="AL24" s="80">
        <f t="shared" si="2"/>
        <v>0</v>
      </c>
      <c r="AM24" s="76">
        <f t="shared" ref="AM24" si="3">C24+E24+G24+I24+K24+M24+O24+Q24+S24+U24+W24+Y24+AA24+AC24+AE24+AG24+AI24+AK24</f>
        <v>1788108.8306113922</v>
      </c>
      <c r="AN24" s="76">
        <f t="shared" ref="AN24" si="4">D24+F24+H24+J24+L24+N24+P24+R24+T24+V24+X24+Z24+AB24+AD24+AF24+AH24+AJ24+AL24</f>
        <v>401627.38911139226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3" t="s">
        <v>80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</row>
    <row r="29" spans="1:40" ht="17.25" customHeight="1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8:AN23">
    <sortCondition descending="1" ref="AM7:AM23"/>
  </sortState>
  <mergeCells count="24"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M7" sqref="AM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4" t="s">
        <v>86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4" t="s">
        <v>46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4" t="s">
        <v>0</v>
      </c>
      <c r="B5" s="104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36</v>
      </c>
      <c r="L5" s="103"/>
      <c r="M5" s="101" t="s">
        <v>37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93" customHeight="1" x14ac:dyDescent="0.2">
      <c r="A6" s="106"/>
      <c r="B6" s="106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0" ht="24.95" customHeight="1" x14ac:dyDescent="0.2">
      <c r="A7" s="53">
        <v>1</v>
      </c>
      <c r="B7" s="72" t="s">
        <v>56</v>
      </c>
      <c r="C7" s="73">
        <v>9000</v>
      </c>
      <c r="D7" s="73">
        <v>9000</v>
      </c>
      <c r="E7" s="73">
        <v>0</v>
      </c>
      <c r="F7" s="73">
        <v>0</v>
      </c>
      <c r="G7" s="73">
        <v>0</v>
      </c>
      <c r="H7" s="73">
        <v>0</v>
      </c>
      <c r="I7" s="73">
        <v>2393770.665000001</v>
      </c>
      <c r="J7" s="73">
        <v>519317.17400000105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2402770.665000001</v>
      </c>
      <c r="AN7" s="75">
        <f t="shared" ref="AN7:AN23" si="1">D7+F7+H7+J7+L7+N7+P7+R7+T7+V7+X7+Z7+AB7+AD7+AF7+AH7+AJ7+AL7</f>
        <v>528317.17400000105</v>
      </c>
    </row>
    <row r="8" spans="1:40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82509.253846686275</v>
      </c>
      <c r="N8" s="73">
        <v>82509.253846686275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82509.253846686275</v>
      </c>
      <c r="AN8" s="75">
        <f t="shared" si="1"/>
        <v>82509.253846686275</v>
      </c>
    </row>
    <row r="9" spans="1:40" ht="24.95" customHeight="1" x14ac:dyDescent="0.2">
      <c r="A9" s="53">
        <v>3</v>
      </c>
      <c r="B9" s="72" t="s">
        <v>60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18783.460000000003</v>
      </c>
      <c r="L9" s="73">
        <v>18783.460000000003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8000</v>
      </c>
      <c r="AB9" s="73">
        <v>139.71000000000004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26783.460000000003</v>
      </c>
      <c r="AN9" s="75">
        <f t="shared" si="1"/>
        <v>18923.170000000002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71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65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58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63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62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67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70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64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66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68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5">
        <f t="shared" si="0"/>
        <v>0</v>
      </c>
      <c r="AN22" s="75">
        <f t="shared" si="1"/>
        <v>0</v>
      </c>
    </row>
    <row r="23" spans="1:40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76">
        <f t="shared" ref="C24:AN24" si="2">SUM(C7:C23)</f>
        <v>9000</v>
      </c>
      <c r="D24" s="76">
        <f t="shared" si="2"/>
        <v>9000</v>
      </c>
      <c r="E24" s="76">
        <f t="shared" si="2"/>
        <v>0</v>
      </c>
      <c r="F24" s="76">
        <f t="shared" si="2"/>
        <v>0</v>
      </c>
      <c r="G24" s="76">
        <f t="shared" si="2"/>
        <v>0</v>
      </c>
      <c r="H24" s="76">
        <f t="shared" si="2"/>
        <v>0</v>
      </c>
      <c r="I24" s="76">
        <f t="shared" si="2"/>
        <v>2393770.665000001</v>
      </c>
      <c r="J24" s="76">
        <f t="shared" si="2"/>
        <v>519317.17400000105</v>
      </c>
      <c r="K24" s="76">
        <f t="shared" si="2"/>
        <v>18783.460000000003</v>
      </c>
      <c r="L24" s="76">
        <f t="shared" si="2"/>
        <v>18783.460000000003</v>
      </c>
      <c r="M24" s="76">
        <f t="shared" si="2"/>
        <v>82509.253846686275</v>
      </c>
      <c r="N24" s="76">
        <f t="shared" si="2"/>
        <v>82509.253846686275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8000</v>
      </c>
      <c r="AB24" s="76">
        <f t="shared" si="2"/>
        <v>139.71000000000004</v>
      </c>
      <c r="AC24" s="76">
        <f t="shared" si="2"/>
        <v>0</v>
      </c>
      <c r="AD24" s="76">
        <f t="shared" si="2"/>
        <v>0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 t="shared" si="2"/>
        <v>2512063.3788466873</v>
      </c>
      <c r="AN24" s="76">
        <f t="shared" si="2"/>
        <v>629749.59784668742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3" t="s">
        <v>78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54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D7" sqref="D7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7109375" customWidth="1"/>
  </cols>
  <sheetData>
    <row r="2" spans="1:5" ht="12.75" customHeight="1" x14ac:dyDescent="0.2">
      <c r="A2" s="115" t="s">
        <v>91</v>
      </c>
      <c r="B2" s="115"/>
      <c r="C2" s="115"/>
      <c r="D2" s="115"/>
    </row>
    <row r="3" spans="1:5" ht="12.75" customHeight="1" x14ac:dyDescent="0.2">
      <c r="A3" s="115"/>
      <c r="B3" s="115"/>
      <c r="C3" s="115"/>
      <c r="D3" s="115"/>
      <c r="E3" s="4"/>
    </row>
    <row r="4" spans="1:5" x14ac:dyDescent="0.2">
      <c r="A4" s="115"/>
      <c r="B4" s="115"/>
      <c r="C4" s="115"/>
      <c r="D4" s="115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236022.883</v>
      </c>
      <c r="D7" s="61">
        <f>C7/$C$25</f>
        <v>4.3028218235993565E-2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67071.221113315391</v>
      </c>
      <c r="D9" s="61">
        <f t="shared" si="0"/>
        <v>1.2227437876938033E-2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2849029.4964854</v>
      </c>
      <c r="D10" s="61">
        <f t="shared" si="0"/>
        <v>0.51939312568924367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0</v>
      </c>
      <c r="D11" s="61">
        <f t="shared" si="0"/>
        <v>0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1421271.1726482355</v>
      </c>
      <c r="D12" s="61">
        <f t="shared" si="0"/>
        <v>0.25910524188129153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23462.174999999999</v>
      </c>
      <c r="D16" s="61">
        <f t="shared" si="0"/>
        <v>4.2772784289355215E-3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873376.71049900004</v>
      </c>
      <c r="D19" s="61">
        <f t="shared" si="0"/>
        <v>0.1592211874709841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1984.90112</v>
      </c>
      <c r="D20" s="61">
        <f t="shared" si="0"/>
        <v>3.6185795835833446E-4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13086.03038</v>
      </c>
      <c r="D23" s="61">
        <f>C23/$C$25</f>
        <v>2.3856524582554217E-3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5485304.59024595</v>
      </c>
      <c r="D25" s="60">
        <f>SUM(D7:D24)</f>
        <v>1.0000000000000002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22" sqref="E22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81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47</v>
      </c>
      <c r="C5" s="73">
        <v>16216</v>
      </c>
      <c r="D5" s="73">
        <v>0</v>
      </c>
      <c r="E5" s="73">
        <v>553509</v>
      </c>
      <c r="F5" s="73">
        <v>7</v>
      </c>
      <c r="G5" s="73">
        <v>0</v>
      </c>
      <c r="H5" s="75">
        <f t="shared" ref="H5:H21" si="0">SUM(C5:G5)</f>
        <v>569732</v>
      </c>
      <c r="K5" s="96"/>
    </row>
    <row r="6" spans="1:11" s="24" customFormat="1" ht="24.95" customHeight="1" x14ac:dyDescent="0.2">
      <c r="A6" s="53">
        <v>2</v>
      </c>
      <c r="B6" s="54" t="s">
        <v>61</v>
      </c>
      <c r="C6" s="73">
        <v>21769</v>
      </c>
      <c r="D6" s="73">
        <v>0</v>
      </c>
      <c r="E6" s="73">
        <v>542616</v>
      </c>
      <c r="F6" s="73">
        <v>0</v>
      </c>
      <c r="G6" s="73">
        <v>0</v>
      </c>
      <c r="H6" s="75">
        <f t="shared" si="0"/>
        <v>564385</v>
      </c>
      <c r="J6" s="22"/>
      <c r="K6" s="96"/>
    </row>
    <row r="7" spans="1:11" ht="24.95" customHeight="1" x14ac:dyDescent="0.2">
      <c r="A7" s="53">
        <v>3</v>
      </c>
      <c r="B7" s="54" t="s">
        <v>66</v>
      </c>
      <c r="C7" s="73">
        <v>16353</v>
      </c>
      <c r="D7" s="73">
        <v>0</v>
      </c>
      <c r="E7" s="73">
        <v>547534</v>
      </c>
      <c r="F7" s="73">
        <v>0</v>
      </c>
      <c r="G7" s="73">
        <v>0</v>
      </c>
      <c r="H7" s="75">
        <f t="shared" si="0"/>
        <v>563887</v>
      </c>
      <c r="J7" s="22"/>
      <c r="K7" s="96"/>
    </row>
    <row r="8" spans="1:11" ht="24.95" customHeight="1" x14ac:dyDescent="0.2">
      <c r="A8" s="53">
        <v>4</v>
      </c>
      <c r="B8" s="54" t="s">
        <v>48</v>
      </c>
      <c r="C8" s="73">
        <v>14730</v>
      </c>
      <c r="D8" s="73">
        <v>0</v>
      </c>
      <c r="E8" s="73">
        <v>546440</v>
      </c>
      <c r="F8" s="73">
        <v>0</v>
      </c>
      <c r="G8" s="73">
        <v>5</v>
      </c>
      <c r="H8" s="75">
        <f t="shared" si="0"/>
        <v>561175</v>
      </c>
      <c r="J8" s="22"/>
      <c r="K8" s="96"/>
    </row>
    <row r="9" spans="1:11" ht="24.95" customHeight="1" x14ac:dyDescent="0.2">
      <c r="A9" s="53">
        <v>5</v>
      </c>
      <c r="B9" s="54" t="s">
        <v>62</v>
      </c>
      <c r="C9" s="73">
        <v>4573</v>
      </c>
      <c r="D9" s="73">
        <v>0</v>
      </c>
      <c r="E9" s="73">
        <v>535636</v>
      </c>
      <c r="F9" s="73">
        <v>0</v>
      </c>
      <c r="G9" s="73">
        <v>0</v>
      </c>
      <c r="H9" s="75">
        <f t="shared" si="0"/>
        <v>540209</v>
      </c>
      <c r="J9" s="22"/>
      <c r="K9" s="96"/>
    </row>
    <row r="10" spans="1:11" ht="24.95" customHeight="1" x14ac:dyDescent="0.2">
      <c r="A10" s="53">
        <v>6</v>
      </c>
      <c r="B10" s="54" t="s">
        <v>60</v>
      </c>
      <c r="C10" s="73">
        <v>3409</v>
      </c>
      <c r="D10" s="73">
        <v>0</v>
      </c>
      <c r="E10" s="73">
        <v>535142</v>
      </c>
      <c r="F10" s="73">
        <v>0</v>
      </c>
      <c r="G10" s="73">
        <v>1</v>
      </c>
      <c r="H10" s="75">
        <f t="shared" si="0"/>
        <v>538552</v>
      </c>
      <c r="J10" s="22"/>
      <c r="K10" s="96"/>
    </row>
    <row r="11" spans="1:11" ht="24.95" customHeight="1" x14ac:dyDescent="0.2">
      <c r="A11" s="53">
        <v>7</v>
      </c>
      <c r="B11" s="54" t="s">
        <v>56</v>
      </c>
      <c r="C11" s="73">
        <v>2534</v>
      </c>
      <c r="D11" s="73">
        <v>0</v>
      </c>
      <c r="E11" s="73">
        <v>534771</v>
      </c>
      <c r="F11" s="73">
        <v>0</v>
      </c>
      <c r="G11" s="73">
        <v>0</v>
      </c>
      <c r="H11" s="75">
        <f t="shared" si="0"/>
        <v>537305</v>
      </c>
      <c r="J11" s="22"/>
      <c r="K11" s="96"/>
    </row>
    <row r="12" spans="1:11" ht="24.95" customHeight="1" x14ac:dyDescent="0.2">
      <c r="A12" s="53">
        <v>8</v>
      </c>
      <c r="B12" s="54" t="s">
        <v>59</v>
      </c>
      <c r="C12" s="73">
        <v>2161</v>
      </c>
      <c r="D12" s="73">
        <v>0</v>
      </c>
      <c r="E12" s="73">
        <v>534444</v>
      </c>
      <c r="F12" s="73">
        <v>12</v>
      </c>
      <c r="G12" s="73">
        <v>9</v>
      </c>
      <c r="H12" s="75">
        <f t="shared" si="0"/>
        <v>536626</v>
      </c>
      <c r="J12" s="22"/>
      <c r="K12" s="96"/>
    </row>
    <row r="13" spans="1:11" ht="24.95" customHeight="1" x14ac:dyDescent="0.2">
      <c r="A13" s="53">
        <v>9</v>
      </c>
      <c r="B13" s="54" t="s">
        <v>71</v>
      </c>
      <c r="C13" s="73">
        <v>2210</v>
      </c>
      <c r="D13" s="73">
        <v>0</v>
      </c>
      <c r="E13" s="73">
        <v>533920</v>
      </c>
      <c r="F13" s="73">
        <v>0</v>
      </c>
      <c r="G13" s="73">
        <v>0</v>
      </c>
      <c r="H13" s="75">
        <f t="shared" si="0"/>
        <v>536130</v>
      </c>
      <c r="J13" s="22"/>
      <c r="K13" s="96"/>
    </row>
    <row r="14" spans="1:11" ht="24.95" customHeight="1" x14ac:dyDescent="0.2">
      <c r="A14" s="53">
        <v>10</v>
      </c>
      <c r="B14" s="54" t="s">
        <v>65</v>
      </c>
      <c r="C14" s="73">
        <v>2248</v>
      </c>
      <c r="D14" s="73">
        <v>0</v>
      </c>
      <c r="E14" s="73">
        <v>533747</v>
      </c>
      <c r="F14" s="73">
        <v>5</v>
      </c>
      <c r="G14" s="73">
        <v>1</v>
      </c>
      <c r="H14" s="75">
        <f t="shared" si="0"/>
        <v>536001</v>
      </c>
      <c r="J14" s="22"/>
      <c r="K14" s="96"/>
    </row>
    <row r="15" spans="1:11" ht="24.95" customHeight="1" x14ac:dyDescent="0.2">
      <c r="A15" s="53">
        <v>11</v>
      </c>
      <c r="B15" s="54" t="s">
        <v>57</v>
      </c>
      <c r="C15" s="73">
        <v>2041</v>
      </c>
      <c r="D15" s="73">
        <v>0</v>
      </c>
      <c r="E15" s="73">
        <v>533713</v>
      </c>
      <c r="F15" s="73">
        <v>1</v>
      </c>
      <c r="G15" s="73">
        <v>0</v>
      </c>
      <c r="H15" s="75">
        <f t="shared" si="0"/>
        <v>535755</v>
      </c>
      <c r="J15" s="22"/>
      <c r="K15" s="96"/>
    </row>
    <row r="16" spans="1:11" ht="24.95" customHeight="1" x14ac:dyDescent="0.2">
      <c r="A16" s="53">
        <v>12</v>
      </c>
      <c r="B16" s="54" t="s">
        <v>67</v>
      </c>
      <c r="C16" s="73">
        <v>1469</v>
      </c>
      <c r="D16" s="73">
        <v>0</v>
      </c>
      <c r="E16" s="73">
        <v>533314</v>
      </c>
      <c r="F16" s="73">
        <v>3</v>
      </c>
      <c r="G16" s="73">
        <v>0</v>
      </c>
      <c r="H16" s="75">
        <f t="shared" si="0"/>
        <v>534786</v>
      </c>
      <c r="J16" s="22"/>
      <c r="K16" s="96"/>
    </row>
    <row r="17" spans="1:11" ht="24.95" customHeight="1" x14ac:dyDescent="0.2">
      <c r="A17" s="53">
        <v>13</v>
      </c>
      <c r="B17" s="54" t="s">
        <v>58</v>
      </c>
      <c r="C17" s="73">
        <v>793</v>
      </c>
      <c r="D17" s="73">
        <v>0</v>
      </c>
      <c r="E17" s="73">
        <v>532595</v>
      </c>
      <c r="F17" s="73">
        <v>0</v>
      </c>
      <c r="G17" s="73">
        <v>0</v>
      </c>
      <c r="H17" s="75">
        <f t="shared" si="0"/>
        <v>533388</v>
      </c>
      <c r="J17" s="22"/>
      <c r="K17" s="96"/>
    </row>
    <row r="18" spans="1:11" ht="24.95" customHeight="1" x14ac:dyDescent="0.2">
      <c r="A18" s="53">
        <v>14</v>
      </c>
      <c r="B18" s="54" t="s">
        <v>70</v>
      </c>
      <c r="C18" s="73">
        <v>117</v>
      </c>
      <c r="D18" s="73">
        <v>30</v>
      </c>
      <c r="E18" s="73">
        <v>531845</v>
      </c>
      <c r="F18" s="73">
        <v>0</v>
      </c>
      <c r="G18" s="73">
        <v>0</v>
      </c>
      <c r="H18" s="75">
        <f t="shared" si="0"/>
        <v>531992</v>
      </c>
      <c r="J18" s="22"/>
      <c r="K18" s="96"/>
    </row>
    <row r="19" spans="1:11" ht="24.95" customHeight="1" x14ac:dyDescent="0.2">
      <c r="A19" s="53">
        <v>15</v>
      </c>
      <c r="B19" s="63" t="s">
        <v>64</v>
      </c>
      <c r="C19" s="73">
        <v>0</v>
      </c>
      <c r="D19" s="73">
        <v>0</v>
      </c>
      <c r="E19" s="73">
        <v>531800</v>
      </c>
      <c r="F19" s="73">
        <v>0</v>
      </c>
      <c r="G19" s="73">
        <v>0</v>
      </c>
      <c r="H19" s="75">
        <f t="shared" si="0"/>
        <v>531800</v>
      </c>
      <c r="J19" s="22"/>
      <c r="K19" s="96"/>
    </row>
    <row r="20" spans="1:11" ht="24.95" customHeight="1" x14ac:dyDescent="0.2">
      <c r="A20" s="53">
        <v>16</v>
      </c>
      <c r="B20" s="63" t="s">
        <v>68</v>
      </c>
      <c r="C20" s="73">
        <v>2966</v>
      </c>
      <c r="D20" s="73">
        <v>0</v>
      </c>
      <c r="E20" s="73">
        <v>460238</v>
      </c>
      <c r="F20" s="73">
        <v>2</v>
      </c>
      <c r="G20" s="73">
        <v>0</v>
      </c>
      <c r="H20" s="75">
        <f t="shared" si="0"/>
        <v>463206</v>
      </c>
      <c r="J20" s="22"/>
      <c r="K20" s="96"/>
    </row>
    <row r="21" spans="1:11" ht="24.95" customHeight="1" x14ac:dyDescent="0.2">
      <c r="A21" s="53">
        <v>17</v>
      </c>
      <c r="B21" s="63" t="s">
        <v>63</v>
      </c>
      <c r="C21" s="73">
        <v>168</v>
      </c>
      <c r="D21" s="73">
        <v>0</v>
      </c>
      <c r="E21" s="73">
        <v>175426</v>
      </c>
      <c r="F21" s="73">
        <v>5</v>
      </c>
      <c r="G21" s="73">
        <v>0</v>
      </c>
      <c r="H21" s="75">
        <f t="shared" si="0"/>
        <v>175599</v>
      </c>
      <c r="J21" s="22"/>
      <c r="K21" s="96"/>
    </row>
    <row r="22" spans="1:11" x14ac:dyDescent="0.2">
      <c r="A22" s="55"/>
      <c r="B22" s="56" t="s">
        <v>1</v>
      </c>
      <c r="C22" s="76">
        <f>SUM(C5:C21)</f>
        <v>93757</v>
      </c>
      <c r="D22" s="76">
        <f>SUM(D5:D21)</f>
        <v>30</v>
      </c>
      <c r="E22" s="76">
        <f>SUM(E5:E21)-531800*14-175278-460110</f>
        <v>616102</v>
      </c>
      <c r="F22" s="76">
        <f>SUM(F5:F21)</f>
        <v>35</v>
      </c>
      <c r="G22" s="76">
        <f>SUM(G5:G21)</f>
        <v>16</v>
      </c>
      <c r="H22" s="76">
        <f>SUM(H5:H21)-531800*14-175278-460110</f>
        <v>709940</v>
      </c>
    </row>
    <row r="23" spans="1:11" s="27" customFormat="1" ht="12.75" customHeight="1" x14ac:dyDescent="0.2"/>
    <row r="24" spans="1:11" ht="12.75" customHeight="1" x14ac:dyDescent="0.2">
      <c r="D24" s="11"/>
      <c r="J24" s="98"/>
    </row>
    <row r="26" spans="1:11" x14ac:dyDescent="0.2">
      <c r="C26" s="31"/>
      <c r="D26" s="31"/>
      <c r="E26" s="31"/>
      <c r="F26" s="31"/>
      <c r="G26" s="31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I7" sqref="AI7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82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4" t="s">
        <v>0</v>
      </c>
      <c r="B4" s="104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10" t="s">
        <v>14</v>
      </c>
      <c r="AN4" s="111"/>
    </row>
    <row r="5" spans="1:40" s="22" customFormat="1" ht="25.5" x14ac:dyDescent="0.2">
      <c r="A5" s="106"/>
      <c r="B5" s="106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1450285.0390329997</v>
      </c>
      <c r="D6" s="73">
        <v>181474.63885020002</v>
      </c>
      <c r="E6" s="73">
        <v>1252724.953578</v>
      </c>
      <c r="F6" s="73">
        <v>0</v>
      </c>
      <c r="G6" s="73">
        <v>371213.08901579998</v>
      </c>
      <c r="H6" s="73">
        <v>4977.6940000000004</v>
      </c>
      <c r="I6" s="73">
        <v>53911879.815560006</v>
      </c>
      <c r="J6" s="73">
        <v>29796.91114</v>
      </c>
      <c r="K6" s="73">
        <v>10191504.377073919</v>
      </c>
      <c r="L6" s="73">
        <v>906252.02431854105</v>
      </c>
      <c r="M6" s="73">
        <v>2987536.8132216004</v>
      </c>
      <c r="N6" s="73">
        <v>67521.946591510408</v>
      </c>
      <c r="O6" s="73">
        <v>292116.74546800001</v>
      </c>
      <c r="P6" s="73">
        <v>5449.4042722592003</v>
      </c>
      <c r="Q6" s="73">
        <v>0</v>
      </c>
      <c r="R6" s="73">
        <v>0</v>
      </c>
      <c r="S6" s="73">
        <v>0</v>
      </c>
      <c r="T6" s="73">
        <v>0</v>
      </c>
      <c r="U6" s="73">
        <v>135493.80119999999</v>
      </c>
      <c r="V6" s="73">
        <v>52826.508982233601</v>
      </c>
      <c r="W6" s="73">
        <v>0</v>
      </c>
      <c r="X6" s="73">
        <v>0</v>
      </c>
      <c r="Y6" s="73">
        <v>893738.523437</v>
      </c>
      <c r="Z6" s="73">
        <v>503390.35412897519</v>
      </c>
      <c r="AA6" s="73">
        <v>12184513.796058003</v>
      </c>
      <c r="AB6" s="73">
        <v>9870218.7886479497</v>
      </c>
      <c r="AC6" s="73">
        <v>132851.41399999999</v>
      </c>
      <c r="AD6" s="73">
        <v>106595.75</v>
      </c>
      <c r="AE6" s="73">
        <v>1059390.0329999998</v>
      </c>
      <c r="AF6" s="73">
        <v>847512.02639999997</v>
      </c>
      <c r="AG6" s="73">
        <v>0</v>
      </c>
      <c r="AH6" s="73">
        <v>0</v>
      </c>
      <c r="AI6" s="73">
        <v>3054464.0409730002</v>
      </c>
      <c r="AJ6" s="73">
        <v>2504988.0312720584</v>
      </c>
      <c r="AK6" s="73">
        <v>0</v>
      </c>
      <c r="AL6" s="73">
        <v>0</v>
      </c>
      <c r="AM6" s="75">
        <f t="shared" ref="AM6:AM22" si="0">C6+E6+G6+I6+K6+M6+O6+Q6+S6+U6+W6+Y6+AA6+AC6+AE6+AG6+AI6+AK6</f>
        <v>87917712.441618353</v>
      </c>
      <c r="AN6" s="75">
        <f t="shared" ref="AN6:AN22" si="1">D6+F6+H6+J6+L6+N6+P6+R6+T6+V6+X6+Z6+AB6+AD6+AF6+AH6+AJ6+AL6</f>
        <v>15081004.078603726</v>
      </c>
    </row>
    <row r="7" spans="1:40" s="24" customFormat="1" ht="24.95" customHeight="1" x14ac:dyDescent="0.2">
      <c r="A7" s="53">
        <v>2</v>
      </c>
      <c r="B7" s="72" t="s">
        <v>47</v>
      </c>
      <c r="C7" s="73">
        <v>7512476.5187020004</v>
      </c>
      <c r="D7" s="73">
        <v>19485.294703909603</v>
      </c>
      <c r="E7" s="73">
        <v>146218.40000000011</v>
      </c>
      <c r="F7" s="73">
        <v>0</v>
      </c>
      <c r="G7" s="73">
        <v>851223.65838800021</v>
      </c>
      <c r="H7" s="73">
        <v>104396.75962380596</v>
      </c>
      <c r="I7" s="73">
        <v>3929.8874870000009</v>
      </c>
      <c r="J7" s="73">
        <v>3442.3854903104143</v>
      </c>
      <c r="K7" s="73">
        <v>16232272.675725004</v>
      </c>
      <c r="L7" s="73">
        <v>149848.56824339478</v>
      </c>
      <c r="M7" s="73">
        <v>4664185.3401332283</v>
      </c>
      <c r="N7" s="73">
        <v>188525.96068000008</v>
      </c>
      <c r="O7" s="73">
        <v>0</v>
      </c>
      <c r="P7" s="73">
        <v>0</v>
      </c>
      <c r="Q7" s="73">
        <v>473412.702361</v>
      </c>
      <c r="R7" s="73">
        <v>462908.910408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2315943.5951249981</v>
      </c>
      <c r="Z7" s="73">
        <v>400801.27812323533</v>
      </c>
      <c r="AA7" s="73">
        <v>17621298.461343102</v>
      </c>
      <c r="AB7" s="73">
        <v>8615723.7949016485</v>
      </c>
      <c r="AC7" s="73">
        <v>0</v>
      </c>
      <c r="AD7" s="73">
        <v>0</v>
      </c>
      <c r="AE7" s="73">
        <v>2240905.1334800003</v>
      </c>
      <c r="AF7" s="73">
        <v>1669382.8220222676</v>
      </c>
      <c r="AG7" s="73">
        <v>0</v>
      </c>
      <c r="AH7" s="73">
        <v>0</v>
      </c>
      <c r="AI7" s="73">
        <v>10091129.979828</v>
      </c>
      <c r="AJ7" s="73">
        <v>5152209.9880616181</v>
      </c>
      <c r="AK7" s="73">
        <v>0</v>
      </c>
      <c r="AL7" s="73">
        <v>0</v>
      </c>
      <c r="AM7" s="75">
        <f t="shared" si="0"/>
        <v>62152996.352572322</v>
      </c>
      <c r="AN7" s="75">
        <f t="shared" si="1"/>
        <v>16766725.762258191</v>
      </c>
    </row>
    <row r="8" spans="1:40" ht="24.95" customHeight="1" x14ac:dyDescent="0.2">
      <c r="A8" s="53">
        <v>3</v>
      </c>
      <c r="B8" s="72" t="s">
        <v>64</v>
      </c>
      <c r="C8" s="73">
        <v>2866130.3357890169</v>
      </c>
      <c r="D8" s="73">
        <v>194036.01218988441</v>
      </c>
      <c r="E8" s="73">
        <v>1791395.522981168</v>
      </c>
      <c r="F8" s="73">
        <v>0</v>
      </c>
      <c r="G8" s="73">
        <v>306399.17700300453</v>
      </c>
      <c r="H8" s="73">
        <v>0</v>
      </c>
      <c r="I8" s="73">
        <v>44921314.554080091</v>
      </c>
      <c r="J8" s="73">
        <v>2790462.0597218811</v>
      </c>
      <c r="K8" s="73">
        <v>0</v>
      </c>
      <c r="L8" s="73">
        <v>0</v>
      </c>
      <c r="M8" s="73">
        <v>1398880.6080882354</v>
      </c>
      <c r="N8" s="73">
        <v>1398880.6080882354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21500.5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51305620.697941512</v>
      </c>
      <c r="AN8" s="75">
        <f t="shared" si="1"/>
        <v>4383378.6800000006</v>
      </c>
    </row>
    <row r="9" spans="1:40" ht="24.95" customHeight="1" x14ac:dyDescent="0.2">
      <c r="A9" s="53">
        <v>4</v>
      </c>
      <c r="B9" s="72" t="s">
        <v>66</v>
      </c>
      <c r="C9" s="73">
        <v>13768263.376418447</v>
      </c>
      <c r="D9" s="73">
        <v>2992517.3852679338</v>
      </c>
      <c r="E9" s="73">
        <v>349751.54499267007</v>
      </c>
      <c r="F9" s="73">
        <v>0</v>
      </c>
      <c r="G9" s="73">
        <v>966433.81514900899</v>
      </c>
      <c r="H9" s="73">
        <v>63778.615367319653</v>
      </c>
      <c r="I9" s="73">
        <v>0</v>
      </c>
      <c r="J9" s="73">
        <v>0</v>
      </c>
      <c r="K9" s="73">
        <v>15534447.040704034</v>
      </c>
      <c r="L9" s="73">
        <v>10873775.132208951</v>
      </c>
      <c r="M9" s="73">
        <v>3159485.600314585</v>
      </c>
      <c r="N9" s="73">
        <v>1232925.3480600384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766141.85892088071</v>
      </c>
      <c r="Z9" s="73">
        <v>86515.384291300128</v>
      </c>
      <c r="AA9" s="73">
        <v>8566034.0113733578</v>
      </c>
      <c r="AB9" s="73">
        <v>4282306.1527737333</v>
      </c>
      <c r="AC9" s="73">
        <v>0</v>
      </c>
      <c r="AD9" s="73">
        <v>0</v>
      </c>
      <c r="AE9" s="73">
        <v>228401.73705</v>
      </c>
      <c r="AF9" s="73">
        <v>200201.73705</v>
      </c>
      <c r="AG9" s="73">
        <v>463284.95507659315</v>
      </c>
      <c r="AH9" s="73">
        <v>0</v>
      </c>
      <c r="AI9" s="73">
        <v>783285.1328574802</v>
      </c>
      <c r="AJ9" s="73">
        <v>325084.18279179028</v>
      </c>
      <c r="AK9" s="73">
        <v>0</v>
      </c>
      <c r="AL9" s="73">
        <v>0</v>
      </c>
      <c r="AM9" s="75">
        <f t="shared" si="0"/>
        <v>44585529.072857052</v>
      </c>
      <c r="AN9" s="75">
        <f t="shared" si="1"/>
        <v>20057103.937811069</v>
      </c>
    </row>
    <row r="10" spans="1:40" ht="24.95" customHeight="1" x14ac:dyDescent="0.2">
      <c r="A10" s="53">
        <v>5</v>
      </c>
      <c r="B10" s="72" t="s">
        <v>59</v>
      </c>
      <c r="C10" s="73">
        <v>322840</v>
      </c>
      <c r="D10" s="73">
        <v>0</v>
      </c>
      <c r="E10" s="73">
        <v>542002</v>
      </c>
      <c r="F10" s="73">
        <v>3413.6039064672004</v>
      </c>
      <c r="G10" s="73">
        <v>53321</v>
      </c>
      <c r="H10" s="73">
        <v>0</v>
      </c>
      <c r="I10" s="73">
        <v>4767524</v>
      </c>
      <c r="J10" s="73">
        <v>0</v>
      </c>
      <c r="K10" s="73">
        <v>1935780</v>
      </c>
      <c r="L10" s="73">
        <v>61033.340704960006</v>
      </c>
      <c r="M10" s="73">
        <v>1794748.6080882354</v>
      </c>
      <c r="N10" s="73">
        <v>14295.489914999998</v>
      </c>
      <c r="O10" s="73">
        <v>0</v>
      </c>
      <c r="P10" s="73">
        <v>0</v>
      </c>
      <c r="Q10" s="73">
        <v>1128504</v>
      </c>
      <c r="R10" s="73">
        <v>1055493.2527705871</v>
      </c>
      <c r="S10" s="73">
        <v>2770603</v>
      </c>
      <c r="T10" s="73">
        <v>1907367.5391966018</v>
      </c>
      <c r="U10" s="73">
        <v>110261</v>
      </c>
      <c r="V10" s="73">
        <v>50206.611925964906</v>
      </c>
      <c r="W10" s="73">
        <v>20015</v>
      </c>
      <c r="X10" s="73">
        <v>10007.677546000001</v>
      </c>
      <c r="Y10" s="73">
        <v>550322</v>
      </c>
      <c r="Z10" s="73">
        <v>336431.24625645002</v>
      </c>
      <c r="AA10" s="73">
        <v>14290012</v>
      </c>
      <c r="AB10" s="73">
        <v>11556599.726855883</v>
      </c>
      <c r="AC10" s="73">
        <v>697973</v>
      </c>
      <c r="AD10" s="73">
        <v>317828.07308722002</v>
      </c>
      <c r="AE10" s="73">
        <v>423536</v>
      </c>
      <c r="AF10" s="73">
        <v>313851.02432379994</v>
      </c>
      <c r="AG10" s="73">
        <v>0</v>
      </c>
      <c r="AH10" s="73">
        <v>0</v>
      </c>
      <c r="AI10" s="73">
        <v>3670146</v>
      </c>
      <c r="AJ10" s="73">
        <v>2328231.6212591724</v>
      </c>
      <c r="AK10" s="73">
        <v>0</v>
      </c>
      <c r="AL10" s="73">
        <v>0</v>
      </c>
      <c r="AM10" s="75">
        <f t="shared" si="0"/>
        <v>33077587.608088236</v>
      </c>
      <c r="AN10" s="75">
        <f t="shared" si="1"/>
        <v>17954759.207748108</v>
      </c>
    </row>
    <row r="11" spans="1:40" ht="24.95" customHeight="1" x14ac:dyDescent="0.2">
      <c r="A11" s="53">
        <v>6</v>
      </c>
      <c r="B11" s="72" t="s">
        <v>65</v>
      </c>
      <c r="C11" s="73">
        <v>139719.32403300001</v>
      </c>
      <c r="D11" s="73">
        <v>30147.812135560001</v>
      </c>
      <c r="E11" s="73">
        <v>206951.09049999999</v>
      </c>
      <c r="F11" s="73">
        <v>0</v>
      </c>
      <c r="G11" s="73">
        <v>249659.84759499392</v>
      </c>
      <c r="H11" s="73">
        <v>5268.54</v>
      </c>
      <c r="I11" s="73">
        <v>20135150.158698998</v>
      </c>
      <c r="J11" s="73">
        <v>0</v>
      </c>
      <c r="K11" s="73">
        <v>2079165.6539659998</v>
      </c>
      <c r="L11" s="73">
        <v>0</v>
      </c>
      <c r="M11" s="73">
        <v>1722508.6479812358</v>
      </c>
      <c r="N11" s="73">
        <v>0</v>
      </c>
      <c r="O11" s="73">
        <v>0</v>
      </c>
      <c r="P11" s="73">
        <v>0</v>
      </c>
      <c r="Q11" s="73">
        <v>387877.57</v>
      </c>
      <c r="R11" s="73">
        <v>378364.50252254994</v>
      </c>
      <c r="S11" s="73">
        <v>377718.06</v>
      </c>
      <c r="T11" s="73">
        <v>368401.36780124996</v>
      </c>
      <c r="U11" s="73">
        <v>42805.5</v>
      </c>
      <c r="V11" s="73">
        <v>32104.13</v>
      </c>
      <c r="W11" s="73">
        <v>0</v>
      </c>
      <c r="X11" s="73">
        <v>0</v>
      </c>
      <c r="Y11" s="73">
        <v>1129413.613926</v>
      </c>
      <c r="Z11" s="73">
        <v>469333.35</v>
      </c>
      <c r="AA11" s="73">
        <v>1979484.5965270021</v>
      </c>
      <c r="AB11" s="73">
        <v>946765.37034200004</v>
      </c>
      <c r="AC11" s="73">
        <v>43868.298527999897</v>
      </c>
      <c r="AD11" s="73">
        <v>0</v>
      </c>
      <c r="AE11" s="73">
        <v>1943327.8840000001</v>
      </c>
      <c r="AF11" s="73">
        <v>939079.97000000009</v>
      </c>
      <c r="AG11" s="73">
        <v>0</v>
      </c>
      <c r="AH11" s="73">
        <v>0</v>
      </c>
      <c r="AI11" s="73">
        <v>1043137.763464001</v>
      </c>
      <c r="AJ11" s="73">
        <v>91596.978600000002</v>
      </c>
      <c r="AK11" s="73">
        <v>0</v>
      </c>
      <c r="AL11" s="73">
        <v>0</v>
      </c>
      <c r="AM11" s="75">
        <f t="shared" si="0"/>
        <v>31480788.009219233</v>
      </c>
      <c r="AN11" s="75">
        <f t="shared" si="1"/>
        <v>3261062.0214013602</v>
      </c>
    </row>
    <row r="12" spans="1:40" ht="24.95" customHeight="1" x14ac:dyDescent="0.2">
      <c r="A12" s="53">
        <v>7</v>
      </c>
      <c r="B12" s="72" t="s">
        <v>60</v>
      </c>
      <c r="C12" s="73">
        <v>76338.377183999997</v>
      </c>
      <c r="D12" s="73">
        <v>0</v>
      </c>
      <c r="E12" s="73">
        <v>129207.0497</v>
      </c>
      <c r="F12" s="73">
        <v>4621.5704754253002</v>
      </c>
      <c r="G12" s="73">
        <v>250749.916272</v>
      </c>
      <c r="H12" s="73">
        <v>15590.0805133381</v>
      </c>
      <c r="I12" s="73">
        <v>10389943.941248</v>
      </c>
      <c r="J12" s="73">
        <v>0</v>
      </c>
      <c r="K12" s="73">
        <v>3260015.5496900002</v>
      </c>
      <c r="L12" s="73">
        <v>179729.15938881022</v>
      </c>
      <c r="M12" s="73">
        <v>1935268.0810799999</v>
      </c>
      <c r="N12" s="73">
        <v>38823.4030507524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12673.36</v>
      </c>
      <c r="V12" s="73">
        <v>1016.3308453606001</v>
      </c>
      <c r="W12" s="73">
        <v>0</v>
      </c>
      <c r="X12" s="73">
        <v>0</v>
      </c>
      <c r="Y12" s="73">
        <v>431303.48692699999</v>
      </c>
      <c r="Z12" s="73">
        <v>120174.85976020148</v>
      </c>
      <c r="AA12" s="73">
        <v>5723332.8984439997</v>
      </c>
      <c r="AB12" s="73">
        <v>5248025.0073276116</v>
      </c>
      <c r="AC12" s="73">
        <v>754109.89555799996</v>
      </c>
      <c r="AD12" s="73">
        <v>733576.93297583458</v>
      </c>
      <c r="AE12" s="73">
        <v>0</v>
      </c>
      <c r="AF12" s="73">
        <v>0</v>
      </c>
      <c r="AG12" s="73">
        <v>0</v>
      </c>
      <c r="AH12" s="73">
        <v>0</v>
      </c>
      <c r="AI12" s="73">
        <v>958199.10519199993</v>
      </c>
      <c r="AJ12" s="73">
        <v>734021.77226230642</v>
      </c>
      <c r="AK12" s="73">
        <v>0</v>
      </c>
      <c r="AL12" s="73">
        <v>0</v>
      </c>
      <c r="AM12" s="75">
        <f t="shared" si="0"/>
        <v>23921141.661294997</v>
      </c>
      <c r="AN12" s="75">
        <f t="shared" si="1"/>
        <v>7075579.1165996399</v>
      </c>
    </row>
    <row r="13" spans="1:40" ht="24.95" customHeight="1" x14ac:dyDescent="0.2">
      <c r="A13" s="53">
        <v>8</v>
      </c>
      <c r="B13" s="72" t="s">
        <v>58</v>
      </c>
      <c r="C13" s="73">
        <v>763870.52989990241</v>
      </c>
      <c r="D13" s="73">
        <v>0</v>
      </c>
      <c r="E13" s="73">
        <v>659585.60079994635</v>
      </c>
      <c r="F13" s="73">
        <v>0</v>
      </c>
      <c r="G13" s="73">
        <v>235520.62045042592</v>
      </c>
      <c r="H13" s="73">
        <v>17451.993476079635</v>
      </c>
      <c r="I13" s="73">
        <v>11491301.713398935</v>
      </c>
      <c r="J13" s="73">
        <v>0</v>
      </c>
      <c r="K13" s="73">
        <v>868611.38763289689</v>
      </c>
      <c r="L13" s="73">
        <v>646837.80743320042</v>
      </c>
      <c r="M13" s="73">
        <v>1492641.6952401807</v>
      </c>
      <c r="N13" s="73">
        <v>69162.255977301524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18722.244916999996</v>
      </c>
      <c r="Z13" s="73">
        <v>5035.7969712000004</v>
      </c>
      <c r="AA13" s="73">
        <v>1320</v>
      </c>
      <c r="AB13" s="73">
        <v>1056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15531573.792339288</v>
      </c>
      <c r="AN13" s="75">
        <f t="shared" si="1"/>
        <v>739543.85385778162</v>
      </c>
    </row>
    <row r="14" spans="1:40" ht="24.95" customHeight="1" x14ac:dyDescent="0.2">
      <c r="A14" s="53">
        <v>9</v>
      </c>
      <c r="B14" s="72" t="s">
        <v>61</v>
      </c>
      <c r="C14" s="73">
        <v>189683.38000000003</v>
      </c>
      <c r="D14" s="73">
        <v>0</v>
      </c>
      <c r="E14" s="73">
        <v>111103.75284999999</v>
      </c>
      <c r="F14" s="73">
        <v>0</v>
      </c>
      <c r="G14" s="73">
        <v>169917.72794700001</v>
      </c>
      <c r="H14" s="73">
        <v>24333.549438099995</v>
      </c>
      <c r="I14" s="73">
        <v>7274415.2300000004</v>
      </c>
      <c r="J14" s="73">
        <v>0</v>
      </c>
      <c r="K14" s="73">
        <v>3067957.3840759997</v>
      </c>
      <c r="L14" s="73">
        <v>1324865.2977576996</v>
      </c>
      <c r="M14" s="73">
        <v>1828677.2794682353</v>
      </c>
      <c r="N14" s="73">
        <v>149800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110163.35146899996</v>
      </c>
      <c r="Z14" s="73">
        <v>76572.404966700007</v>
      </c>
      <c r="AA14" s="73">
        <v>1195811.1746519997</v>
      </c>
      <c r="AB14" s="73">
        <v>692393.73016590311</v>
      </c>
      <c r="AC14" s="73">
        <v>0</v>
      </c>
      <c r="AD14" s="73">
        <v>0</v>
      </c>
      <c r="AE14" s="73">
        <v>636791.17660000001</v>
      </c>
      <c r="AF14" s="73">
        <v>213324.11549700008</v>
      </c>
      <c r="AG14" s="73">
        <v>0</v>
      </c>
      <c r="AH14" s="73">
        <v>0</v>
      </c>
      <c r="AI14" s="73">
        <v>303827.05300000001</v>
      </c>
      <c r="AJ14" s="73">
        <v>69.692238000000003</v>
      </c>
      <c r="AK14" s="73">
        <v>0</v>
      </c>
      <c r="AL14" s="73">
        <v>0</v>
      </c>
      <c r="AM14" s="75">
        <f t="shared" si="0"/>
        <v>14888347.510062234</v>
      </c>
      <c r="AN14" s="75">
        <f t="shared" si="1"/>
        <v>2481358.7900634031</v>
      </c>
    </row>
    <row r="15" spans="1:40" ht="24.95" customHeight="1" x14ac:dyDescent="0.2">
      <c r="A15" s="53">
        <v>10</v>
      </c>
      <c r="B15" s="72" t="s">
        <v>57</v>
      </c>
      <c r="C15" s="73">
        <v>0</v>
      </c>
      <c r="D15" s="73">
        <v>0</v>
      </c>
      <c r="E15" s="73">
        <v>5410.5</v>
      </c>
      <c r="F15" s="73">
        <v>0</v>
      </c>
      <c r="G15" s="73">
        <v>64780.97</v>
      </c>
      <c r="H15" s="73">
        <v>45276.68</v>
      </c>
      <c r="I15" s="73">
        <v>7926591.75</v>
      </c>
      <c r="J15" s="73">
        <v>0</v>
      </c>
      <c r="K15" s="73">
        <v>2978055.09</v>
      </c>
      <c r="L15" s="73">
        <v>1902366.19</v>
      </c>
      <c r="M15" s="73">
        <v>1578958.9100000001</v>
      </c>
      <c r="N15" s="73">
        <v>125354.80999999998</v>
      </c>
      <c r="O15" s="73">
        <v>0</v>
      </c>
      <c r="P15" s="73">
        <v>0</v>
      </c>
      <c r="Q15" s="73">
        <v>59917.85</v>
      </c>
      <c r="R15" s="73">
        <v>42574.13</v>
      </c>
      <c r="S15" s="73">
        <v>18577.150000000001</v>
      </c>
      <c r="T15" s="73">
        <v>13199.84</v>
      </c>
      <c r="U15" s="73">
        <v>0</v>
      </c>
      <c r="V15" s="73">
        <v>0</v>
      </c>
      <c r="W15" s="73">
        <v>0</v>
      </c>
      <c r="X15" s="73">
        <v>0</v>
      </c>
      <c r="Y15" s="73">
        <v>22635.98</v>
      </c>
      <c r="Z15" s="73">
        <v>15845.19</v>
      </c>
      <c r="AA15" s="73">
        <v>88034.97</v>
      </c>
      <c r="AB15" s="73">
        <v>70427.98</v>
      </c>
      <c r="AC15" s="73">
        <v>0</v>
      </c>
      <c r="AD15" s="73">
        <v>0</v>
      </c>
      <c r="AE15" s="73">
        <v>18037.41</v>
      </c>
      <c r="AF15" s="73">
        <v>0</v>
      </c>
      <c r="AG15" s="73">
        <v>0</v>
      </c>
      <c r="AH15" s="73">
        <v>0</v>
      </c>
      <c r="AI15" s="73">
        <v>2700</v>
      </c>
      <c r="AJ15" s="73">
        <v>0</v>
      </c>
      <c r="AK15" s="73">
        <v>0</v>
      </c>
      <c r="AL15" s="73">
        <v>0</v>
      </c>
      <c r="AM15" s="75">
        <f t="shared" si="0"/>
        <v>12763700.58</v>
      </c>
      <c r="AN15" s="75">
        <f t="shared" si="1"/>
        <v>2215044.8199999998</v>
      </c>
    </row>
    <row r="16" spans="1:40" ht="24.95" customHeight="1" x14ac:dyDescent="0.2">
      <c r="A16" s="53">
        <v>11</v>
      </c>
      <c r="B16" s="72" t="s">
        <v>56</v>
      </c>
      <c r="C16" s="73">
        <v>68409.6757887149</v>
      </c>
      <c r="D16" s="73">
        <v>38490.130021346828</v>
      </c>
      <c r="E16" s="73">
        <v>10814.114120000002</v>
      </c>
      <c r="F16" s="73">
        <v>4122.1651199999997</v>
      </c>
      <c r="G16" s="73">
        <v>160927.21975307446</v>
      </c>
      <c r="H16" s="73">
        <v>76775.504165316248</v>
      </c>
      <c r="I16" s="73">
        <v>5578465.2638740437</v>
      </c>
      <c r="J16" s="73">
        <v>222564.03471593041</v>
      </c>
      <c r="K16" s="73">
        <v>1339250.0653675366</v>
      </c>
      <c r="L16" s="73">
        <v>100599.56165880201</v>
      </c>
      <c r="M16" s="73">
        <v>1580928.1484584173</v>
      </c>
      <c r="N16" s="73">
        <v>4617.2805255350831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8806.4806070000031</v>
      </c>
      <c r="Z16" s="73">
        <v>1244.0769376382923</v>
      </c>
      <c r="AA16" s="73">
        <v>1063292.4632047238</v>
      </c>
      <c r="AB16" s="73">
        <v>549972.37881469226</v>
      </c>
      <c r="AC16" s="73">
        <v>89862.66</v>
      </c>
      <c r="AD16" s="73">
        <v>33709.620788014501</v>
      </c>
      <c r="AE16" s="73">
        <v>1746.56</v>
      </c>
      <c r="AF16" s="73">
        <v>246.5</v>
      </c>
      <c r="AG16" s="73">
        <v>0</v>
      </c>
      <c r="AH16" s="73">
        <v>0</v>
      </c>
      <c r="AI16" s="73">
        <v>80235.895999999993</v>
      </c>
      <c r="AJ16" s="73">
        <v>51104.046880000002</v>
      </c>
      <c r="AK16" s="73">
        <v>0</v>
      </c>
      <c r="AL16" s="73">
        <v>0</v>
      </c>
      <c r="AM16" s="75">
        <f t="shared" si="0"/>
        <v>9982738.5471735112</v>
      </c>
      <c r="AN16" s="75">
        <f t="shared" si="1"/>
        <v>1083445.2996272757</v>
      </c>
    </row>
    <row r="17" spans="1:40" ht="24.95" customHeight="1" x14ac:dyDescent="0.2">
      <c r="A17" s="53">
        <v>12</v>
      </c>
      <c r="B17" s="72" t="s">
        <v>71</v>
      </c>
      <c r="C17" s="73">
        <v>309321.47457703174</v>
      </c>
      <c r="D17" s="73">
        <v>16496.1026354469</v>
      </c>
      <c r="E17" s="73">
        <v>531266.12155712431</v>
      </c>
      <c r="F17" s="73">
        <v>5415.8056823409797</v>
      </c>
      <c r="G17" s="73">
        <v>78650.091872709425</v>
      </c>
      <c r="H17" s="73">
        <v>12948.373241668351</v>
      </c>
      <c r="I17" s="73">
        <v>2396529.2157741026</v>
      </c>
      <c r="J17" s="73">
        <v>1434636.6502875218</v>
      </c>
      <c r="K17" s="73">
        <v>1639751.6710527083</v>
      </c>
      <c r="L17" s="73">
        <v>79922.200745484559</v>
      </c>
      <c r="M17" s="73">
        <v>1700726.7328412745</v>
      </c>
      <c r="N17" s="73">
        <v>42906.161615616438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169106.82239955635</v>
      </c>
      <c r="Z17" s="73">
        <v>72323.190001904499</v>
      </c>
      <c r="AA17" s="73">
        <v>1026304.136864742</v>
      </c>
      <c r="AB17" s="73">
        <v>627832.94428663026</v>
      </c>
      <c r="AC17" s="73">
        <v>350432.53226899309</v>
      </c>
      <c r="AD17" s="73">
        <v>71670.233607845978</v>
      </c>
      <c r="AE17" s="73">
        <v>3711</v>
      </c>
      <c r="AF17" s="73">
        <v>0</v>
      </c>
      <c r="AG17" s="73">
        <v>0</v>
      </c>
      <c r="AH17" s="73">
        <v>0</v>
      </c>
      <c r="AI17" s="73">
        <v>93698.140933406656</v>
      </c>
      <c r="AJ17" s="73">
        <v>62489.241016609361</v>
      </c>
      <c r="AK17" s="73">
        <v>0</v>
      </c>
      <c r="AL17" s="73">
        <v>0</v>
      </c>
      <c r="AM17" s="75">
        <f t="shared" si="0"/>
        <v>8299497.940141649</v>
      </c>
      <c r="AN17" s="75">
        <f t="shared" si="1"/>
        <v>2426640.9031210691</v>
      </c>
    </row>
    <row r="18" spans="1:40" ht="24.95" customHeight="1" x14ac:dyDescent="0.2">
      <c r="A18" s="53">
        <v>13</v>
      </c>
      <c r="B18" s="72" t="s">
        <v>67</v>
      </c>
      <c r="C18" s="73">
        <v>41213.01</v>
      </c>
      <c r="D18" s="73">
        <v>0</v>
      </c>
      <c r="E18" s="73">
        <v>12395.9</v>
      </c>
      <c r="F18" s="73">
        <v>0</v>
      </c>
      <c r="G18" s="73">
        <v>203910.30008089996</v>
      </c>
      <c r="H18" s="73">
        <v>123344.48</v>
      </c>
      <c r="I18" s="73">
        <v>2119052.00656919</v>
      </c>
      <c r="J18" s="73">
        <v>0</v>
      </c>
      <c r="K18" s="73">
        <v>1019559.8929904101</v>
      </c>
      <c r="L18" s="73">
        <v>0</v>
      </c>
      <c r="M18" s="73">
        <v>1661851.0199416254</v>
      </c>
      <c r="N18" s="73">
        <v>2944.82</v>
      </c>
      <c r="O18" s="73">
        <v>0</v>
      </c>
      <c r="P18" s="73">
        <v>0</v>
      </c>
      <c r="Q18" s="73">
        <v>692306.48</v>
      </c>
      <c r="R18" s="73">
        <v>692306.48</v>
      </c>
      <c r="S18" s="73">
        <v>1122443.54</v>
      </c>
      <c r="T18" s="73">
        <v>1122443.54</v>
      </c>
      <c r="U18" s="73">
        <v>0</v>
      </c>
      <c r="V18" s="73">
        <v>0</v>
      </c>
      <c r="W18" s="73">
        <v>0</v>
      </c>
      <c r="X18" s="73">
        <v>0</v>
      </c>
      <c r="Y18" s="73">
        <v>97747.900241999916</v>
      </c>
      <c r="Z18" s="73">
        <v>2657.7229539999998</v>
      </c>
      <c r="AA18" s="73">
        <v>340167.47903821996</v>
      </c>
      <c r="AB18" s="73">
        <v>44803.5815</v>
      </c>
      <c r="AC18" s="73">
        <v>0</v>
      </c>
      <c r="AD18" s="73">
        <v>0</v>
      </c>
      <c r="AE18" s="73">
        <v>59851.492185540003</v>
      </c>
      <c r="AF18" s="73">
        <v>0</v>
      </c>
      <c r="AG18" s="73">
        <v>0</v>
      </c>
      <c r="AH18" s="73">
        <v>0</v>
      </c>
      <c r="AI18" s="73">
        <v>253627.26810138</v>
      </c>
      <c r="AJ18" s="73">
        <v>7745.8249470000001</v>
      </c>
      <c r="AK18" s="73">
        <v>0</v>
      </c>
      <c r="AL18" s="73">
        <v>0</v>
      </c>
      <c r="AM18" s="75">
        <f t="shared" si="0"/>
        <v>7624126.2891492639</v>
      </c>
      <c r="AN18" s="75">
        <f t="shared" si="1"/>
        <v>1996246.4494010003</v>
      </c>
    </row>
    <row r="19" spans="1:40" ht="24.95" customHeight="1" x14ac:dyDescent="0.2">
      <c r="A19" s="53">
        <v>14</v>
      </c>
      <c r="B19" s="72" t="s">
        <v>62</v>
      </c>
      <c r="C19" s="73">
        <v>6222</v>
      </c>
      <c r="D19" s="73">
        <v>0</v>
      </c>
      <c r="E19" s="73">
        <v>0</v>
      </c>
      <c r="F19" s="73">
        <v>0</v>
      </c>
      <c r="G19" s="73">
        <v>16637.704002999635</v>
      </c>
      <c r="H19" s="73">
        <v>0</v>
      </c>
      <c r="I19" s="73">
        <v>0</v>
      </c>
      <c r="J19" s="73">
        <v>0</v>
      </c>
      <c r="K19" s="73">
        <v>2806014.3668780029</v>
      </c>
      <c r="L19" s="73">
        <v>9828.0228021178646</v>
      </c>
      <c r="M19" s="73">
        <v>1621149.4345992452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558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647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4451228.5054802475</v>
      </c>
      <c r="AN19" s="75">
        <f t="shared" si="1"/>
        <v>9828.0228021178646</v>
      </c>
    </row>
    <row r="20" spans="1:40" ht="24.95" customHeight="1" x14ac:dyDescent="0.2">
      <c r="A20" s="53">
        <v>15</v>
      </c>
      <c r="B20" s="74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29055.742339999997</v>
      </c>
      <c r="H20" s="73">
        <v>24353.938271999999</v>
      </c>
      <c r="I20" s="73">
        <v>0</v>
      </c>
      <c r="J20" s="73">
        <v>0</v>
      </c>
      <c r="K20" s="73">
        <v>681043.50864552811</v>
      </c>
      <c r="L20" s="73">
        <v>69153.395032799992</v>
      </c>
      <c r="M20" s="73">
        <v>1207939.4406300001</v>
      </c>
      <c r="N20" s="73">
        <v>5517.9499040000001</v>
      </c>
      <c r="O20" s="73">
        <v>0</v>
      </c>
      <c r="P20" s="73">
        <v>0</v>
      </c>
      <c r="Q20" s="73">
        <v>720492.33919999993</v>
      </c>
      <c r="R20" s="73">
        <v>720492.33919999993</v>
      </c>
      <c r="S20" s="73">
        <v>576058.44479999994</v>
      </c>
      <c r="T20" s="73">
        <v>576058.44479999994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275156.66438259999</v>
      </c>
      <c r="AB20" s="73">
        <v>164996.21256432385</v>
      </c>
      <c r="AC20" s="73">
        <v>100466.96037500001</v>
      </c>
      <c r="AD20" s="73">
        <v>90855.19</v>
      </c>
      <c r="AE20" s="73">
        <v>0</v>
      </c>
      <c r="AF20" s="73">
        <v>0</v>
      </c>
      <c r="AG20" s="73">
        <v>0</v>
      </c>
      <c r="AH20" s="73">
        <v>0</v>
      </c>
      <c r="AI20" s="73">
        <v>99814.262199999997</v>
      </c>
      <c r="AJ20" s="73">
        <v>32659.219733999998</v>
      </c>
      <c r="AK20" s="73">
        <v>0</v>
      </c>
      <c r="AL20" s="73">
        <v>0</v>
      </c>
      <c r="AM20" s="75">
        <f t="shared" si="0"/>
        <v>3690027.3625731282</v>
      </c>
      <c r="AN20" s="75">
        <f t="shared" si="1"/>
        <v>1684086.6895071238</v>
      </c>
    </row>
    <row r="21" spans="1:40" ht="24.95" customHeight="1" x14ac:dyDescent="0.2">
      <c r="A21" s="53">
        <v>16</v>
      </c>
      <c r="B21" s="74" t="s">
        <v>63</v>
      </c>
      <c r="C21" s="73">
        <v>4060.4941286007561</v>
      </c>
      <c r="D21" s="73">
        <v>0</v>
      </c>
      <c r="E21" s="73">
        <v>2479</v>
      </c>
      <c r="F21" s="73">
        <v>0</v>
      </c>
      <c r="G21" s="73">
        <v>43525.890365731095</v>
      </c>
      <c r="H21" s="73">
        <v>35237.526416502122</v>
      </c>
      <c r="I21" s="73">
        <v>1479076.5881810652</v>
      </c>
      <c r="J21" s="73">
        <v>0</v>
      </c>
      <c r="K21" s="73">
        <v>284720.24006136984</v>
      </c>
      <c r="L21" s="73">
        <v>141592.51894800007</v>
      </c>
      <c r="M21" s="73">
        <v>557949.98888275586</v>
      </c>
      <c r="N21" s="73">
        <v>7537.24125</v>
      </c>
      <c r="O21" s="73">
        <v>0</v>
      </c>
      <c r="P21" s="73">
        <v>0</v>
      </c>
      <c r="Q21" s="73">
        <v>113464.93</v>
      </c>
      <c r="R21" s="73">
        <v>101041.13919999999</v>
      </c>
      <c r="S21" s="73">
        <v>177439.815</v>
      </c>
      <c r="T21" s="73">
        <v>149250.51864749787</v>
      </c>
      <c r="U21" s="73">
        <v>0</v>
      </c>
      <c r="V21" s="73">
        <v>0</v>
      </c>
      <c r="W21" s="73">
        <v>0</v>
      </c>
      <c r="X21" s="73">
        <v>0</v>
      </c>
      <c r="Y21" s="73">
        <v>134376.35664677035</v>
      </c>
      <c r="Z21" s="73">
        <v>94063.93136610779</v>
      </c>
      <c r="AA21" s="73">
        <v>416939.38212650694</v>
      </c>
      <c r="AB21" s="73">
        <v>360013.7033998855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81773.987928405259</v>
      </c>
      <c r="AJ21" s="73">
        <v>39608.2474</v>
      </c>
      <c r="AK21" s="73">
        <v>0</v>
      </c>
      <c r="AL21" s="73">
        <v>0</v>
      </c>
      <c r="AM21" s="75">
        <f t="shared" si="0"/>
        <v>3295806.6733212052</v>
      </c>
      <c r="AN21" s="75">
        <f t="shared" si="1"/>
        <v>928344.82662799326</v>
      </c>
    </row>
    <row r="22" spans="1:40" ht="24.95" customHeight="1" x14ac:dyDescent="0.2">
      <c r="A22" s="53">
        <v>17</v>
      </c>
      <c r="B22" s="74" t="s">
        <v>70</v>
      </c>
      <c r="C22" s="73">
        <v>0</v>
      </c>
      <c r="D22" s="73">
        <v>0</v>
      </c>
      <c r="E22" s="73">
        <v>2264.5</v>
      </c>
      <c r="F22" s="73">
        <v>0</v>
      </c>
      <c r="G22" s="73">
        <v>48.917999999999999</v>
      </c>
      <c r="H22" s="73">
        <v>0</v>
      </c>
      <c r="I22" s="73">
        <v>0</v>
      </c>
      <c r="J22" s="73">
        <v>0</v>
      </c>
      <c r="K22" s="73">
        <v>654108.95624064398</v>
      </c>
      <c r="L22" s="73">
        <v>0</v>
      </c>
      <c r="M22" s="73">
        <v>1409781.8068877012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150</v>
      </c>
      <c r="AB22" s="73">
        <v>0</v>
      </c>
      <c r="AC22" s="73">
        <v>0</v>
      </c>
      <c r="AD22" s="73">
        <v>0</v>
      </c>
      <c r="AE22" s="73">
        <v>155325.05642886806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2221679.2375572128</v>
      </c>
      <c r="AN22" s="75">
        <f t="shared" si="1"/>
        <v>0</v>
      </c>
    </row>
    <row r="23" spans="1:40" x14ac:dyDescent="0.2">
      <c r="A23" s="55"/>
      <c r="B23" s="56" t="s">
        <v>1</v>
      </c>
      <c r="C23" s="76">
        <f t="shared" ref="C23:AN23" si="2">SUM(C6:C22)</f>
        <v>27518833.535553712</v>
      </c>
      <c r="D23" s="76">
        <f t="shared" si="2"/>
        <v>3472647.3758042813</v>
      </c>
      <c r="E23" s="76">
        <f t="shared" si="2"/>
        <v>5753570.0510789091</v>
      </c>
      <c r="F23" s="76">
        <f t="shared" si="2"/>
        <v>17573.145184233479</v>
      </c>
      <c r="G23" s="76">
        <f t="shared" si="2"/>
        <v>4051975.6882356484</v>
      </c>
      <c r="H23" s="76">
        <f t="shared" si="2"/>
        <v>553733.73451413005</v>
      </c>
      <c r="I23" s="76">
        <f t="shared" si="2"/>
        <v>172395174.12487143</v>
      </c>
      <c r="J23" s="76">
        <f t="shared" si="2"/>
        <v>4480902.0413556434</v>
      </c>
      <c r="K23" s="76">
        <f t="shared" si="2"/>
        <v>64572257.860104054</v>
      </c>
      <c r="L23" s="76">
        <f t="shared" si="2"/>
        <v>16445803.219242763</v>
      </c>
      <c r="M23" s="76">
        <f t="shared" si="2"/>
        <v>32303218.155856557</v>
      </c>
      <c r="N23" s="76">
        <f t="shared" si="2"/>
        <v>3348813.2756579891</v>
      </c>
      <c r="O23" s="76">
        <f t="shared" si="2"/>
        <v>292116.74546800001</v>
      </c>
      <c r="P23" s="76">
        <f t="shared" si="2"/>
        <v>5449.4042722592003</v>
      </c>
      <c r="Q23" s="76">
        <f t="shared" si="2"/>
        <v>3575975.8715610001</v>
      </c>
      <c r="R23" s="76">
        <f t="shared" si="2"/>
        <v>3453180.7541011367</v>
      </c>
      <c r="S23" s="76">
        <f t="shared" si="2"/>
        <v>5042840.0098000001</v>
      </c>
      <c r="T23" s="76">
        <f t="shared" si="2"/>
        <v>4136721.2504453496</v>
      </c>
      <c r="U23" s="76">
        <f t="shared" si="2"/>
        <v>301233.66119999997</v>
      </c>
      <c r="V23" s="76">
        <f t="shared" si="2"/>
        <v>136153.58175355909</v>
      </c>
      <c r="W23" s="76">
        <f t="shared" si="2"/>
        <v>20015</v>
      </c>
      <c r="X23" s="76">
        <f t="shared" si="2"/>
        <v>10007.677546000001</v>
      </c>
      <c r="Y23" s="76">
        <f t="shared" si="2"/>
        <v>6648422.2146172058</v>
      </c>
      <c r="Z23" s="76">
        <f t="shared" si="2"/>
        <v>2184388.7857577126</v>
      </c>
      <c r="AA23" s="76">
        <f t="shared" si="2"/>
        <v>64772410.03401427</v>
      </c>
      <c r="AB23" s="76">
        <f t="shared" si="2"/>
        <v>43031135.371580265</v>
      </c>
      <c r="AC23" s="76">
        <f t="shared" si="2"/>
        <v>2169564.7607299928</v>
      </c>
      <c r="AD23" s="76">
        <f t="shared" si="2"/>
        <v>1354235.8004589151</v>
      </c>
      <c r="AE23" s="76">
        <f t="shared" si="2"/>
        <v>6792523.9827444078</v>
      </c>
      <c r="AF23" s="76">
        <f t="shared" si="2"/>
        <v>4183598.195293068</v>
      </c>
      <c r="AG23" s="76">
        <f t="shared" si="2"/>
        <v>463931.95507659315</v>
      </c>
      <c r="AH23" s="76">
        <f t="shared" si="2"/>
        <v>0</v>
      </c>
      <c r="AI23" s="76">
        <f t="shared" si="2"/>
        <v>20516038.630477671</v>
      </c>
      <c r="AJ23" s="76">
        <f t="shared" si="2"/>
        <v>11329808.846462553</v>
      </c>
      <c r="AK23" s="76">
        <f t="shared" si="2"/>
        <v>0</v>
      </c>
      <c r="AL23" s="76">
        <f t="shared" si="2"/>
        <v>0</v>
      </c>
      <c r="AM23" s="76">
        <f t="shared" si="2"/>
        <v>417190102.28138942</v>
      </c>
      <c r="AN23" s="76">
        <f t="shared" si="2"/>
        <v>98144152.459429845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12" t="s">
        <v>74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AM27" s="28"/>
      <c r="AN27" s="28"/>
    </row>
    <row r="28" spans="1:40" ht="17.25" customHeight="1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7:AN22">
    <sortCondition descending="1" ref="AM6:AM22"/>
  </sortState>
  <mergeCells count="22">
    <mergeCell ref="B27:N28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P15" sqref="CP15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83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4" t="s">
        <v>0</v>
      </c>
      <c r="B4" s="104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3"/>
      <c r="W4" s="101" t="s">
        <v>35</v>
      </c>
      <c r="X4" s="102"/>
      <c r="Y4" s="102"/>
      <c r="Z4" s="102"/>
      <c r="AA4" s="103"/>
      <c r="AB4" s="101" t="s">
        <v>7</v>
      </c>
      <c r="AC4" s="102"/>
      <c r="AD4" s="102"/>
      <c r="AE4" s="102"/>
      <c r="AF4" s="103"/>
      <c r="AG4" s="101" t="s">
        <v>8</v>
      </c>
      <c r="AH4" s="102"/>
      <c r="AI4" s="102"/>
      <c r="AJ4" s="102"/>
      <c r="AK4" s="103"/>
      <c r="AL4" s="101" t="s">
        <v>28</v>
      </c>
      <c r="AM4" s="102"/>
      <c r="AN4" s="102"/>
      <c r="AO4" s="102"/>
      <c r="AP4" s="103"/>
      <c r="AQ4" s="101" t="s">
        <v>38</v>
      </c>
      <c r="AR4" s="102"/>
      <c r="AS4" s="102"/>
      <c r="AT4" s="102"/>
      <c r="AU4" s="103"/>
      <c r="AV4" s="101" t="s">
        <v>29</v>
      </c>
      <c r="AW4" s="102"/>
      <c r="AX4" s="102"/>
      <c r="AY4" s="102"/>
      <c r="AZ4" s="103"/>
      <c r="BA4" s="101" t="s">
        <v>30</v>
      </c>
      <c r="BB4" s="102"/>
      <c r="BC4" s="102"/>
      <c r="BD4" s="102"/>
      <c r="BE4" s="103"/>
      <c r="BF4" s="101" t="s">
        <v>9</v>
      </c>
      <c r="BG4" s="102"/>
      <c r="BH4" s="102"/>
      <c r="BI4" s="102"/>
      <c r="BJ4" s="103"/>
      <c r="BK4" s="101" t="s">
        <v>33</v>
      </c>
      <c r="BL4" s="102"/>
      <c r="BM4" s="102"/>
      <c r="BN4" s="102"/>
      <c r="BO4" s="103"/>
      <c r="BP4" s="101" t="s">
        <v>10</v>
      </c>
      <c r="BQ4" s="102"/>
      <c r="BR4" s="102"/>
      <c r="BS4" s="102"/>
      <c r="BT4" s="103"/>
      <c r="BU4" s="101" t="s">
        <v>11</v>
      </c>
      <c r="BV4" s="102"/>
      <c r="BW4" s="102"/>
      <c r="BX4" s="102"/>
      <c r="BY4" s="103"/>
      <c r="BZ4" s="101" t="s">
        <v>12</v>
      </c>
      <c r="CA4" s="102"/>
      <c r="CB4" s="102"/>
      <c r="CC4" s="102"/>
      <c r="CD4" s="103"/>
      <c r="CE4" s="101" t="s">
        <v>32</v>
      </c>
      <c r="CF4" s="102"/>
      <c r="CG4" s="102"/>
      <c r="CH4" s="102"/>
      <c r="CI4" s="103"/>
      <c r="CJ4" s="101" t="s">
        <v>13</v>
      </c>
      <c r="CK4" s="102"/>
      <c r="CL4" s="102"/>
      <c r="CM4" s="102"/>
      <c r="CN4" s="103"/>
      <c r="CO4" s="101" t="s">
        <v>14</v>
      </c>
      <c r="CP4" s="102"/>
      <c r="CQ4" s="102"/>
      <c r="CR4" s="102"/>
      <c r="CS4" s="103"/>
    </row>
    <row r="5" spans="1:97" s="22" customFormat="1" ht="42" customHeight="1" x14ac:dyDescent="0.2">
      <c r="A5" s="105"/>
      <c r="B5" s="105"/>
      <c r="C5" s="107" t="s">
        <v>4</v>
      </c>
      <c r="D5" s="108"/>
      <c r="E5" s="108"/>
      <c r="F5" s="109"/>
      <c r="G5" s="68" t="s">
        <v>5</v>
      </c>
      <c r="H5" s="107" t="s">
        <v>4</v>
      </c>
      <c r="I5" s="108"/>
      <c r="J5" s="108"/>
      <c r="K5" s="109"/>
      <c r="L5" s="68" t="s">
        <v>5</v>
      </c>
      <c r="M5" s="107" t="s">
        <v>4</v>
      </c>
      <c r="N5" s="108"/>
      <c r="O5" s="108"/>
      <c r="P5" s="109"/>
      <c r="Q5" s="68" t="s">
        <v>5</v>
      </c>
      <c r="R5" s="107" t="s">
        <v>4</v>
      </c>
      <c r="S5" s="108"/>
      <c r="T5" s="108"/>
      <c r="U5" s="109"/>
      <c r="V5" s="68" t="s">
        <v>5</v>
      </c>
      <c r="W5" s="107" t="s">
        <v>4</v>
      </c>
      <c r="X5" s="108"/>
      <c r="Y5" s="108"/>
      <c r="Z5" s="109"/>
      <c r="AA5" s="68" t="s">
        <v>5</v>
      </c>
      <c r="AB5" s="107" t="s">
        <v>4</v>
      </c>
      <c r="AC5" s="108"/>
      <c r="AD5" s="108"/>
      <c r="AE5" s="109"/>
      <c r="AF5" s="68" t="s">
        <v>5</v>
      </c>
      <c r="AG5" s="107" t="s">
        <v>4</v>
      </c>
      <c r="AH5" s="108"/>
      <c r="AI5" s="108"/>
      <c r="AJ5" s="109"/>
      <c r="AK5" s="68" t="s">
        <v>5</v>
      </c>
      <c r="AL5" s="107" t="s">
        <v>4</v>
      </c>
      <c r="AM5" s="108"/>
      <c r="AN5" s="108"/>
      <c r="AO5" s="109"/>
      <c r="AP5" s="68" t="s">
        <v>5</v>
      </c>
      <c r="AQ5" s="107" t="s">
        <v>4</v>
      </c>
      <c r="AR5" s="108"/>
      <c r="AS5" s="108"/>
      <c r="AT5" s="109"/>
      <c r="AU5" s="68" t="s">
        <v>5</v>
      </c>
      <c r="AV5" s="107" t="s">
        <v>4</v>
      </c>
      <c r="AW5" s="108"/>
      <c r="AX5" s="108"/>
      <c r="AY5" s="109"/>
      <c r="AZ5" s="68" t="s">
        <v>5</v>
      </c>
      <c r="BA5" s="107" t="s">
        <v>4</v>
      </c>
      <c r="BB5" s="108"/>
      <c r="BC5" s="108"/>
      <c r="BD5" s="109"/>
      <c r="BE5" s="68" t="s">
        <v>5</v>
      </c>
      <c r="BF5" s="107" t="s">
        <v>4</v>
      </c>
      <c r="BG5" s="108"/>
      <c r="BH5" s="108"/>
      <c r="BI5" s="109"/>
      <c r="BJ5" s="68" t="s">
        <v>5</v>
      </c>
      <c r="BK5" s="107" t="s">
        <v>4</v>
      </c>
      <c r="BL5" s="108"/>
      <c r="BM5" s="108"/>
      <c r="BN5" s="109"/>
      <c r="BO5" s="68" t="s">
        <v>5</v>
      </c>
      <c r="BP5" s="107" t="s">
        <v>4</v>
      </c>
      <c r="BQ5" s="108"/>
      <c r="BR5" s="108"/>
      <c r="BS5" s="109"/>
      <c r="BT5" s="68" t="s">
        <v>5</v>
      </c>
      <c r="BU5" s="107" t="s">
        <v>4</v>
      </c>
      <c r="BV5" s="108"/>
      <c r="BW5" s="108"/>
      <c r="BX5" s="109"/>
      <c r="BY5" s="68" t="s">
        <v>5</v>
      </c>
      <c r="BZ5" s="107" t="s">
        <v>4</v>
      </c>
      <c r="CA5" s="108"/>
      <c r="CB5" s="108"/>
      <c r="CC5" s="109"/>
      <c r="CD5" s="68" t="s">
        <v>5</v>
      </c>
      <c r="CE5" s="107" t="s">
        <v>4</v>
      </c>
      <c r="CF5" s="108"/>
      <c r="CG5" s="108"/>
      <c r="CH5" s="109"/>
      <c r="CI5" s="68" t="s">
        <v>5</v>
      </c>
      <c r="CJ5" s="107" t="s">
        <v>4</v>
      </c>
      <c r="CK5" s="108"/>
      <c r="CL5" s="108"/>
      <c r="CM5" s="109"/>
      <c r="CN5" s="68" t="s">
        <v>5</v>
      </c>
      <c r="CO5" s="107" t="s">
        <v>4</v>
      </c>
      <c r="CP5" s="108"/>
      <c r="CQ5" s="108"/>
      <c r="CR5" s="109"/>
      <c r="CS5" s="68" t="s">
        <v>5</v>
      </c>
    </row>
    <row r="6" spans="1:97" s="70" customFormat="1" ht="51.75" customHeight="1" x14ac:dyDescent="0.2">
      <c r="A6" s="106"/>
      <c r="B6" s="106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14</v>
      </c>
      <c r="W6" s="71" t="s">
        <v>51</v>
      </c>
      <c r="X6" s="71" t="s">
        <v>52</v>
      </c>
      <c r="Y6" s="71" t="s">
        <v>53</v>
      </c>
      <c r="Z6" s="71" t="s">
        <v>14</v>
      </c>
      <c r="AA6" s="71" t="s">
        <v>14</v>
      </c>
      <c r="AB6" s="71" t="s">
        <v>51</v>
      </c>
      <c r="AC6" s="71" t="s">
        <v>52</v>
      </c>
      <c r="AD6" s="71" t="s">
        <v>53</v>
      </c>
      <c r="AE6" s="71" t="s">
        <v>14</v>
      </c>
      <c r="AF6" s="71" t="s">
        <v>14</v>
      </c>
      <c r="AG6" s="71" t="s">
        <v>51</v>
      </c>
      <c r="AH6" s="71" t="s">
        <v>52</v>
      </c>
      <c r="AI6" s="71" t="s">
        <v>53</v>
      </c>
      <c r="AJ6" s="71" t="s">
        <v>14</v>
      </c>
      <c r="AK6" s="71" t="s">
        <v>14</v>
      </c>
      <c r="AL6" s="71" t="s">
        <v>51</v>
      </c>
      <c r="AM6" s="71" t="s">
        <v>52</v>
      </c>
      <c r="AN6" s="71" t="s">
        <v>53</v>
      </c>
      <c r="AO6" s="71" t="s">
        <v>14</v>
      </c>
      <c r="AP6" s="71" t="s">
        <v>14</v>
      </c>
      <c r="AQ6" s="71" t="s">
        <v>51</v>
      </c>
      <c r="AR6" s="71" t="s">
        <v>52</v>
      </c>
      <c r="AS6" s="71" t="s">
        <v>53</v>
      </c>
      <c r="AT6" s="71" t="s">
        <v>14</v>
      </c>
      <c r="AU6" s="71" t="s">
        <v>14</v>
      </c>
      <c r="AV6" s="71" t="s">
        <v>51</v>
      </c>
      <c r="AW6" s="71" t="s">
        <v>52</v>
      </c>
      <c r="AX6" s="71" t="s">
        <v>53</v>
      </c>
      <c r="AY6" s="71" t="s">
        <v>14</v>
      </c>
      <c r="AZ6" s="71" t="s">
        <v>14</v>
      </c>
      <c r="BA6" s="71" t="s">
        <v>51</v>
      </c>
      <c r="BB6" s="71" t="s">
        <v>52</v>
      </c>
      <c r="BC6" s="71" t="s">
        <v>53</v>
      </c>
      <c r="BD6" s="71" t="s">
        <v>14</v>
      </c>
      <c r="BE6" s="71" t="s">
        <v>14</v>
      </c>
      <c r="BF6" s="71" t="s">
        <v>51</v>
      </c>
      <c r="BG6" s="71" t="s">
        <v>52</v>
      </c>
      <c r="BH6" s="71" t="s">
        <v>53</v>
      </c>
      <c r="BI6" s="71" t="s">
        <v>14</v>
      </c>
      <c r="BJ6" s="71" t="s">
        <v>14</v>
      </c>
      <c r="BK6" s="71" t="s">
        <v>51</v>
      </c>
      <c r="BL6" s="71" t="s">
        <v>52</v>
      </c>
      <c r="BM6" s="71" t="s">
        <v>53</v>
      </c>
      <c r="BN6" s="71" t="s">
        <v>14</v>
      </c>
      <c r="BO6" s="71" t="s">
        <v>14</v>
      </c>
      <c r="BP6" s="71" t="s">
        <v>51</v>
      </c>
      <c r="BQ6" s="71" t="s">
        <v>52</v>
      </c>
      <c r="BR6" s="71" t="s">
        <v>53</v>
      </c>
      <c r="BS6" s="71" t="s">
        <v>14</v>
      </c>
      <c r="BT6" s="71" t="s">
        <v>14</v>
      </c>
      <c r="BU6" s="71" t="s">
        <v>51</v>
      </c>
      <c r="BV6" s="71" t="s">
        <v>52</v>
      </c>
      <c r="BW6" s="71" t="s">
        <v>53</v>
      </c>
      <c r="BX6" s="71" t="s">
        <v>14</v>
      </c>
      <c r="BY6" s="71" t="s">
        <v>14</v>
      </c>
      <c r="BZ6" s="71" t="s">
        <v>51</v>
      </c>
      <c r="CA6" s="71" t="s">
        <v>52</v>
      </c>
      <c r="CB6" s="71" t="s">
        <v>53</v>
      </c>
      <c r="CC6" s="71" t="s">
        <v>14</v>
      </c>
      <c r="CD6" s="71" t="s">
        <v>14</v>
      </c>
      <c r="CE6" s="71" t="s">
        <v>51</v>
      </c>
      <c r="CF6" s="71" t="s">
        <v>52</v>
      </c>
      <c r="CG6" s="71" t="s">
        <v>53</v>
      </c>
      <c r="CH6" s="71" t="s">
        <v>14</v>
      </c>
      <c r="CI6" s="71" t="s">
        <v>14</v>
      </c>
      <c r="CJ6" s="71" t="s">
        <v>51</v>
      </c>
      <c r="CK6" s="71" t="s">
        <v>52</v>
      </c>
      <c r="CL6" s="71" t="s">
        <v>53</v>
      </c>
      <c r="CM6" s="71" t="s">
        <v>14</v>
      </c>
      <c r="CN6" s="71" t="s">
        <v>14</v>
      </c>
      <c r="CO6" s="71" t="s">
        <v>51</v>
      </c>
      <c r="CP6" s="71" t="s">
        <v>52</v>
      </c>
      <c r="CQ6" s="71" t="s">
        <v>53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703311.70282599994</v>
      </c>
      <c r="D7" s="73">
        <v>536303.16712800006</v>
      </c>
      <c r="E7" s="73">
        <v>101685.2</v>
      </c>
      <c r="F7" s="73">
        <v>1341300.0699539999</v>
      </c>
      <c r="G7" s="73">
        <v>169844.67210930001</v>
      </c>
      <c r="H7" s="73">
        <v>1013605.187302</v>
      </c>
      <c r="I7" s="73">
        <v>238574.26627599998</v>
      </c>
      <c r="J7" s="73">
        <v>1</v>
      </c>
      <c r="K7" s="73">
        <v>1252180.453578</v>
      </c>
      <c r="L7" s="73">
        <v>0</v>
      </c>
      <c r="M7" s="73">
        <v>278368.78088580002</v>
      </c>
      <c r="N7" s="73">
        <v>81010.443152000007</v>
      </c>
      <c r="O7" s="73">
        <v>1592.23</v>
      </c>
      <c r="P7" s="73">
        <v>360971.45403780002</v>
      </c>
      <c r="Q7" s="73">
        <v>4825.2839999999997</v>
      </c>
      <c r="R7" s="73">
        <v>28295766.915640004</v>
      </c>
      <c r="S7" s="73">
        <v>7092584.7829200001</v>
      </c>
      <c r="T7" s="73">
        <v>17379635.399999999</v>
      </c>
      <c r="U7" s="73">
        <v>52767987.098560005</v>
      </c>
      <c r="V7" s="73">
        <v>29694.57114</v>
      </c>
      <c r="W7" s="73">
        <v>4134799.2333050007</v>
      </c>
      <c r="X7" s="73">
        <v>5216727.2258572895</v>
      </c>
      <c r="Y7" s="73">
        <v>289815.23</v>
      </c>
      <c r="Z7" s="73">
        <v>9641341.6891622916</v>
      </c>
      <c r="AA7" s="73">
        <v>905789.66299654101</v>
      </c>
      <c r="AB7" s="73">
        <v>847121.59409499215</v>
      </c>
      <c r="AC7" s="73">
        <v>2042424.6890936079</v>
      </c>
      <c r="AD7" s="73">
        <v>13272.42</v>
      </c>
      <c r="AE7" s="73">
        <v>2902818.7031886</v>
      </c>
      <c r="AF7" s="73">
        <v>67521.946591510408</v>
      </c>
      <c r="AG7" s="73">
        <v>292116.74546800001</v>
      </c>
      <c r="AH7" s="73">
        <v>0</v>
      </c>
      <c r="AI7" s="73">
        <v>0</v>
      </c>
      <c r="AJ7" s="73">
        <v>292116.74546800001</v>
      </c>
      <c r="AK7" s="73">
        <v>5449.4042722592003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135493.80119999999</v>
      </c>
      <c r="AW7" s="73">
        <v>0</v>
      </c>
      <c r="AX7" s="73">
        <v>0</v>
      </c>
      <c r="AY7" s="73">
        <v>135493.80119999999</v>
      </c>
      <c r="AZ7" s="73">
        <v>52826.508982233601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871547.09618700005</v>
      </c>
      <c r="BG7" s="73">
        <v>18796.53125</v>
      </c>
      <c r="BH7" s="73">
        <v>0</v>
      </c>
      <c r="BI7" s="73">
        <v>890343.62743700005</v>
      </c>
      <c r="BJ7" s="73">
        <v>502976.72912897519</v>
      </c>
      <c r="BK7" s="73">
        <v>8609619.7396049984</v>
      </c>
      <c r="BL7" s="73">
        <v>3466832.2291519991</v>
      </c>
      <c r="BM7" s="73">
        <v>5413.7578560000002</v>
      </c>
      <c r="BN7" s="73">
        <v>12081865.726612998</v>
      </c>
      <c r="BO7" s="73">
        <v>9833746.5303535406</v>
      </c>
      <c r="BP7" s="73">
        <v>132851.41399999999</v>
      </c>
      <c r="BQ7" s="73">
        <v>0</v>
      </c>
      <c r="BR7" s="73">
        <v>0</v>
      </c>
      <c r="BS7" s="73">
        <v>132851.41399999999</v>
      </c>
      <c r="BT7" s="73">
        <v>106595.75</v>
      </c>
      <c r="BU7" s="73">
        <v>1052990.0329999998</v>
      </c>
      <c r="BV7" s="73">
        <v>0</v>
      </c>
      <c r="BW7" s="73">
        <v>0</v>
      </c>
      <c r="BX7" s="73">
        <v>1052990.0329999998</v>
      </c>
      <c r="BY7" s="73">
        <v>842308.02639999986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2880171.876131</v>
      </c>
      <c r="CF7" s="73">
        <v>113998.346601</v>
      </c>
      <c r="CG7" s="73">
        <v>35820.18</v>
      </c>
      <c r="CH7" s="73">
        <v>3029990.4027320002</v>
      </c>
      <c r="CI7" s="73">
        <v>2504376.3462720588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49247764.119644791</v>
      </c>
      <c r="CP7" s="73">
        <f t="shared" ref="CP7:CP23" si="1">D7+I7+N7+S7+X7+AC7+AH7+AM7+AR7+AW7+BB7+BG7+BL7+BQ7+BV7+CA7+CF7+CK7</f>
        <v>18807251.681429893</v>
      </c>
      <c r="CQ7" s="73">
        <f t="shared" ref="CQ7:CQ23" si="2">E7+J7+O7+T7+Y7+AD7+AI7+AN7+AS7+AX7+BC7+BH7+BM7+BR7+BW7+CB7+CG7+CL7</f>
        <v>17827235.417856</v>
      </c>
      <c r="CR7" s="73">
        <f t="shared" ref="CR7:CR23" si="3">F7+K7+P7+U7+Z7+AE7+AJ7+AO7+AT7+AY7+BD7+BI7+BN7+BS7+BX7+CC7+CH7+CM7</f>
        <v>85882251.218930706</v>
      </c>
      <c r="CS7" s="73">
        <f t="shared" ref="CS7:CS23" si="4">G7+L7+Q7+V7+AA7+AF7+AK7+AP7+AU7+AZ7+BE7+BJ7+BO7+BT7+BY7+CD7+CI7+CN7</f>
        <v>15025955.432246419</v>
      </c>
    </row>
    <row r="8" spans="1:97" s="24" customFormat="1" ht="24.95" customHeight="1" x14ac:dyDescent="0.2">
      <c r="A8" s="53">
        <v>2</v>
      </c>
      <c r="B8" s="72" t="s">
        <v>47</v>
      </c>
      <c r="C8" s="73">
        <v>41649.215269000153</v>
      </c>
      <c r="D8" s="73">
        <v>7469920.4436370004</v>
      </c>
      <c r="E8" s="73">
        <v>0</v>
      </c>
      <c r="F8" s="73">
        <v>7511569.6589060007</v>
      </c>
      <c r="G8" s="73">
        <v>18836.070819909557</v>
      </c>
      <c r="H8" s="73">
        <v>0</v>
      </c>
      <c r="I8" s="73">
        <v>146218.40000000011</v>
      </c>
      <c r="J8" s="73">
        <v>0</v>
      </c>
      <c r="K8" s="73">
        <v>146218.40000000011</v>
      </c>
      <c r="L8" s="73">
        <v>0</v>
      </c>
      <c r="M8" s="73">
        <v>485093.5194780007</v>
      </c>
      <c r="N8" s="73">
        <v>298433.04271699867</v>
      </c>
      <c r="O8" s="73">
        <v>27011.228348999979</v>
      </c>
      <c r="P8" s="73">
        <v>810537.79054399929</v>
      </c>
      <c r="Q8" s="73">
        <v>97363.8376958062</v>
      </c>
      <c r="R8" s="73">
        <v>3583.396932000001</v>
      </c>
      <c r="S8" s="73">
        <v>0</v>
      </c>
      <c r="T8" s="73">
        <v>0</v>
      </c>
      <c r="U8" s="73">
        <v>3583.396932000001</v>
      </c>
      <c r="V8" s="73">
        <v>3129.9082993104066</v>
      </c>
      <c r="W8" s="73">
        <v>5281178.6196880164</v>
      </c>
      <c r="X8" s="73">
        <v>9114673.0181029998</v>
      </c>
      <c r="Y8" s="73">
        <v>594446.29042999796</v>
      </c>
      <c r="Z8" s="73">
        <v>14990297.928221013</v>
      </c>
      <c r="AA8" s="73">
        <v>146691.2233113948</v>
      </c>
      <c r="AB8" s="73">
        <v>1751533.5077076438</v>
      </c>
      <c r="AC8" s="73">
        <v>2641308.4213946052</v>
      </c>
      <c r="AD8" s="73">
        <v>122283.48745299941</v>
      </c>
      <c r="AE8" s="73">
        <v>4515125.4165552491</v>
      </c>
      <c r="AF8" s="73">
        <v>188495.4286530001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289402.74355100002</v>
      </c>
      <c r="AM8" s="73">
        <v>0</v>
      </c>
      <c r="AN8" s="73">
        <v>113279.14</v>
      </c>
      <c r="AO8" s="73">
        <v>402681.88355100004</v>
      </c>
      <c r="AP8" s="73">
        <v>403655.74818900006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-2964.999452</v>
      </c>
      <c r="AW8" s="73">
        <v>0</v>
      </c>
      <c r="AX8" s="73">
        <v>0</v>
      </c>
      <c r="AY8" s="73">
        <v>-2964.999452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2280496.8296549986</v>
      </c>
      <c r="BG8" s="73">
        <v>20461.855819999993</v>
      </c>
      <c r="BH8" s="73">
        <v>9873.2999999999993</v>
      </c>
      <c r="BI8" s="73">
        <v>2310831.9854749986</v>
      </c>
      <c r="BJ8" s="73">
        <v>395665.27812323527</v>
      </c>
      <c r="BK8" s="73">
        <v>10378539.627998007</v>
      </c>
      <c r="BL8" s="73">
        <v>6914630.1947881058</v>
      </c>
      <c r="BM8" s="73">
        <v>147287.964308</v>
      </c>
      <c r="BN8" s="73">
        <v>17440457.787094116</v>
      </c>
      <c r="BO8" s="73">
        <v>8599818.1396285836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2236731.1060830001</v>
      </c>
      <c r="BV8" s="73">
        <v>0</v>
      </c>
      <c r="BW8" s="73">
        <v>448</v>
      </c>
      <c r="BX8" s="73">
        <v>2237179.1060830001</v>
      </c>
      <c r="BY8" s="73">
        <v>1668171.8535052675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6602958.0302489996</v>
      </c>
      <c r="CF8" s="73">
        <v>1194017.4290049998</v>
      </c>
      <c r="CG8" s="73">
        <v>27023.200000000001</v>
      </c>
      <c r="CH8" s="73">
        <v>7823998.6592539996</v>
      </c>
      <c r="CI8" s="73">
        <v>5139847.9234056193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29348201.59715867</v>
      </c>
      <c r="CP8" s="73">
        <f t="shared" si="1"/>
        <v>27799662.805464711</v>
      </c>
      <c r="CQ8" s="73">
        <f t="shared" si="2"/>
        <v>1041652.6105399975</v>
      </c>
      <c r="CR8" s="73">
        <f t="shared" si="3"/>
        <v>58189517.01316338</v>
      </c>
      <c r="CS8" s="73">
        <f t="shared" si="4"/>
        <v>16661675.411631126</v>
      </c>
    </row>
    <row r="9" spans="1:97" ht="24.95" customHeight="1" x14ac:dyDescent="0.2">
      <c r="A9" s="53">
        <v>3</v>
      </c>
      <c r="B9" s="72" t="s">
        <v>64</v>
      </c>
      <c r="C9" s="73">
        <v>293270.53862900712</v>
      </c>
      <c r="D9" s="73">
        <v>489150.70397399995</v>
      </c>
      <c r="E9" s="73">
        <v>2083709.0931860099</v>
      </c>
      <c r="F9" s="73">
        <v>2866130.3357890169</v>
      </c>
      <c r="G9" s="73">
        <v>194036.01218988441</v>
      </c>
      <c r="H9" s="73">
        <v>0</v>
      </c>
      <c r="I9" s="73">
        <v>1791395.522981168</v>
      </c>
      <c r="J9" s="73">
        <v>0</v>
      </c>
      <c r="K9" s="73">
        <v>1791395.522981168</v>
      </c>
      <c r="L9" s="73">
        <v>0</v>
      </c>
      <c r="M9" s="73">
        <v>263208.32507099747</v>
      </c>
      <c r="N9" s="73">
        <v>486.91876699999938</v>
      </c>
      <c r="O9" s="73">
        <v>42703.933164999813</v>
      </c>
      <c r="P9" s="73">
        <v>306399.17700299731</v>
      </c>
      <c r="Q9" s="73">
        <v>0</v>
      </c>
      <c r="R9" s="73">
        <v>27665694.773267806</v>
      </c>
      <c r="S9" s="73">
        <v>627064.60788799974</v>
      </c>
      <c r="T9" s="73">
        <v>16628555.172892755</v>
      </c>
      <c r="U9" s="73">
        <v>44921314.554048561</v>
      </c>
      <c r="V9" s="73">
        <v>2790462.0597218811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76380.046568627455</v>
      </c>
      <c r="AC9" s="73">
        <v>1322500.5615196079</v>
      </c>
      <c r="AD9" s="73">
        <v>0</v>
      </c>
      <c r="AE9" s="73">
        <v>1398880.6080882354</v>
      </c>
      <c r="AF9" s="73">
        <v>1398880.6080882354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21500.5</v>
      </c>
      <c r="BV9" s="73">
        <v>0</v>
      </c>
      <c r="BW9" s="73">
        <v>0</v>
      </c>
      <c r="BX9" s="73">
        <v>21500.5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28320054.18353644</v>
      </c>
      <c r="CP9" s="73">
        <f t="shared" si="1"/>
        <v>4230598.3151297756</v>
      </c>
      <c r="CQ9" s="73">
        <f t="shared" si="2"/>
        <v>18754968.199243765</v>
      </c>
      <c r="CR9" s="73">
        <f t="shared" si="3"/>
        <v>51305620.697909974</v>
      </c>
      <c r="CS9" s="73">
        <f t="shared" si="4"/>
        <v>4383378.6800000006</v>
      </c>
    </row>
    <row r="10" spans="1:97" ht="24.95" customHeight="1" x14ac:dyDescent="0.2">
      <c r="A10" s="53">
        <v>4</v>
      </c>
      <c r="B10" s="72" t="s">
        <v>66</v>
      </c>
      <c r="C10" s="73">
        <v>13768263.37302145</v>
      </c>
      <c r="D10" s="73">
        <v>0</v>
      </c>
      <c r="E10" s="73">
        <v>0</v>
      </c>
      <c r="F10" s="73">
        <v>13768263.37302145</v>
      </c>
      <c r="G10" s="73">
        <v>2992517.385267932</v>
      </c>
      <c r="H10" s="73">
        <v>40980.199999999997</v>
      </c>
      <c r="I10" s="73">
        <v>308713.94025941007</v>
      </c>
      <c r="J10" s="73">
        <v>0</v>
      </c>
      <c r="K10" s="73">
        <v>349694.14025941008</v>
      </c>
      <c r="L10" s="73">
        <v>0</v>
      </c>
      <c r="M10" s="73">
        <v>450621.13008000213</v>
      </c>
      <c r="N10" s="73">
        <v>463908.97779215593</v>
      </c>
      <c r="O10" s="73">
        <v>1630</v>
      </c>
      <c r="P10" s="73">
        <v>916160.10787215806</v>
      </c>
      <c r="Q10" s="73">
        <v>63768.388146738478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4132415.5574752158</v>
      </c>
      <c r="X10" s="73">
        <v>10025310.431990763</v>
      </c>
      <c r="Y10" s="73">
        <v>113861.57580821762</v>
      </c>
      <c r="Z10" s="73">
        <v>14271587.565274196</v>
      </c>
      <c r="AA10" s="73">
        <v>9998953.9713051263</v>
      </c>
      <c r="AB10" s="73">
        <v>475130.11569019331</v>
      </c>
      <c r="AC10" s="73">
        <v>2550477.4882114809</v>
      </c>
      <c r="AD10" s="73">
        <v>5457.8107459800012</v>
      </c>
      <c r="AE10" s="73">
        <v>3031065.4146476542</v>
      </c>
      <c r="AF10" s="73">
        <v>1143284.2031806109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763723.86835221166</v>
      </c>
      <c r="BG10" s="73">
        <v>122.86499999999978</v>
      </c>
      <c r="BH10" s="73">
        <v>0</v>
      </c>
      <c r="BI10" s="73">
        <v>763846.73335221165</v>
      </c>
      <c r="BJ10" s="73">
        <v>86323.739136861754</v>
      </c>
      <c r="BK10" s="73">
        <v>8199386.6869355291</v>
      </c>
      <c r="BL10" s="73">
        <v>263399.09331415035</v>
      </c>
      <c r="BM10" s="73">
        <v>39459.939999999988</v>
      </c>
      <c r="BN10" s="73">
        <v>8502245.7202496789</v>
      </c>
      <c r="BO10" s="73">
        <v>4271826.2136371331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228401.73705</v>
      </c>
      <c r="BV10" s="73">
        <v>0</v>
      </c>
      <c r="BW10" s="73">
        <v>0</v>
      </c>
      <c r="BX10" s="73">
        <v>228401.73705</v>
      </c>
      <c r="BY10" s="73">
        <v>200201.73705</v>
      </c>
      <c r="BZ10" s="73">
        <v>0</v>
      </c>
      <c r="CA10" s="73">
        <v>401484.69501698692</v>
      </c>
      <c r="CB10" s="73">
        <v>0</v>
      </c>
      <c r="CC10" s="73">
        <v>401484.69501698692</v>
      </c>
      <c r="CD10" s="73">
        <v>0</v>
      </c>
      <c r="CE10" s="73">
        <v>770279.72744450066</v>
      </c>
      <c r="CF10" s="73">
        <v>1350</v>
      </c>
      <c r="CG10" s="73">
        <v>0</v>
      </c>
      <c r="CH10" s="73">
        <v>771629.72744450066</v>
      </c>
      <c r="CI10" s="73">
        <v>323133.28643980034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28829202.396049101</v>
      </c>
      <c r="CP10" s="73">
        <f t="shared" si="1"/>
        <v>14014767.491584947</v>
      </c>
      <c r="CQ10" s="73">
        <f t="shared" si="2"/>
        <v>160409.32655419759</v>
      </c>
      <c r="CR10" s="73">
        <f t="shared" si="3"/>
        <v>43004379.21418824</v>
      </c>
      <c r="CS10" s="73">
        <f t="shared" si="4"/>
        <v>19080008.924164202</v>
      </c>
    </row>
    <row r="11" spans="1:97" ht="24.95" customHeight="1" x14ac:dyDescent="0.2">
      <c r="A11" s="53">
        <v>5</v>
      </c>
      <c r="B11" s="72" t="s">
        <v>59</v>
      </c>
      <c r="C11" s="73">
        <v>-5792</v>
      </c>
      <c r="D11" s="73">
        <v>303751</v>
      </c>
      <c r="E11" s="73">
        <v>-3615</v>
      </c>
      <c r="F11" s="73">
        <v>294344</v>
      </c>
      <c r="G11" s="73">
        <v>0</v>
      </c>
      <c r="H11" s="73">
        <v>407</v>
      </c>
      <c r="I11" s="73">
        <v>540800</v>
      </c>
      <c r="J11" s="73">
        <v>678</v>
      </c>
      <c r="K11" s="73">
        <v>541885</v>
      </c>
      <c r="L11" s="73">
        <v>3413.6039064672004</v>
      </c>
      <c r="M11" s="73">
        <v>42213</v>
      </c>
      <c r="N11" s="73">
        <v>1361</v>
      </c>
      <c r="O11" s="73">
        <v>-106</v>
      </c>
      <c r="P11" s="73">
        <v>43468</v>
      </c>
      <c r="Q11" s="73">
        <v>0</v>
      </c>
      <c r="R11" s="73">
        <v>1232764</v>
      </c>
      <c r="S11" s="73">
        <v>127141</v>
      </c>
      <c r="T11" s="73">
        <v>3086847</v>
      </c>
      <c r="U11" s="73">
        <v>4446752</v>
      </c>
      <c r="V11" s="73">
        <v>0</v>
      </c>
      <c r="W11" s="73">
        <v>528529</v>
      </c>
      <c r="X11" s="73">
        <v>361192</v>
      </c>
      <c r="Y11" s="73">
        <v>991648</v>
      </c>
      <c r="Z11" s="73">
        <v>1881369</v>
      </c>
      <c r="AA11" s="73">
        <v>45649.594554668714</v>
      </c>
      <c r="AB11" s="73">
        <v>291068.04656862747</v>
      </c>
      <c r="AC11" s="73">
        <v>1365747.5615196079</v>
      </c>
      <c r="AD11" s="73">
        <v>132992</v>
      </c>
      <c r="AE11" s="73">
        <v>1789807.6080882354</v>
      </c>
      <c r="AF11" s="73">
        <v>13427.106072808219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1005946</v>
      </c>
      <c r="AM11" s="73">
        <v>0</v>
      </c>
      <c r="AN11" s="73">
        <v>50000</v>
      </c>
      <c r="AO11" s="73">
        <v>1055946</v>
      </c>
      <c r="AP11" s="73">
        <v>953858.32561890804</v>
      </c>
      <c r="AQ11" s="73">
        <v>1392362</v>
      </c>
      <c r="AR11" s="73">
        <v>0</v>
      </c>
      <c r="AS11" s="73">
        <v>1290355</v>
      </c>
      <c r="AT11" s="73">
        <v>2682717</v>
      </c>
      <c r="AU11" s="73">
        <v>1792683.0267601884</v>
      </c>
      <c r="AV11" s="73">
        <v>87290</v>
      </c>
      <c r="AW11" s="73">
        <v>0</v>
      </c>
      <c r="AX11" s="73">
        <v>18862</v>
      </c>
      <c r="AY11" s="73">
        <v>106152</v>
      </c>
      <c r="AZ11" s="73">
        <v>48151.816925964908</v>
      </c>
      <c r="BA11" s="73">
        <v>20015</v>
      </c>
      <c r="BB11" s="73">
        <v>0</v>
      </c>
      <c r="BC11" s="73">
        <v>0</v>
      </c>
      <c r="BD11" s="73">
        <v>20015</v>
      </c>
      <c r="BE11" s="73">
        <v>10007.677546000001</v>
      </c>
      <c r="BF11" s="73">
        <v>547152</v>
      </c>
      <c r="BG11" s="73">
        <v>3140</v>
      </c>
      <c r="BH11" s="73">
        <v>30</v>
      </c>
      <c r="BI11" s="73">
        <v>550322</v>
      </c>
      <c r="BJ11" s="73">
        <v>333937.70041710755</v>
      </c>
      <c r="BK11" s="73">
        <v>13516491</v>
      </c>
      <c r="BL11" s="73">
        <v>436781</v>
      </c>
      <c r="BM11" s="73">
        <v>114234</v>
      </c>
      <c r="BN11" s="73">
        <v>14067506</v>
      </c>
      <c r="BO11" s="73">
        <v>11474955.971436607</v>
      </c>
      <c r="BP11" s="73">
        <v>398756</v>
      </c>
      <c r="BQ11" s="73">
        <v>297325</v>
      </c>
      <c r="BR11" s="73">
        <v>0</v>
      </c>
      <c r="BS11" s="73">
        <v>696081</v>
      </c>
      <c r="BT11" s="73">
        <v>317471.85225302825</v>
      </c>
      <c r="BU11" s="73">
        <v>421224</v>
      </c>
      <c r="BV11" s="73">
        <v>0</v>
      </c>
      <c r="BW11" s="73">
        <v>833</v>
      </c>
      <c r="BX11" s="73">
        <v>422057</v>
      </c>
      <c r="BY11" s="73">
        <v>301033.13897937466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3640357</v>
      </c>
      <c r="CF11" s="73">
        <v>12211</v>
      </c>
      <c r="CG11" s="73">
        <v>17000</v>
      </c>
      <c r="CH11" s="73">
        <v>3669568</v>
      </c>
      <c r="CI11" s="73">
        <v>2325738.0754198297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23118782.046568628</v>
      </c>
      <c r="CP11" s="73">
        <f t="shared" si="1"/>
        <v>3449449.5615196079</v>
      </c>
      <c r="CQ11" s="73">
        <f t="shared" si="2"/>
        <v>5699758</v>
      </c>
      <c r="CR11" s="73">
        <f t="shared" si="3"/>
        <v>32267989.608088236</v>
      </c>
      <c r="CS11" s="73">
        <f t="shared" si="4"/>
        <v>17620327.889890954</v>
      </c>
    </row>
    <row r="12" spans="1:97" ht="24.95" customHeight="1" x14ac:dyDescent="0.2">
      <c r="A12" s="53">
        <v>6</v>
      </c>
      <c r="B12" s="72" t="s">
        <v>65</v>
      </c>
      <c r="C12" s="73">
        <v>82961.070000000007</v>
      </c>
      <c r="D12" s="73">
        <v>1312</v>
      </c>
      <c r="E12" s="73">
        <v>0</v>
      </c>
      <c r="F12" s="73">
        <v>84273.07</v>
      </c>
      <c r="G12" s="73">
        <v>30147.812135560001</v>
      </c>
      <c r="H12" s="73">
        <v>71085.97</v>
      </c>
      <c r="I12" s="73">
        <v>127187.83</v>
      </c>
      <c r="J12" s="73">
        <v>2966.1</v>
      </c>
      <c r="K12" s="73">
        <v>201239.9</v>
      </c>
      <c r="L12" s="73">
        <v>0</v>
      </c>
      <c r="M12" s="73">
        <v>169196.06</v>
      </c>
      <c r="N12" s="73">
        <v>17384.05</v>
      </c>
      <c r="O12" s="73">
        <v>968.36</v>
      </c>
      <c r="P12" s="73">
        <v>187548.46999999997</v>
      </c>
      <c r="Q12" s="73">
        <v>5268.54</v>
      </c>
      <c r="R12" s="73">
        <v>14451939.74</v>
      </c>
      <c r="S12" s="73">
        <v>1143610.21</v>
      </c>
      <c r="T12" s="73">
        <v>1901236.57</v>
      </c>
      <c r="U12" s="73">
        <v>17496786.52</v>
      </c>
      <c r="V12" s="73">
        <v>0</v>
      </c>
      <c r="W12" s="73">
        <v>858697.17</v>
      </c>
      <c r="X12" s="73">
        <v>947999.96</v>
      </c>
      <c r="Y12" s="73">
        <v>5511.35</v>
      </c>
      <c r="Z12" s="73">
        <v>1812208.48</v>
      </c>
      <c r="AA12" s="73">
        <v>0</v>
      </c>
      <c r="AB12" s="73">
        <v>221158.28656862746</v>
      </c>
      <c r="AC12" s="73">
        <v>1446764.2015196078</v>
      </c>
      <c r="AD12" s="73">
        <v>5258.05</v>
      </c>
      <c r="AE12" s="73">
        <v>1673180.5380882353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383118.12</v>
      </c>
      <c r="AM12" s="73">
        <v>0</v>
      </c>
      <c r="AN12" s="73">
        <v>0</v>
      </c>
      <c r="AO12" s="73">
        <v>383118.12</v>
      </c>
      <c r="AP12" s="73">
        <v>378364.50252254994</v>
      </c>
      <c r="AQ12" s="73">
        <v>341025.6</v>
      </c>
      <c r="AR12" s="73">
        <v>0</v>
      </c>
      <c r="AS12" s="73">
        <v>0</v>
      </c>
      <c r="AT12" s="73">
        <v>341025.6</v>
      </c>
      <c r="AU12" s="73">
        <v>312626.51</v>
      </c>
      <c r="AV12" s="73">
        <v>42805.5</v>
      </c>
      <c r="AW12" s="73">
        <v>0</v>
      </c>
      <c r="AX12" s="73">
        <v>0</v>
      </c>
      <c r="AY12" s="73">
        <v>42805.5</v>
      </c>
      <c r="AZ12" s="73">
        <v>32104.125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1124416.73</v>
      </c>
      <c r="BG12" s="73">
        <v>4634.5200000000004</v>
      </c>
      <c r="BH12" s="73">
        <v>0</v>
      </c>
      <c r="BI12" s="73">
        <v>1129051.25</v>
      </c>
      <c r="BJ12" s="73">
        <v>469333.35</v>
      </c>
      <c r="BK12" s="73">
        <v>1317979.3799999999</v>
      </c>
      <c r="BL12" s="73">
        <v>544677.84</v>
      </c>
      <c r="BM12" s="73">
        <v>0</v>
      </c>
      <c r="BN12" s="73">
        <v>1862657.2199999997</v>
      </c>
      <c r="BO12" s="73">
        <v>731212.18612760003</v>
      </c>
      <c r="BP12" s="73">
        <v>25502.3</v>
      </c>
      <c r="BQ12" s="73">
        <v>12283.78</v>
      </c>
      <c r="BR12" s="73">
        <v>7.28</v>
      </c>
      <c r="BS12" s="73">
        <v>37793.360000000001</v>
      </c>
      <c r="BT12" s="73">
        <v>0</v>
      </c>
      <c r="BU12" s="73">
        <v>1877309.9400000002</v>
      </c>
      <c r="BV12" s="73">
        <v>850</v>
      </c>
      <c r="BW12" s="73">
        <v>0</v>
      </c>
      <c r="BX12" s="73">
        <v>1878159.9400000002</v>
      </c>
      <c r="BY12" s="73">
        <v>939079.97000000009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875654.51</v>
      </c>
      <c r="CF12" s="73">
        <v>97007.01999999999</v>
      </c>
      <c r="CG12" s="73">
        <v>4348.7700000000004</v>
      </c>
      <c r="CH12" s="73">
        <v>977010.3</v>
      </c>
      <c r="CI12" s="73">
        <v>85596.968799999988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21842850.376568627</v>
      </c>
      <c r="CP12" s="73">
        <f t="shared" si="1"/>
        <v>4343711.4115196075</v>
      </c>
      <c r="CQ12" s="73">
        <f t="shared" si="2"/>
        <v>1920296.4800000002</v>
      </c>
      <c r="CR12" s="73">
        <f t="shared" si="3"/>
        <v>28106858.26808824</v>
      </c>
      <c r="CS12" s="73">
        <f t="shared" si="4"/>
        <v>2983733.9645857099</v>
      </c>
    </row>
    <row r="13" spans="1:97" ht="24.95" customHeight="1" x14ac:dyDescent="0.2">
      <c r="A13" s="53">
        <v>7</v>
      </c>
      <c r="B13" s="72" t="s">
        <v>60</v>
      </c>
      <c r="C13" s="73">
        <v>46341.957184000072</v>
      </c>
      <c r="D13" s="73">
        <v>8003.6400000000094</v>
      </c>
      <c r="E13" s="73">
        <v>20812.369999999908</v>
      </c>
      <c r="F13" s="73">
        <v>75157.967183999979</v>
      </c>
      <c r="G13" s="73">
        <v>0</v>
      </c>
      <c r="H13" s="73">
        <v>62147.880000000034</v>
      </c>
      <c r="I13" s="73">
        <v>57763.609699999965</v>
      </c>
      <c r="J13" s="73">
        <v>9289.5</v>
      </c>
      <c r="K13" s="73">
        <v>129200.98970000001</v>
      </c>
      <c r="L13" s="73">
        <v>4621.5704754253002</v>
      </c>
      <c r="M13" s="73">
        <v>180961.91804999998</v>
      </c>
      <c r="N13" s="73">
        <v>43343.956900000063</v>
      </c>
      <c r="O13" s="73">
        <v>20483.833999999944</v>
      </c>
      <c r="P13" s="73">
        <v>244789.70894999997</v>
      </c>
      <c r="Q13" s="73">
        <v>15590.0805133381</v>
      </c>
      <c r="R13" s="73">
        <v>7484801.9512479734</v>
      </c>
      <c r="S13" s="73">
        <v>819187.15000000142</v>
      </c>
      <c r="T13" s="73">
        <v>1894487.000000024</v>
      </c>
      <c r="U13" s="73">
        <v>10198476.101247998</v>
      </c>
      <c r="V13" s="73">
        <v>0</v>
      </c>
      <c r="W13" s="73">
        <v>1306976.6955439979</v>
      </c>
      <c r="X13" s="73">
        <v>1620423.6495000024</v>
      </c>
      <c r="Y13" s="73">
        <v>168270.76359999992</v>
      </c>
      <c r="Z13" s="73">
        <v>3095671.1086439998</v>
      </c>
      <c r="AA13" s="73">
        <v>169033.25481681019</v>
      </c>
      <c r="AB13" s="73">
        <v>371627.76129839238</v>
      </c>
      <c r="AC13" s="73">
        <v>1520696.6298196076</v>
      </c>
      <c r="AD13" s="73">
        <v>21469.834800000019</v>
      </c>
      <c r="AE13" s="73">
        <v>1913794.2259180001</v>
      </c>
      <c r="AF13" s="73">
        <v>38716.776715843203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-2006.9020950000013</v>
      </c>
      <c r="AW13" s="73">
        <v>12673.36</v>
      </c>
      <c r="AX13" s="73">
        <v>0</v>
      </c>
      <c r="AY13" s="73">
        <v>10666.457904999999</v>
      </c>
      <c r="AZ13" s="73">
        <v>1016.3308453606001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402987.31746699999</v>
      </c>
      <c r="BG13" s="73">
        <v>24549.741099999974</v>
      </c>
      <c r="BH13" s="73">
        <v>1476</v>
      </c>
      <c r="BI13" s="73">
        <v>429013.05856699997</v>
      </c>
      <c r="BJ13" s="73">
        <v>120174.85976020148</v>
      </c>
      <c r="BK13" s="73">
        <v>5543421.6549729994</v>
      </c>
      <c r="BL13" s="73">
        <v>138331.25110000002</v>
      </c>
      <c r="BM13" s="73">
        <v>12940.621500000001</v>
      </c>
      <c r="BN13" s="73">
        <v>5694693.5275729997</v>
      </c>
      <c r="BO13" s="73">
        <v>5230215.7602123581</v>
      </c>
      <c r="BP13" s="73">
        <v>752119.51555799996</v>
      </c>
      <c r="BQ13" s="73">
        <v>1990.3799999999999</v>
      </c>
      <c r="BR13" s="73">
        <v>0</v>
      </c>
      <c r="BS13" s="73">
        <v>754109.89555799996</v>
      </c>
      <c r="BT13" s="73">
        <v>733576.93297583458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927409.62269199989</v>
      </c>
      <c r="CF13" s="73">
        <v>30313.2225</v>
      </c>
      <c r="CG13" s="73">
        <v>0</v>
      </c>
      <c r="CH13" s="73">
        <v>957722.84519199992</v>
      </c>
      <c r="CI13" s="73">
        <v>733664.57726230647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17076789.371919364</v>
      </c>
      <c r="CP13" s="73">
        <f t="shared" si="1"/>
        <v>4277276.5906196106</v>
      </c>
      <c r="CQ13" s="73">
        <f t="shared" si="2"/>
        <v>2149229.9239000236</v>
      </c>
      <c r="CR13" s="73">
        <f t="shared" si="3"/>
        <v>23503295.886438999</v>
      </c>
      <c r="CS13" s="73">
        <f t="shared" si="4"/>
        <v>7046610.1435774779</v>
      </c>
    </row>
    <row r="14" spans="1:97" ht="24.95" customHeight="1" x14ac:dyDescent="0.2">
      <c r="A14" s="53">
        <v>8</v>
      </c>
      <c r="B14" s="72" t="s">
        <v>58</v>
      </c>
      <c r="C14" s="73">
        <v>133495.85440000016</v>
      </c>
      <c r="D14" s="73">
        <v>11705.401200000026</v>
      </c>
      <c r="E14" s="73">
        <v>589773.55319990229</v>
      </c>
      <c r="F14" s="73">
        <v>734974.80879990244</v>
      </c>
      <c r="G14" s="73">
        <v>0</v>
      </c>
      <c r="H14" s="73">
        <v>141348.8125000007</v>
      </c>
      <c r="I14" s="73">
        <v>28467.382600000012</v>
      </c>
      <c r="J14" s="73">
        <v>464181.95259994583</v>
      </c>
      <c r="K14" s="73">
        <v>633998.14769994654</v>
      </c>
      <c r="L14" s="73">
        <v>0</v>
      </c>
      <c r="M14" s="73">
        <v>149517.2219425356</v>
      </c>
      <c r="N14" s="73">
        <v>9554.6061338022773</v>
      </c>
      <c r="O14" s="73">
        <v>50669.708800000066</v>
      </c>
      <c r="P14" s="73">
        <v>209741.53687633795</v>
      </c>
      <c r="Q14" s="73">
        <v>17429.409377449498</v>
      </c>
      <c r="R14" s="73">
        <v>4708579.2966999933</v>
      </c>
      <c r="S14" s="73">
        <v>138872.34420000025</v>
      </c>
      <c r="T14" s="73">
        <v>6244175.1408989467</v>
      </c>
      <c r="U14" s="73">
        <v>11091626.78179894</v>
      </c>
      <c r="V14" s="73">
        <v>0</v>
      </c>
      <c r="W14" s="73">
        <v>218262.76152894605</v>
      </c>
      <c r="X14" s="73">
        <v>193292.045686322</v>
      </c>
      <c r="Y14" s="73">
        <v>422967.62432328757</v>
      </c>
      <c r="Z14" s="73">
        <v>834522.43153855554</v>
      </c>
      <c r="AA14" s="73">
        <v>644616.96153059776</v>
      </c>
      <c r="AB14" s="73">
        <v>121849.38033123247</v>
      </c>
      <c r="AC14" s="73">
        <v>1346340.3151936487</v>
      </c>
      <c r="AD14" s="73">
        <v>20978.216164383561</v>
      </c>
      <c r="AE14" s="73">
        <v>1489167.9116892647</v>
      </c>
      <c r="AF14" s="73">
        <v>68911.404305383723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18722.244916999996</v>
      </c>
      <c r="BG14" s="73">
        <v>0</v>
      </c>
      <c r="BH14" s="73">
        <v>0</v>
      </c>
      <c r="BI14" s="73">
        <v>18722.244916999996</v>
      </c>
      <c r="BJ14" s="73">
        <v>5035.7969712000004</v>
      </c>
      <c r="BK14" s="73">
        <v>1320</v>
      </c>
      <c r="BL14" s="73">
        <v>0</v>
      </c>
      <c r="BM14" s="73">
        <v>0</v>
      </c>
      <c r="BN14" s="73">
        <v>1320</v>
      </c>
      <c r="BO14" s="73">
        <v>1056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5493095.5723197078</v>
      </c>
      <c r="CP14" s="73">
        <f t="shared" si="1"/>
        <v>1728232.0950137733</v>
      </c>
      <c r="CQ14" s="73">
        <f t="shared" si="2"/>
        <v>7792746.1959864656</v>
      </c>
      <c r="CR14" s="73">
        <f t="shared" si="3"/>
        <v>15014073.863319948</v>
      </c>
      <c r="CS14" s="73">
        <f t="shared" si="4"/>
        <v>737049.57218463102</v>
      </c>
    </row>
    <row r="15" spans="1:97" ht="24.95" customHeight="1" x14ac:dyDescent="0.2">
      <c r="A15" s="53">
        <v>9</v>
      </c>
      <c r="B15" s="72" t="s">
        <v>61</v>
      </c>
      <c r="C15" s="73">
        <v>4522.29</v>
      </c>
      <c r="D15" s="73">
        <v>1602.78</v>
      </c>
      <c r="E15" s="73">
        <v>156022.46999999997</v>
      </c>
      <c r="F15" s="73">
        <v>162147.53999999998</v>
      </c>
      <c r="G15" s="73">
        <v>0</v>
      </c>
      <c r="H15" s="73">
        <v>1373.89</v>
      </c>
      <c r="I15" s="73">
        <v>102778.10285</v>
      </c>
      <c r="J15" s="73">
        <v>5930</v>
      </c>
      <c r="K15" s="73">
        <v>110081.99285</v>
      </c>
      <c r="L15" s="73">
        <v>0</v>
      </c>
      <c r="M15" s="73">
        <v>55570.320456000001</v>
      </c>
      <c r="N15" s="73">
        <v>7283.5437200000006</v>
      </c>
      <c r="O15" s="73">
        <v>92439.83</v>
      </c>
      <c r="P15" s="73">
        <v>155293.69417600002</v>
      </c>
      <c r="Q15" s="73">
        <v>24100</v>
      </c>
      <c r="R15" s="73">
        <v>908023.23000000033</v>
      </c>
      <c r="S15" s="73">
        <v>55313.85</v>
      </c>
      <c r="T15" s="73">
        <v>5075703.97</v>
      </c>
      <c r="U15" s="73">
        <v>6039041.0499999998</v>
      </c>
      <c r="V15" s="73">
        <v>0</v>
      </c>
      <c r="W15" s="73">
        <v>126129.142584</v>
      </c>
      <c r="X15" s="73">
        <v>201126.716216</v>
      </c>
      <c r="Y15" s="73">
        <v>2649196.7499999995</v>
      </c>
      <c r="Z15" s="73">
        <v>2976452.6087999996</v>
      </c>
      <c r="AA15" s="73">
        <v>1293203.8275897</v>
      </c>
      <c r="AB15" s="73">
        <v>106368.24061062746</v>
      </c>
      <c r="AC15" s="73">
        <v>1368271.294776608</v>
      </c>
      <c r="AD15" s="73">
        <v>338166.74999999994</v>
      </c>
      <c r="AE15" s="73">
        <v>1812806.2853872355</v>
      </c>
      <c r="AF15" s="73">
        <v>149800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108711.82517999997</v>
      </c>
      <c r="BG15" s="73">
        <v>1296.7197329999999</v>
      </c>
      <c r="BH15" s="73">
        <v>0</v>
      </c>
      <c r="BI15" s="73">
        <v>110008.54491299998</v>
      </c>
      <c r="BJ15" s="73">
        <v>76464.067615000007</v>
      </c>
      <c r="BK15" s="73">
        <v>177415.844652</v>
      </c>
      <c r="BL15" s="73">
        <v>836022.01</v>
      </c>
      <c r="BM15" s="73">
        <v>36002.65</v>
      </c>
      <c r="BN15" s="73">
        <v>1049440.504652</v>
      </c>
      <c r="BO15" s="73">
        <v>563977.35450400307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631213.67660000001</v>
      </c>
      <c r="BV15" s="73">
        <v>4755</v>
      </c>
      <c r="BW15" s="73">
        <v>380</v>
      </c>
      <c r="BX15" s="73">
        <v>636348.67660000001</v>
      </c>
      <c r="BY15" s="73">
        <v>213103.34995200008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147616.11164799999</v>
      </c>
      <c r="CF15" s="73">
        <v>126828.38999999998</v>
      </c>
      <c r="CG15" s="73">
        <v>18900</v>
      </c>
      <c r="CH15" s="73">
        <v>293344.50164799998</v>
      </c>
      <c r="CI15" s="73">
        <v>69.692238000000003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2266944.5717306272</v>
      </c>
      <c r="CP15" s="73">
        <f t="shared" si="1"/>
        <v>2705278.4072956084</v>
      </c>
      <c r="CQ15" s="73">
        <f t="shared" si="2"/>
        <v>8372742.4199999999</v>
      </c>
      <c r="CR15" s="73">
        <f t="shared" si="3"/>
        <v>13344965.399026234</v>
      </c>
      <c r="CS15" s="73">
        <f t="shared" si="4"/>
        <v>2320718.2918987037</v>
      </c>
    </row>
    <row r="16" spans="1:97" ht="24.95" customHeight="1" x14ac:dyDescent="0.2">
      <c r="A16" s="53">
        <v>10</v>
      </c>
      <c r="B16" s="72" t="s">
        <v>57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3619</v>
      </c>
      <c r="I16" s="73">
        <v>1336.5</v>
      </c>
      <c r="J16" s="73">
        <v>455</v>
      </c>
      <c r="K16" s="73">
        <v>5410.5</v>
      </c>
      <c r="L16" s="73">
        <v>0</v>
      </c>
      <c r="M16" s="73">
        <v>1896.77</v>
      </c>
      <c r="N16" s="73">
        <v>223.73</v>
      </c>
      <c r="O16" s="73">
        <v>62660.47</v>
      </c>
      <c r="P16" s="73">
        <v>64780.97</v>
      </c>
      <c r="Q16" s="73">
        <v>45276.68</v>
      </c>
      <c r="R16" s="73">
        <v>11496</v>
      </c>
      <c r="S16" s="73">
        <v>47294.98</v>
      </c>
      <c r="T16" s="73">
        <v>7794780.3799999999</v>
      </c>
      <c r="U16" s="73">
        <v>7853571.3600000003</v>
      </c>
      <c r="V16" s="73">
        <v>0</v>
      </c>
      <c r="W16" s="73">
        <v>10026.549999999999</v>
      </c>
      <c r="X16" s="73">
        <v>29177.65</v>
      </c>
      <c r="Y16" s="73">
        <v>2933622.55</v>
      </c>
      <c r="Z16" s="73">
        <v>2972826.75</v>
      </c>
      <c r="AA16" s="73">
        <v>1902366.19</v>
      </c>
      <c r="AB16" s="73">
        <v>80057.59</v>
      </c>
      <c r="AC16" s="73">
        <v>1327633.01</v>
      </c>
      <c r="AD16" s="73">
        <v>171268.31</v>
      </c>
      <c r="AE16" s="73">
        <v>1578958.9100000001</v>
      </c>
      <c r="AF16" s="73">
        <v>125354.80999999998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59917.85</v>
      </c>
      <c r="AM16" s="73">
        <v>0</v>
      </c>
      <c r="AN16" s="73">
        <v>0</v>
      </c>
      <c r="AO16" s="73">
        <v>59917.85</v>
      </c>
      <c r="AP16" s="73">
        <v>42574.13</v>
      </c>
      <c r="AQ16" s="73">
        <v>18577.150000000001</v>
      </c>
      <c r="AR16" s="73">
        <v>0</v>
      </c>
      <c r="AS16" s="73">
        <v>0</v>
      </c>
      <c r="AT16" s="73">
        <v>18577.150000000001</v>
      </c>
      <c r="AU16" s="73">
        <v>13199.84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14835.91</v>
      </c>
      <c r="BG16" s="73">
        <v>7800.07</v>
      </c>
      <c r="BH16" s="73">
        <v>0</v>
      </c>
      <c r="BI16" s="73">
        <v>22635.98</v>
      </c>
      <c r="BJ16" s="73">
        <v>15845.19</v>
      </c>
      <c r="BK16" s="73">
        <v>59614.25</v>
      </c>
      <c r="BL16" s="73">
        <v>14021.15</v>
      </c>
      <c r="BM16" s="73">
        <v>14399.57</v>
      </c>
      <c r="BN16" s="73">
        <v>88034.97</v>
      </c>
      <c r="BO16" s="73">
        <v>70427.98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18037.41</v>
      </c>
      <c r="BV16" s="73">
        <v>0</v>
      </c>
      <c r="BW16" s="73">
        <v>0</v>
      </c>
      <c r="BX16" s="73">
        <v>18037.41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2700</v>
      </c>
      <c r="CF16" s="73">
        <v>0</v>
      </c>
      <c r="CG16" s="73">
        <v>0</v>
      </c>
      <c r="CH16" s="73">
        <v>2700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280778.48</v>
      </c>
      <c r="CP16" s="73">
        <f t="shared" si="1"/>
        <v>1427487.09</v>
      </c>
      <c r="CQ16" s="73">
        <f t="shared" si="2"/>
        <v>10977186.279999999</v>
      </c>
      <c r="CR16" s="73">
        <f t="shared" si="3"/>
        <v>12685451.850000001</v>
      </c>
      <c r="CS16" s="73">
        <f t="shared" si="4"/>
        <v>2215044.8199999998</v>
      </c>
    </row>
    <row r="17" spans="1:97" ht="24.95" customHeight="1" x14ac:dyDescent="0.2">
      <c r="A17" s="53">
        <v>11</v>
      </c>
      <c r="B17" s="72" t="s">
        <v>56</v>
      </c>
      <c r="C17" s="73">
        <v>45377.444041383787</v>
      </c>
      <c r="D17" s="73">
        <v>4949.4633499999991</v>
      </c>
      <c r="E17" s="73">
        <v>17206.628397330998</v>
      </c>
      <c r="F17" s="73">
        <v>67533.535788714784</v>
      </c>
      <c r="G17" s="73">
        <v>38189.523103814601</v>
      </c>
      <c r="H17" s="73">
        <v>8926.5490000000009</v>
      </c>
      <c r="I17" s="73">
        <v>1815.5651200000002</v>
      </c>
      <c r="J17" s="73">
        <v>72</v>
      </c>
      <c r="K17" s="73">
        <v>10814.114120000002</v>
      </c>
      <c r="L17" s="73">
        <v>4122.1651199999997</v>
      </c>
      <c r="M17" s="73">
        <v>113243.32221070747</v>
      </c>
      <c r="N17" s="73">
        <v>5922.5916193972625</v>
      </c>
      <c r="O17" s="73">
        <v>40302.262322926654</v>
      </c>
      <c r="P17" s="73">
        <v>159468.17615303138</v>
      </c>
      <c r="Q17" s="73">
        <v>76554.994297920755</v>
      </c>
      <c r="R17" s="73">
        <v>4160889.1767081791</v>
      </c>
      <c r="S17" s="73">
        <v>343278.64235099999</v>
      </c>
      <c r="T17" s="73">
        <v>1022533.9196368932</v>
      </c>
      <c r="U17" s="73">
        <v>5526701.7386960723</v>
      </c>
      <c r="V17" s="73">
        <v>218682.99206384079</v>
      </c>
      <c r="W17" s="73">
        <v>441183.69997856196</v>
      </c>
      <c r="X17" s="73">
        <v>189704.56583630099</v>
      </c>
      <c r="Y17" s="73">
        <v>706865.708866389</v>
      </c>
      <c r="Z17" s="73">
        <v>1337753.9746812519</v>
      </c>
      <c r="AA17" s="73">
        <v>100599.56165880201</v>
      </c>
      <c r="AB17" s="73">
        <v>161260.45949226496</v>
      </c>
      <c r="AC17" s="73">
        <v>1346678.2179668681</v>
      </c>
      <c r="AD17" s="73">
        <v>71563.464924182088</v>
      </c>
      <c r="AE17" s="73">
        <v>1579502.1423833151</v>
      </c>
      <c r="AF17" s="73">
        <v>4584.2489652611102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8302.7956070000018</v>
      </c>
      <c r="BG17" s="73">
        <v>503.685</v>
      </c>
      <c r="BH17" s="73">
        <v>0</v>
      </c>
      <c r="BI17" s="73">
        <v>8806.4806070000013</v>
      </c>
      <c r="BJ17" s="73">
        <v>1244.07693763829</v>
      </c>
      <c r="BK17" s="73">
        <v>1061342.0734407238</v>
      </c>
      <c r="BL17" s="73">
        <v>0</v>
      </c>
      <c r="BM17" s="73">
        <v>1950.3897640000002</v>
      </c>
      <c r="BN17" s="73">
        <v>1063292.4632047238</v>
      </c>
      <c r="BO17" s="73">
        <v>549972.37881469203</v>
      </c>
      <c r="BP17" s="73">
        <v>89862.66</v>
      </c>
      <c r="BQ17" s="73">
        <v>0</v>
      </c>
      <c r="BR17" s="73">
        <v>0</v>
      </c>
      <c r="BS17" s="73">
        <v>89862.66</v>
      </c>
      <c r="BT17" s="73">
        <v>33709.620788014501</v>
      </c>
      <c r="BU17" s="73">
        <v>1746.56</v>
      </c>
      <c r="BV17" s="73">
        <v>0</v>
      </c>
      <c r="BW17" s="73">
        <v>0</v>
      </c>
      <c r="BX17" s="73">
        <v>1746.56</v>
      </c>
      <c r="BY17" s="73">
        <v>246.5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79747.456000000006</v>
      </c>
      <c r="CF17" s="73">
        <v>0</v>
      </c>
      <c r="CG17" s="73">
        <v>488.44000000000005</v>
      </c>
      <c r="CH17" s="73">
        <v>80235.896000000008</v>
      </c>
      <c r="CI17" s="73">
        <v>51104.046880000002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6171882.1964788213</v>
      </c>
      <c r="CP17" s="73">
        <f t="shared" si="1"/>
        <v>1892852.7312435664</v>
      </c>
      <c r="CQ17" s="73">
        <f t="shared" si="2"/>
        <v>1860982.8139117218</v>
      </c>
      <c r="CR17" s="73">
        <f t="shared" si="3"/>
        <v>9925717.7416341081</v>
      </c>
      <c r="CS17" s="73">
        <f t="shared" si="4"/>
        <v>1079010.1086299841</v>
      </c>
    </row>
    <row r="18" spans="1:97" ht="24.95" customHeight="1" x14ac:dyDescent="0.2">
      <c r="A18" s="53">
        <v>12</v>
      </c>
      <c r="B18" s="72" t="s">
        <v>71</v>
      </c>
      <c r="C18" s="73">
        <v>34284.397649833423</v>
      </c>
      <c r="D18" s="73">
        <v>247369.04763367726</v>
      </c>
      <c r="E18" s="73">
        <v>0</v>
      </c>
      <c r="F18" s="73">
        <v>281653.44528351066</v>
      </c>
      <c r="G18" s="73">
        <v>-47115.703100692408</v>
      </c>
      <c r="H18" s="73">
        <v>7869.4381829059721</v>
      </c>
      <c r="I18" s="73">
        <v>523233.43175000098</v>
      </c>
      <c r="J18" s="73">
        <v>0</v>
      </c>
      <c r="K18" s="73">
        <v>531102.86993290693</v>
      </c>
      <c r="L18" s="73">
        <v>5415.8056823409825</v>
      </c>
      <c r="M18" s="73">
        <v>31099.976546203659</v>
      </c>
      <c r="N18" s="73">
        <v>24884.966562846083</v>
      </c>
      <c r="O18" s="73">
        <v>630</v>
      </c>
      <c r="P18" s="73">
        <v>56614.943109049738</v>
      </c>
      <c r="Q18" s="73">
        <v>-7552.0848700733277</v>
      </c>
      <c r="R18" s="73">
        <v>2280834.4504214148</v>
      </c>
      <c r="S18" s="73">
        <v>28968.510000000002</v>
      </c>
      <c r="T18" s="73">
        <v>0</v>
      </c>
      <c r="U18" s="73">
        <v>2309802.9604214146</v>
      </c>
      <c r="V18" s="73">
        <v>1434636.6502875218</v>
      </c>
      <c r="W18" s="73">
        <v>442759.18989510089</v>
      </c>
      <c r="X18" s="73">
        <v>1127570.2071468593</v>
      </c>
      <c r="Y18" s="73">
        <v>22901.979999999996</v>
      </c>
      <c r="Z18" s="73">
        <v>1593231.3770419601</v>
      </c>
      <c r="AA18" s="73">
        <v>77221.826919464846</v>
      </c>
      <c r="AB18" s="73">
        <v>221078.81660032584</v>
      </c>
      <c r="AC18" s="73">
        <v>1471827.229256483</v>
      </c>
      <c r="AD18" s="73">
        <v>1470</v>
      </c>
      <c r="AE18" s="73">
        <v>1694376.0458568088</v>
      </c>
      <c r="AF18" s="73">
        <v>42843.09793753425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-524596.47099185712</v>
      </c>
      <c r="AM18" s="73">
        <v>0</v>
      </c>
      <c r="AN18" s="73">
        <v>0</v>
      </c>
      <c r="AO18" s="73">
        <v>-524596.47099185712</v>
      </c>
      <c r="AP18" s="73">
        <v>-522919.37218990212</v>
      </c>
      <c r="AQ18" s="73">
        <v>-120894.69316371428</v>
      </c>
      <c r="AR18" s="73">
        <v>0</v>
      </c>
      <c r="AS18" s="73">
        <v>0</v>
      </c>
      <c r="AT18" s="73">
        <v>-120894.69316371428</v>
      </c>
      <c r="AU18" s="73">
        <v>-120204.55149557731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167534.17304855632</v>
      </c>
      <c r="BG18" s="73">
        <v>1278.5293509999997</v>
      </c>
      <c r="BH18" s="73">
        <v>294.12</v>
      </c>
      <c r="BI18" s="73">
        <v>169106.82239955632</v>
      </c>
      <c r="BJ18" s="73">
        <v>72323.190001904528</v>
      </c>
      <c r="BK18" s="73">
        <v>368745.19977374369</v>
      </c>
      <c r="BL18" s="73">
        <v>643268.4602131237</v>
      </c>
      <c r="BM18" s="73">
        <v>0</v>
      </c>
      <c r="BN18" s="73">
        <v>1012013.6599868673</v>
      </c>
      <c r="BO18" s="73">
        <v>618587.41182599403</v>
      </c>
      <c r="BP18" s="73">
        <v>108362.46087671234</v>
      </c>
      <c r="BQ18" s="73">
        <v>241512.14412539458</v>
      </c>
      <c r="BR18" s="73">
        <v>0</v>
      </c>
      <c r="BS18" s="73">
        <v>349874.60500210692</v>
      </c>
      <c r="BT18" s="73">
        <v>71543.335156674351</v>
      </c>
      <c r="BU18" s="73">
        <v>3711</v>
      </c>
      <c r="BV18" s="73">
        <v>0</v>
      </c>
      <c r="BW18" s="73">
        <v>0</v>
      </c>
      <c r="BX18" s="73">
        <v>3711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78025.749015598441</v>
      </c>
      <c r="CF18" s="73">
        <v>7654.07</v>
      </c>
      <c r="CG18" s="73">
        <v>0</v>
      </c>
      <c r="CH18" s="73">
        <v>85679.819015598448</v>
      </c>
      <c r="CI18" s="73">
        <v>57118.830057705251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3098813.6878548237</v>
      </c>
      <c r="CP18" s="73">
        <f t="shared" si="1"/>
        <v>4317566.5960393855</v>
      </c>
      <c r="CQ18" s="73">
        <f t="shared" si="2"/>
        <v>25296.099999999995</v>
      </c>
      <c r="CR18" s="73">
        <f t="shared" si="3"/>
        <v>7441676.3838942097</v>
      </c>
      <c r="CS18" s="73">
        <f t="shared" si="4"/>
        <v>1681898.4362128947</v>
      </c>
    </row>
    <row r="19" spans="1:97" ht="24.95" customHeight="1" x14ac:dyDescent="0.2">
      <c r="A19" s="53">
        <v>13</v>
      </c>
      <c r="B19" s="72" t="s">
        <v>67</v>
      </c>
      <c r="C19" s="73">
        <v>14868.18</v>
      </c>
      <c r="D19" s="73">
        <v>0</v>
      </c>
      <c r="E19" s="73">
        <v>26344.83</v>
      </c>
      <c r="F19" s="73">
        <v>41213.01</v>
      </c>
      <c r="G19" s="73">
        <v>0</v>
      </c>
      <c r="H19" s="73">
        <v>0</v>
      </c>
      <c r="I19" s="73">
        <v>12395.9</v>
      </c>
      <c r="J19" s="73">
        <v>0</v>
      </c>
      <c r="K19" s="73">
        <v>12395.9</v>
      </c>
      <c r="L19" s="73">
        <v>0</v>
      </c>
      <c r="M19" s="73">
        <v>161600.55079497001</v>
      </c>
      <c r="N19" s="73">
        <v>10200.072869170001</v>
      </c>
      <c r="O19" s="73">
        <v>30333.646416759999</v>
      </c>
      <c r="P19" s="73">
        <v>202134.27008089999</v>
      </c>
      <c r="Q19" s="73">
        <v>123344.48</v>
      </c>
      <c r="R19" s="73">
        <v>849333.73535733996</v>
      </c>
      <c r="S19" s="73">
        <v>26460</v>
      </c>
      <c r="T19" s="73">
        <v>1033012.1812118529</v>
      </c>
      <c r="U19" s="73">
        <v>1908805.9165691929</v>
      </c>
      <c r="V19" s="73">
        <v>0</v>
      </c>
      <c r="W19" s="73">
        <v>461087.42422942002</v>
      </c>
      <c r="X19" s="73">
        <v>414645.15780933999</v>
      </c>
      <c r="Y19" s="73">
        <v>68020.120951650111</v>
      </c>
      <c r="Z19" s="73">
        <v>943752.70299041003</v>
      </c>
      <c r="AA19" s="73">
        <v>0</v>
      </c>
      <c r="AB19" s="73">
        <v>258456.97696656742</v>
      </c>
      <c r="AC19" s="73">
        <v>1391012.033434758</v>
      </c>
      <c r="AD19" s="73">
        <v>11787.489540299999</v>
      </c>
      <c r="AE19" s="73">
        <v>1661256.4999416254</v>
      </c>
      <c r="AF19" s="73">
        <v>12170.638100416671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692306.48</v>
      </c>
      <c r="AM19" s="73">
        <v>0</v>
      </c>
      <c r="AN19" s="73">
        <v>0</v>
      </c>
      <c r="AO19" s="73">
        <v>692306.48</v>
      </c>
      <c r="AP19" s="73">
        <v>692306.48</v>
      </c>
      <c r="AQ19" s="73">
        <v>1122443.54</v>
      </c>
      <c r="AR19" s="73">
        <v>0</v>
      </c>
      <c r="AS19" s="73">
        <v>0</v>
      </c>
      <c r="AT19" s="73">
        <v>1122443.54</v>
      </c>
      <c r="AU19" s="73">
        <v>1122443.54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74698.300241999925</v>
      </c>
      <c r="BG19" s="73">
        <v>23049.599999999999</v>
      </c>
      <c r="BH19" s="73">
        <v>0</v>
      </c>
      <c r="BI19" s="73">
        <v>97747.900241999916</v>
      </c>
      <c r="BJ19" s="73">
        <v>8786.4117265833265</v>
      </c>
      <c r="BK19" s="73">
        <v>308691.32758410997</v>
      </c>
      <c r="BL19" s="73">
        <v>3045.73145411</v>
      </c>
      <c r="BM19" s="73">
        <v>27788.32</v>
      </c>
      <c r="BN19" s="73">
        <v>339525.37903821998</v>
      </c>
      <c r="BO19" s="73">
        <v>111836.87743783333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58168.275185539998</v>
      </c>
      <c r="BV19" s="73">
        <v>417.02699999999999</v>
      </c>
      <c r="BW19" s="73">
        <v>0</v>
      </c>
      <c r="BX19" s="73">
        <v>58585.30218554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244989.86415138002</v>
      </c>
      <c r="CF19" s="73">
        <v>4901.7339499999998</v>
      </c>
      <c r="CG19" s="73">
        <v>0</v>
      </c>
      <c r="CH19" s="73">
        <v>249891.59810138002</v>
      </c>
      <c r="CI19" s="73">
        <v>26522.81853375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4246644.6545113269</v>
      </c>
      <c r="CP19" s="73">
        <f t="shared" si="1"/>
        <v>1886127.2565173781</v>
      </c>
      <c r="CQ19" s="73">
        <f t="shared" si="2"/>
        <v>1197286.5881205632</v>
      </c>
      <c r="CR19" s="73">
        <f t="shared" si="3"/>
        <v>7330058.4991492685</v>
      </c>
      <c r="CS19" s="73">
        <f t="shared" si="4"/>
        <v>2097411.2457985831</v>
      </c>
    </row>
    <row r="20" spans="1:97" ht="24.95" customHeight="1" x14ac:dyDescent="0.2">
      <c r="A20" s="53">
        <v>14</v>
      </c>
      <c r="B20" s="72" t="s">
        <v>62</v>
      </c>
      <c r="C20" s="73">
        <v>0</v>
      </c>
      <c r="D20" s="73">
        <v>6222</v>
      </c>
      <c r="E20" s="73">
        <v>0</v>
      </c>
      <c r="F20" s="73">
        <v>6222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16376.974002999626</v>
      </c>
      <c r="N20" s="73">
        <v>0</v>
      </c>
      <c r="O20" s="73">
        <v>260.73</v>
      </c>
      <c r="P20" s="73">
        <v>16637.704002999628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2643513.1418270036</v>
      </c>
      <c r="X20" s="73">
        <v>-2865.4980539999997</v>
      </c>
      <c r="Y20" s="73">
        <v>152952.42514299971</v>
      </c>
      <c r="Z20" s="73">
        <v>2793600.0689160032</v>
      </c>
      <c r="AA20" s="73">
        <v>9828.0228021178646</v>
      </c>
      <c r="AB20" s="73">
        <v>177995.2975826253</v>
      </c>
      <c r="AC20" s="73">
        <v>1441407.9039856079</v>
      </c>
      <c r="AD20" s="73">
        <v>1278.1599999999999</v>
      </c>
      <c r="AE20" s="73">
        <v>1620681.3615682332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558</v>
      </c>
      <c r="BM20" s="73">
        <v>0</v>
      </c>
      <c r="BN20" s="73">
        <v>558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647</v>
      </c>
      <c r="CB20" s="73">
        <v>0</v>
      </c>
      <c r="CC20" s="73">
        <v>647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2837885.4134126287</v>
      </c>
      <c r="CP20" s="73">
        <f t="shared" si="1"/>
        <v>1445969.4059316078</v>
      </c>
      <c r="CQ20" s="73">
        <f t="shared" si="2"/>
        <v>154491.31514299972</v>
      </c>
      <c r="CR20" s="73">
        <f t="shared" si="3"/>
        <v>4438346.1344872359</v>
      </c>
      <c r="CS20" s="73">
        <f t="shared" si="4"/>
        <v>9828.0228021178646</v>
      </c>
    </row>
    <row r="21" spans="1:97" ht="24.95" customHeight="1" x14ac:dyDescent="0.2">
      <c r="A21" s="53">
        <v>15</v>
      </c>
      <c r="B21" s="74" t="s">
        <v>68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27863.718000000001</v>
      </c>
      <c r="N21" s="73">
        <v>1192.12994</v>
      </c>
      <c r="O21" s="73">
        <v>0</v>
      </c>
      <c r="P21" s="73">
        <v>29055.84794</v>
      </c>
      <c r="Q21" s="73">
        <v>24354.019999999997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638210.25024452817</v>
      </c>
      <c r="X21" s="73">
        <v>42833.152800999997</v>
      </c>
      <c r="Y21" s="73">
        <v>0</v>
      </c>
      <c r="Z21" s="73">
        <v>681043.40304552822</v>
      </c>
      <c r="AA21" s="73">
        <v>69153.299999999988</v>
      </c>
      <c r="AB21" s="73">
        <v>76141.830285294127</v>
      </c>
      <c r="AC21" s="73">
        <v>1131798.0184329413</v>
      </c>
      <c r="AD21" s="73">
        <v>0</v>
      </c>
      <c r="AE21" s="73">
        <v>1207939.8487182355</v>
      </c>
      <c r="AF21" s="73">
        <v>5517.94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720492.33919999993</v>
      </c>
      <c r="AM21" s="73">
        <v>0</v>
      </c>
      <c r="AN21" s="73">
        <v>0</v>
      </c>
      <c r="AO21" s="73">
        <v>720492.33919999993</v>
      </c>
      <c r="AP21" s="73">
        <v>720492.34</v>
      </c>
      <c r="AQ21" s="73">
        <v>576058.44479999994</v>
      </c>
      <c r="AR21" s="73">
        <v>0</v>
      </c>
      <c r="AS21" s="73">
        <v>0</v>
      </c>
      <c r="AT21" s="73">
        <v>576058.44479999994</v>
      </c>
      <c r="AU21" s="73">
        <v>576058.43999999994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267649.5443826</v>
      </c>
      <c r="BL21" s="73">
        <v>7507.12</v>
      </c>
      <c r="BM21" s="73">
        <v>0</v>
      </c>
      <c r="BN21" s="73">
        <v>275156.66438259999</v>
      </c>
      <c r="BO21" s="73">
        <v>164996.21</v>
      </c>
      <c r="BP21" s="73">
        <v>100466.96037500001</v>
      </c>
      <c r="BQ21" s="73">
        <v>0</v>
      </c>
      <c r="BR21" s="73">
        <v>0</v>
      </c>
      <c r="BS21" s="73">
        <v>100466.96037500001</v>
      </c>
      <c r="BT21" s="73">
        <v>90855.19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99583.262199999997</v>
      </c>
      <c r="CF21" s="73">
        <v>231</v>
      </c>
      <c r="CG21" s="73">
        <v>0</v>
      </c>
      <c r="CH21" s="73">
        <v>99814.262199999997</v>
      </c>
      <c r="CI21" s="73">
        <v>32659.22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2506466.349487422</v>
      </c>
      <c r="CP21" s="73">
        <f t="shared" si="1"/>
        <v>1183561.4211739413</v>
      </c>
      <c r="CQ21" s="73">
        <f t="shared" si="2"/>
        <v>0</v>
      </c>
      <c r="CR21" s="73">
        <f t="shared" si="3"/>
        <v>3690027.7706613634</v>
      </c>
      <c r="CS21" s="73">
        <f t="shared" si="4"/>
        <v>1684086.66</v>
      </c>
    </row>
    <row r="22" spans="1:97" ht="24.95" customHeight="1" x14ac:dyDescent="0.2">
      <c r="A22" s="53">
        <v>16</v>
      </c>
      <c r="B22" s="74" t="s">
        <v>63</v>
      </c>
      <c r="C22" s="73">
        <v>4139.17</v>
      </c>
      <c r="D22" s="73">
        <v>-78.680000000000007</v>
      </c>
      <c r="E22" s="73">
        <v>0</v>
      </c>
      <c r="F22" s="73">
        <v>4060.4900000000002</v>
      </c>
      <c r="G22" s="73">
        <v>0</v>
      </c>
      <c r="H22" s="73">
        <v>1965.5</v>
      </c>
      <c r="I22" s="73">
        <v>513.5</v>
      </c>
      <c r="J22" s="73">
        <v>0</v>
      </c>
      <c r="K22" s="73">
        <v>2479</v>
      </c>
      <c r="L22" s="73">
        <v>0</v>
      </c>
      <c r="M22" s="73">
        <v>43175.08</v>
      </c>
      <c r="N22" s="73">
        <v>350.81</v>
      </c>
      <c r="O22" s="73">
        <v>0</v>
      </c>
      <c r="P22" s="73">
        <v>43525.89</v>
      </c>
      <c r="Q22" s="73">
        <v>35237.53</v>
      </c>
      <c r="R22" s="73">
        <v>1209599.57</v>
      </c>
      <c r="S22" s="73">
        <v>269477.01</v>
      </c>
      <c r="T22" s="73">
        <v>0</v>
      </c>
      <c r="U22" s="73">
        <v>1479076.58</v>
      </c>
      <c r="V22" s="73">
        <v>0</v>
      </c>
      <c r="W22" s="73">
        <v>266082.93</v>
      </c>
      <c r="X22" s="73">
        <v>18637.310000000001</v>
      </c>
      <c r="Y22" s="73">
        <v>0</v>
      </c>
      <c r="Z22" s="73">
        <v>284720.24</v>
      </c>
      <c r="AA22" s="73">
        <v>141592.51999999999</v>
      </c>
      <c r="AB22" s="73">
        <v>79202.368235294125</v>
      </c>
      <c r="AC22" s="73">
        <v>478747.62235294119</v>
      </c>
      <c r="AD22" s="73">
        <v>0</v>
      </c>
      <c r="AE22" s="73">
        <v>557949.99058823532</v>
      </c>
      <c r="AF22" s="73">
        <v>7537.24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113464.93</v>
      </c>
      <c r="AM22" s="73">
        <v>0</v>
      </c>
      <c r="AN22" s="73">
        <v>0</v>
      </c>
      <c r="AO22" s="73">
        <v>113464.93</v>
      </c>
      <c r="AP22" s="73">
        <v>101041.14</v>
      </c>
      <c r="AQ22" s="73">
        <v>177439.82</v>
      </c>
      <c r="AR22" s="73">
        <v>0</v>
      </c>
      <c r="AS22" s="73">
        <v>0</v>
      </c>
      <c r="AT22" s="73">
        <v>177439.82</v>
      </c>
      <c r="AU22" s="73">
        <v>149250.51999999999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133675.65</v>
      </c>
      <c r="BG22" s="73">
        <v>0</v>
      </c>
      <c r="BH22" s="73">
        <v>700.71</v>
      </c>
      <c r="BI22" s="73">
        <v>134376.35999999999</v>
      </c>
      <c r="BJ22" s="73">
        <v>94063.93</v>
      </c>
      <c r="BK22" s="73">
        <v>388943.43</v>
      </c>
      <c r="BL22" s="73">
        <v>256.02999999999997</v>
      </c>
      <c r="BM22" s="73">
        <v>27739.919999999998</v>
      </c>
      <c r="BN22" s="73">
        <v>416939.38</v>
      </c>
      <c r="BO22" s="73">
        <v>360013.7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81341.16</v>
      </c>
      <c r="CF22" s="73">
        <v>72.83</v>
      </c>
      <c r="CG22" s="73">
        <v>360</v>
      </c>
      <c r="CH22" s="73">
        <v>81773.990000000005</v>
      </c>
      <c r="CI22" s="73">
        <v>39608.25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2499029.6082352945</v>
      </c>
      <c r="CP22" s="73">
        <f t="shared" si="1"/>
        <v>767976.43235294113</v>
      </c>
      <c r="CQ22" s="73">
        <f t="shared" si="2"/>
        <v>28800.629999999997</v>
      </c>
      <c r="CR22" s="73">
        <f t="shared" si="3"/>
        <v>3295806.6705882354</v>
      </c>
      <c r="CS22" s="73">
        <f t="shared" si="4"/>
        <v>928344.82999999984</v>
      </c>
    </row>
    <row r="23" spans="1:97" ht="24.95" customHeight="1" x14ac:dyDescent="0.2">
      <c r="A23" s="53">
        <v>17</v>
      </c>
      <c r="B23" s="74" t="s">
        <v>70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2264.5</v>
      </c>
      <c r="J23" s="73">
        <v>0</v>
      </c>
      <c r="K23" s="73">
        <v>2264.5</v>
      </c>
      <c r="L23" s="73">
        <v>0</v>
      </c>
      <c r="M23" s="73">
        <v>0</v>
      </c>
      <c r="N23" s="73">
        <v>49.46</v>
      </c>
      <c r="O23" s="73">
        <v>0</v>
      </c>
      <c r="P23" s="73">
        <v>49.46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635171.17999999993</v>
      </c>
      <c r="X23" s="73">
        <v>17435.45</v>
      </c>
      <c r="Y23" s="73">
        <v>0</v>
      </c>
      <c r="Z23" s="73">
        <v>652606.62999999989</v>
      </c>
      <c r="AA23" s="73">
        <v>0</v>
      </c>
      <c r="AB23" s="73">
        <v>84122.736568627442</v>
      </c>
      <c r="AC23" s="73">
        <v>1325419.0215196079</v>
      </c>
      <c r="AD23" s="73">
        <v>0</v>
      </c>
      <c r="AE23" s="73">
        <v>1409541.7580882353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150</v>
      </c>
      <c r="BN23" s="73">
        <v>150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155150</v>
      </c>
      <c r="BV23" s="73">
        <v>0</v>
      </c>
      <c r="BW23" s="73">
        <v>175</v>
      </c>
      <c r="BX23" s="73">
        <v>155325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874443.91656862735</v>
      </c>
      <c r="CP23" s="73">
        <f t="shared" si="1"/>
        <v>1345168.4315196078</v>
      </c>
      <c r="CQ23" s="73">
        <f t="shared" si="2"/>
        <v>325</v>
      </c>
      <c r="CR23" s="73">
        <f t="shared" si="3"/>
        <v>2219937.3480882351</v>
      </c>
      <c r="CS23" s="73">
        <f t="shared" si="4"/>
        <v>0</v>
      </c>
    </row>
    <row r="24" spans="1:97" x14ac:dyDescent="0.2">
      <c r="A24" s="55"/>
      <c r="B24" s="56" t="s">
        <v>1</v>
      </c>
      <c r="C24" s="57">
        <f>SUM(C7:C23)</f>
        <v>15166693.193020673</v>
      </c>
      <c r="D24" s="57">
        <f t="shared" ref="D24:BO24" si="5">SUM(D7:D23)</f>
        <v>9080210.9669226781</v>
      </c>
      <c r="E24" s="57">
        <f t="shared" si="5"/>
        <v>2991939.1447832431</v>
      </c>
      <c r="F24" s="57">
        <f t="shared" si="5"/>
        <v>27238843.304726597</v>
      </c>
      <c r="G24" s="57">
        <f t="shared" si="5"/>
        <v>3396455.7725257082</v>
      </c>
      <c r="H24" s="57">
        <f t="shared" si="5"/>
        <v>1353329.4269849069</v>
      </c>
      <c r="I24" s="57">
        <f t="shared" si="5"/>
        <v>3883458.4515365791</v>
      </c>
      <c r="J24" s="57">
        <f t="shared" si="5"/>
        <v>483573.5525999458</v>
      </c>
      <c r="K24" s="57">
        <f t="shared" si="5"/>
        <v>5720361.4311214322</v>
      </c>
      <c r="L24" s="57">
        <f t="shared" si="5"/>
        <v>17573.145184233483</v>
      </c>
      <c r="M24" s="57">
        <f t="shared" si="5"/>
        <v>2470006.6675182171</v>
      </c>
      <c r="N24" s="57">
        <f t="shared" si="5"/>
        <v>965590.3001733704</v>
      </c>
      <c r="O24" s="57">
        <f t="shared" si="5"/>
        <v>371580.23305368639</v>
      </c>
      <c r="P24" s="57">
        <f t="shared" si="5"/>
        <v>3807177.2007452729</v>
      </c>
      <c r="Q24" s="57">
        <f t="shared" si="5"/>
        <v>525561.15916117968</v>
      </c>
      <c r="R24" s="57">
        <f t="shared" si="5"/>
        <v>93263306.236274704</v>
      </c>
      <c r="S24" s="57">
        <f t="shared" si="5"/>
        <v>10719253.087359002</v>
      </c>
      <c r="T24" s="57">
        <f t="shared" si="5"/>
        <v>62060966.734640464</v>
      </c>
      <c r="U24" s="57">
        <f t="shared" si="5"/>
        <v>166043526.05827421</v>
      </c>
      <c r="V24" s="57">
        <f t="shared" si="5"/>
        <v>4476606.1815125542</v>
      </c>
      <c r="W24" s="57">
        <f t="shared" si="5"/>
        <v>22125022.546299789</v>
      </c>
      <c r="X24" s="57">
        <f t="shared" si="5"/>
        <v>29517883.042892873</v>
      </c>
      <c r="Y24" s="57">
        <f t="shared" si="5"/>
        <v>9120080.3691225424</v>
      </c>
      <c r="Z24" s="57">
        <f t="shared" si="5"/>
        <v>60762985.958315209</v>
      </c>
      <c r="AA24" s="57">
        <f t="shared" si="5"/>
        <v>15504699.917485222</v>
      </c>
      <c r="AB24" s="57">
        <f t="shared" si="5"/>
        <v>5400553.0551699633</v>
      </c>
      <c r="AC24" s="57">
        <f t="shared" si="5"/>
        <v>25519054.2199976</v>
      </c>
      <c r="AD24" s="57">
        <f t="shared" si="5"/>
        <v>917245.99362784508</v>
      </c>
      <c r="AE24" s="57">
        <f t="shared" si="5"/>
        <v>31836853.268795401</v>
      </c>
      <c r="AF24" s="57">
        <f t="shared" si="5"/>
        <v>3267045.4486106038</v>
      </c>
      <c r="AG24" s="57">
        <f t="shared" si="5"/>
        <v>292116.74546800001</v>
      </c>
      <c r="AH24" s="57">
        <f t="shared" si="5"/>
        <v>0</v>
      </c>
      <c r="AI24" s="57">
        <f t="shared" si="5"/>
        <v>0</v>
      </c>
      <c r="AJ24" s="57">
        <f t="shared" si="5"/>
        <v>292116.74546800001</v>
      </c>
      <c r="AK24" s="57">
        <f t="shared" si="5"/>
        <v>5449.4042722592003</v>
      </c>
      <c r="AL24" s="57">
        <f t="shared" si="5"/>
        <v>2740051.9917591433</v>
      </c>
      <c r="AM24" s="57">
        <f t="shared" si="5"/>
        <v>0</v>
      </c>
      <c r="AN24" s="57">
        <f t="shared" si="5"/>
        <v>163279.14000000001</v>
      </c>
      <c r="AO24" s="57">
        <f t="shared" si="5"/>
        <v>2903331.1317591434</v>
      </c>
      <c r="AP24" s="57">
        <f t="shared" si="5"/>
        <v>2769373.2941405559</v>
      </c>
      <c r="AQ24" s="57">
        <f t="shared" si="5"/>
        <v>3507011.8616362852</v>
      </c>
      <c r="AR24" s="57">
        <f t="shared" si="5"/>
        <v>0</v>
      </c>
      <c r="AS24" s="57">
        <f t="shared" si="5"/>
        <v>1290355</v>
      </c>
      <c r="AT24" s="57">
        <f t="shared" si="5"/>
        <v>4797366.8616362857</v>
      </c>
      <c r="AU24" s="57">
        <f t="shared" si="5"/>
        <v>3846057.3252646113</v>
      </c>
      <c r="AV24" s="57">
        <f t="shared" si="5"/>
        <v>260617.39965299997</v>
      </c>
      <c r="AW24" s="57">
        <f t="shared" si="5"/>
        <v>12673.36</v>
      </c>
      <c r="AX24" s="57">
        <f t="shared" si="5"/>
        <v>18862</v>
      </c>
      <c r="AY24" s="57">
        <f t="shared" si="5"/>
        <v>292152.75965299999</v>
      </c>
      <c r="AZ24" s="57">
        <f t="shared" si="5"/>
        <v>134098.7817535591</v>
      </c>
      <c r="BA24" s="57">
        <f t="shared" si="5"/>
        <v>20015</v>
      </c>
      <c r="BB24" s="57">
        <f t="shared" si="5"/>
        <v>0</v>
      </c>
      <c r="BC24" s="57">
        <f t="shared" si="5"/>
        <v>0</v>
      </c>
      <c r="BD24" s="57">
        <f t="shared" si="5"/>
        <v>20015</v>
      </c>
      <c r="BE24" s="57">
        <f t="shared" si="5"/>
        <v>10007.677546000001</v>
      </c>
      <c r="BF24" s="57">
        <f t="shared" si="5"/>
        <v>6516804.7406557677</v>
      </c>
      <c r="BG24" s="57">
        <f t="shared" si="5"/>
        <v>105634.11725399998</v>
      </c>
      <c r="BH24" s="57">
        <f t="shared" si="5"/>
        <v>12374.130000000001</v>
      </c>
      <c r="BI24" s="57">
        <f t="shared" si="5"/>
        <v>6634812.9879097678</v>
      </c>
      <c r="BJ24" s="57">
        <f t="shared" si="5"/>
        <v>2182174.3198187076</v>
      </c>
      <c r="BK24" s="57">
        <f t="shared" si="5"/>
        <v>50199159.759344712</v>
      </c>
      <c r="BL24" s="57">
        <f t="shared" si="5"/>
        <v>13269330.110021487</v>
      </c>
      <c r="BM24" s="57">
        <f t="shared" si="5"/>
        <v>427367.13342800003</v>
      </c>
      <c r="BN24" s="57">
        <f t="shared" si="5"/>
        <v>63895857.002794214</v>
      </c>
      <c r="BO24" s="57">
        <f t="shared" si="5"/>
        <v>42582642.713978335</v>
      </c>
      <c r="BP24" s="57">
        <f t="shared" ref="BP24:CS24" si="6">SUM(BP7:BP23)</f>
        <v>1607921.3108097122</v>
      </c>
      <c r="BQ24" s="57">
        <f t="shared" si="6"/>
        <v>553111.30412539467</v>
      </c>
      <c r="BR24" s="57">
        <f t="shared" si="6"/>
        <v>7.28</v>
      </c>
      <c r="BS24" s="57">
        <f t="shared" si="6"/>
        <v>2161039.8949351064</v>
      </c>
      <c r="BT24" s="57">
        <f t="shared" si="6"/>
        <v>1353752.6811735516</v>
      </c>
      <c r="BU24" s="57">
        <f t="shared" si="6"/>
        <v>6706184.2379185399</v>
      </c>
      <c r="BV24" s="57">
        <f t="shared" si="6"/>
        <v>6022.027</v>
      </c>
      <c r="BW24" s="57">
        <f t="shared" si="6"/>
        <v>1836</v>
      </c>
      <c r="BX24" s="57">
        <f t="shared" si="6"/>
        <v>6714042.2649185397</v>
      </c>
      <c r="BY24" s="57">
        <f t="shared" si="6"/>
        <v>4164144.575886643</v>
      </c>
      <c r="BZ24" s="57">
        <f t="shared" si="6"/>
        <v>0</v>
      </c>
      <c r="CA24" s="57">
        <f t="shared" si="6"/>
        <v>402131.69501698692</v>
      </c>
      <c r="CB24" s="57">
        <f t="shared" si="6"/>
        <v>0</v>
      </c>
      <c r="CC24" s="57">
        <f t="shared" si="6"/>
        <v>402131.69501698692</v>
      </c>
      <c r="CD24" s="57">
        <f t="shared" si="6"/>
        <v>0</v>
      </c>
      <c r="CE24" s="57">
        <f t="shared" si="6"/>
        <v>16430834.369531481</v>
      </c>
      <c r="CF24" s="57">
        <f t="shared" si="6"/>
        <v>1588585.0420559999</v>
      </c>
      <c r="CG24" s="57">
        <f t="shared" si="6"/>
        <v>103940.59000000001</v>
      </c>
      <c r="CH24" s="57">
        <f t="shared" si="6"/>
        <v>18123360.001587484</v>
      </c>
      <c r="CI24" s="57">
        <f t="shared" si="6"/>
        <v>11319440.035309071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228059628.54204491</v>
      </c>
      <c r="CP24" s="57">
        <f t="shared" si="6"/>
        <v>95622937.724355981</v>
      </c>
      <c r="CQ24" s="57">
        <f t="shared" si="6"/>
        <v>77963407.301255718</v>
      </c>
      <c r="CR24" s="57">
        <f t="shared" si="6"/>
        <v>401645973.56765664</v>
      </c>
      <c r="CS24" s="57">
        <f t="shared" si="6"/>
        <v>95555082.433622792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12" t="s">
        <v>75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97" ht="17.25" customHeight="1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AD6" activePane="bottomRight" state="frozen"/>
      <selection pane="topRight" activeCell="C1" sqref="C1"/>
      <selection pane="bottomLeft" activeCell="A7" sqref="A7"/>
      <selection pane="bottomRight" activeCell="AM6" sqref="AM6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84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4" t="s">
        <v>0</v>
      </c>
      <c r="B4" s="104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25.5" x14ac:dyDescent="0.2">
      <c r="A5" s="106"/>
      <c r="B5" s="106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956046.04654020607</v>
      </c>
      <c r="D6" s="73">
        <v>831912.23920855834</v>
      </c>
      <c r="E6" s="73">
        <v>1274661.8488401549</v>
      </c>
      <c r="F6" s="73">
        <v>1274661.8488401549</v>
      </c>
      <c r="G6" s="73">
        <v>354335.09689107712</v>
      </c>
      <c r="H6" s="73">
        <v>349081.55672624195</v>
      </c>
      <c r="I6" s="73">
        <v>45800651.204953261</v>
      </c>
      <c r="J6" s="73">
        <v>45762159.193537794</v>
      </c>
      <c r="K6" s="73">
        <v>9453984.4645475112</v>
      </c>
      <c r="L6" s="73">
        <v>8769462.5768261552</v>
      </c>
      <c r="M6" s="73">
        <v>2742080.1816347674</v>
      </c>
      <c r="N6" s="73">
        <v>2657253.1721951934</v>
      </c>
      <c r="O6" s="73">
        <v>225610.43731128017</v>
      </c>
      <c r="P6" s="73">
        <v>222842.446229027</v>
      </c>
      <c r="Q6" s="73">
        <v>3672.4101098901097</v>
      </c>
      <c r="R6" s="73">
        <v>2807.1520879120876</v>
      </c>
      <c r="S6" s="73">
        <v>0</v>
      </c>
      <c r="T6" s="73">
        <v>0</v>
      </c>
      <c r="U6" s="73">
        <v>98682.067964456</v>
      </c>
      <c r="V6" s="73">
        <v>50911.562351952176</v>
      </c>
      <c r="W6" s="73">
        <v>0</v>
      </c>
      <c r="X6" s="73">
        <v>0</v>
      </c>
      <c r="Y6" s="73">
        <v>808347.40823010076</v>
      </c>
      <c r="Z6" s="73">
        <v>376661.98480888712</v>
      </c>
      <c r="AA6" s="73">
        <v>10940161.12372693</v>
      </c>
      <c r="AB6" s="73">
        <v>2520177.4471019022</v>
      </c>
      <c r="AC6" s="73">
        <v>230885.7063936023</v>
      </c>
      <c r="AD6" s="73">
        <v>64381.712902393541</v>
      </c>
      <c r="AE6" s="73">
        <v>977226.91950102162</v>
      </c>
      <c r="AF6" s="73">
        <v>195529.38390020427</v>
      </c>
      <c r="AG6" s="73">
        <v>0</v>
      </c>
      <c r="AH6" s="73">
        <v>0</v>
      </c>
      <c r="AI6" s="73">
        <v>2700491.6051436537</v>
      </c>
      <c r="AJ6" s="73">
        <v>545073.90135097818</v>
      </c>
      <c r="AK6" s="73">
        <v>0</v>
      </c>
      <c r="AL6" s="73">
        <v>0</v>
      </c>
      <c r="AM6" s="75">
        <f t="shared" ref="AM6:AM22" si="0">C6+E6+G6+I6+K6+M6+O6+Q6+S6+U6+W6+Y6+AA6+AC6+AE6+AG6+AI6+AK6</f>
        <v>76566836.521787912</v>
      </c>
      <c r="AN6" s="75">
        <f t="shared" ref="AN6:AN22" si="1">D6+F6+H6+J6+L6+N6+P6+R6+T6+V6+X6+Z6+AB6+AD6+AF6+AH6+AJ6+AL6</f>
        <v>63622916.178067349</v>
      </c>
    </row>
    <row r="7" spans="1:40" ht="24.95" customHeight="1" x14ac:dyDescent="0.2">
      <c r="A7" s="53">
        <v>2</v>
      </c>
      <c r="B7" s="54" t="s">
        <v>47</v>
      </c>
      <c r="C7" s="73">
        <v>7532088.9839980006</v>
      </c>
      <c r="D7" s="73">
        <v>7489612.8790062713</v>
      </c>
      <c r="E7" s="73">
        <v>136831.7018770001</v>
      </c>
      <c r="F7" s="73">
        <v>136831.7018770001</v>
      </c>
      <c r="G7" s="73">
        <v>843178.26620199298</v>
      </c>
      <c r="H7" s="73">
        <v>742861.09709961771</v>
      </c>
      <c r="I7" s="73">
        <v>12847.872501999997</v>
      </c>
      <c r="J7" s="73">
        <v>2010.2330073427411</v>
      </c>
      <c r="K7" s="73">
        <v>16990178.712412778</v>
      </c>
      <c r="L7" s="73">
        <v>16788986.66211284</v>
      </c>
      <c r="M7" s="73">
        <v>4557707.3940831851</v>
      </c>
      <c r="N7" s="73">
        <v>4409710.6462472966</v>
      </c>
      <c r="O7" s="73">
        <v>0</v>
      </c>
      <c r="P7" s="73">
        <v>0</v>
      </c>
      <c r="Q7" s="73">
        <v>1042877.528864</v>
      </c>
      <c r="R7" s="73">
        <v>5886.1776996493572</v>
      </c>
      <c r="S7" s="73">
        <v>0</v>
      </c>
      <c r="T7" s="73">
        <v>0</v>
      </c>
      <c r="U7" s="73">
        <v>13316.488767000001</v>
      </c>
      <c r="V7" s="73">
        <v>13316.488767000001</v>
      </c>
      <c r="W7" s="73">
        <v>0</v>
      </c>
      <c r="X7" s="73">
        <v>0</v>
      </c>
      <c r="Y7" s="73">
        <v>2346078.1990509988</v>
      </c>
      <c r="Z7" s="73">
        <v>1912150.7255436985</v>
      </c>
      <c r="AA7" s="73">
        <v>20534425.777145129</v>
      </c>
      <c r="AB7" s="73">
        <v>8702972.3762233183</v>
      </c>
      <c r="AC7" s="73">
        <v>0</v>
      </c>
      <c r="AD7" s="73">
        <v>0</v>
      </c>
      <c r="AE7" s="73">
        <v>1406079.489548</v>
      </c>
      <c r="AF7" s="73">
        <v>524971.41278587957</v>
      </c>
      <c r="AG7" s="73">
        <v>0</v>
      </c>
      <c r="AH7" s="73">
        <v>0</v>
      </c>
      <c r="AI7" s="73">
        <v>8798280.5126809999</v>
      </c>
      <c r="AJ7" s="73">
        <v>4665830.7501881868</v>
      </c>
      <c r="AK7" s="73">
        <v>0</v>
      </c>
      <c r="AL7" s="73">
        <v>0</v>
      </c>
      <c r="AM7" s="75">
        <f t="shared" si="0"/>
        <v>64213890.927131079</v>
      </c>
      <c r="AN7" s="75">
        <f t="shared" si="1"/>
        <v>45395141.150558107</v>
      </c>
    </row>
    <row r="8" spans="1:40" ht="24.95" customHeight="1" x14ac:dyDescent="0.2">
      <c r="A8" s="53">
        <v>3</v>
      </c>
      <c r="B8" s="54" t="s">
        <v>64</v>
      </c>
      <c r="C8" s="73">
        <v>2305805.4389452394</v>
      </c>
      <c r="D8" s="73">
        <v>2162153.41579653</v>
      </c>
      <c r="E8" s="73">
        <v>1703265.5843287853</v>
      </c>
      <c r="F8" s="73">
        <v>1703265.5843287853</v>
      </c>
      <c r="G8" s="73">
        <v>226245.69051382475</v>
      </c>
      <c r="H8" s="73">
        <v>226245.69051382475</v>
      </c>
      <c r="I8" s="73">
        <v>39529377.930279598</v>
      </c>
      <c r="J8" s="73">
        <v>37456273.066174053</v>
      </c>
      <c r="K8" s="73">
        <v>0</v>
      </c>
      <c r="L8" s="73">
        <v>0</v>
      </c>
      <c r="M8" s="73">
        <v>1240487.4568151808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21500.5</v>
      </c>
      <c r="AF8" s="73">
        <v>21500.5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45026682.600882635</v>
      </c>
      <c r="AN8" s="75">
        <f t="shared" si="1"/>
        <v>41569438.256813191</v>
      </c>
    </row>
    <row r="9" spans="1:40" ht="24.95" customHeight="1" x14ac:dyDescent="0.2">
      <c r="A9" s="53">
        <v>4</v>
      </c>
      <c r="B9" s="54" t="s">
        <v>66</v>
      </c>
      <c r="C9" s="73">
        <v>13620992.303647153</v>
      </c>
      <c r="D9" s="73">
        <v>10746291.778241109</v>
      </c>
      <c r="E9" s="73">
        <v>284908.99643304001</v>
      </c>
      <c r="F9" s="73">
        <v>284908.99643304001</v>
      </c>
      <c r="G9" s="73">
        <v>824285.5079138407</v>
      </c>
      <c r="H9" s="73">
        <v>756447.71117662301</v>
      </c>
      <c r="I9" s="73">
        <v>0</v>
      </c>
      <c r="J9" s="73">
        <v>0</v>
      </c>
      <c r="K9" s="73">
        <v>12152345.024100799</v>
      </c>
      <c r="L9" s="73">
        <v>3655887.7106690258</v>
      </c>
      <c r="M9" s="73">
        <v>2576881.6773793218</v>
      </c>
      <c r="N9" s="73">
        <v>1641185.4518422154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566773.44562788936</v>
      </c>
      <c r="Z9" s="73">
        <v>506146.43044728256</v>
      </c>
      <c r="AA9" s="73">
        <v>6191501.1616634363</v>
      </c>
      <c r="AB9" s="73">
        <v>3841991.2714364203</v>
      </c>
      <c r="AC9" s="73">
        <v>0</v>
      </c>
      <c r="AD9" s="73">
        <v>0</v>
      </c>
      <c r="AE9" s="73">
        <v>25008.744037330005</v>
      </c>
      <c r="AF9" s="73">
        <v>6331.3868613200029</v>
      </c>
      <c r="AG9" s="73">
        <v>356620.76170230453</v>
      </c>
      <c r="AH9" s="73">
        <v>356620.76170230453</v>
      </c>
      <c r="AI9" s="73">
        <v>601577.2603494206</v>
      </c>
      <c r="AJ9" s="73">
        <v>331811.81713479839</v>
      </c>
      <c r="AK9" s="73">
        <v>0</v>
      </c>
      <c r="AL9" s="73">
        <v>0</v>
      </c>
      <c r="AM9" s="75">
        <f t="shared" si="0"/>
        <v>37200894.882854544</v>
      </c>
      <c r="AN9" s="75">
        <f t="shared" si="1"/>
        <v>22127623.315944139</v>
      </c>
    </row>
    <row r="10" spans="1:40" ht="24.95" customHeight="1" x14ac:dyDescent="0.2">
      <c r="A10" s="53">
        <v>5</v>
      </c>
      <c r="B10" s="54" t="s">
        <v>65</v>
      </c>
      <c r="C10" s="73">
        <v>179137.49</v>
      </c>
      <c r="D10" s="73">
        <v>58074.76951887719</v>
      </c>
      <c r="E10" s="73">
        <v>194815.85</v>
      </c>
      <c r="F10" s="73">
        <v>194815.85</v>
      </c>
      <c r="G10" s="73">
        <v>231362.58</v>
      </c>
      <c r="H10" s="73">
        <v>202282.08868025598</v>
      </c>
      <c r="I10" s="73">
        <v>15854741.27</v>
      </c>
      <c r="J10" s="73">
        <v>15854741.27</v>
      </c>
      <c r="K10" s="73">
        <v>1779549.3536840007</v>
      </c>
      <c r="L10" s="73">
        <v>1779549.35</v>
      </c>
      <c r="M10" s="73">
        <v>1511330.8568151807</v>
      </c>
      <c r="N10" s="73">
        <v>1511330.8568151807</v>
      </c>
      <c r="O10" s="73">
        <v>0</v>
      </c>
      <c r="P10" s="73">
        <v>0</v>
      </c>
      <c r="Q10" s="73">
        <v>525712.25</v>
      </c>
      <c r="R10" s="73">
        <v>8766.59</v>
      </c>
      <c r="S10" s="73">
        <v>645851.30000000005</v>
      </c>
      <c r="T10" s="73">
        <v>27525.375008426781</v>
      </c>
      <c r="U10" s="73">
        <v>10906.61</v>
      </c>
      <c r="V10" s="73">
        <v>2726.6500000000005</v>
      </c>
      <c r="W10" s="73">
        <v>0</v>
      </c>
      <c r="X10" s="73">
        <v>0</v>
      </c>
      <c r="Y10" s="73">
        <v>388125.28999999992</v>
      </c>
      <c r="Z10" s="73">
        <v>264655.73670821416</v>
      </c>
      <c r="AA10" s="73">
        <v>2187011.33</v>
      </c>
      <c r="AB10" s="73">
        <v>1581529.4921488299</v>
      </c>
      <c r="AC10" s="73">
        <v>58520.41</v>
      </c>
      <c r="AD10" s="73">
        <v>58520.41</v>
      </c>
      <c r="AE10" s="73">
        <v>1695898.4517010006</v>
      </c>
      <c r="AF10" s="73">
        <v>848753.71499999973</v>
      </c>
      <c r="AG10" s="73">
        <v>0</v>
      </c>
      <c r="AH10" s="73">
        <v>0</v>
      </c>
      <c r="AI10" s="73">
        <v>1007169.5799999998</v>
      </c>
      <c r="AJ10" s="73">
        <v>843565.16076364275</v>
      </c>
      <c r="AK10" s="73">
        <v>0</v>
      </c>
      <c r="AL10" s="73">
        <v>0</v>
      </c>
      <c r="AM10" s="75">
        <f t="shared" si="0"/>
        <v>26270132.62220018</v>
      </c>
      <c r="AN10" s="75">
        <f t="shared" si="1"/>
        <v>23236837.314643428</v>
      </c>
    </row>
    <row r="11" spans="1:40" ht="24.95" customHeight="1" x14ac:dyDescent="0.2">
      <c r="A11" s="53">
        <v>6</v>
      </c>
      <c r="B11" s="54" t="s">
        <v>59</v>
      </c>
      <c r="C11" s="73">
        <v>402400</v>
      </c>
      <c r="D11" s="73">
        <v>402400</v>
      </c>
      <c r="E11" s="73">
        <v>537425</v>
      </c>
      <c r="F11" s="73">
        <v>533943.81213290722</v>
      </c>
      <c r="G11" s="73">
        <v>214341</v>
      </c>
      <c r="H11" s="73">
        <v>214341</v>
      </c>
      <c r="I11" s="73">
        <v>7125970</v>
      </c>
      <c r="J11" s="73">
        <v>7125970</v>
      </c>
      <c r="K11" s="73">
        <v>1837783</v>
      </c>
      <c r="L11" s="73">
        <v>1792133.4054453312</v>
      </c>
      <c r="M11" s="73">
        <v>1595265.4568151808</v>
      </c>
      <c r="N11" s="73">
        <v>1569858.6174171183</v>
      </c>
      <c r="O11" s="73">
        <v>0</v>
      </c>
      <c r="P11" s="73">
        <v>0</v>
      </c>
      <c r="Q11" s="73">
        <v>945607.00061999995</v>
      </c>
      <c r="R11" s="73">
        <v>142816.00866775963</v>
      </c>
      <c r="S11" s="73">
        <v>1707991.0036800001</v>
      </c>
      <c r="T11" s="73">
        <v>595579.22007647948</v>
      </c>
      <c r="U11" s="73">
        <v>147333</v>
      </c>
      <c r="V11" s="73">
        <v>81933.896069552575</v>
      </c>
      <c r="W11" s="73">
        <v>26153</v>
      </c>
      <c r="X11" s="73">
        <v>13096.183090933071</v>
      </c>
      <c r="Y11" s="73">
        <v>387444.003004</v>
      </c>
      <c r="Z11" s="73">
        <v>167842.98324644082</v>
      </c>
      <c r="AA11" s="73">
        <v>7306322.9993229993</v>
      </c>
      <c r="AB11" s="73">
        <v>1793846.0601822864</v>
      </c>
      <c r="AC11" s="73">
        <v>474710.995069</v>
      </c>
      <c r="AD11" s="73">
        <v>175055.22364672503</v>
      </c>
      <c r="AE11" s="73">
        <v>413712</v>
      </c>
      <c r="AF11" s="73">
        <v>117739.71976221931</v>
      </c>
      <c r="AG11" s="73">
        <v>0</v>
      </c>
      <c r="AH11" s="73">
        <v>0</v>
      </c>
      <c r="AI11" s="73">
        <v>3113197.0014850004</v>
      </c>
      <c r="AJ11" s="73">
        <v>933465.38459189306</v>
      </c>
      <c r="AK11" s="73">
        <v>0</v>
      </c>
      <c r="AL11" s="73">
        <v>0</v>
      </c>
      <c r="AM11" s="75">
        <f t="shared" si="0"/>
        <v>26235655.459996182</v>
      </c>
      <c r="AN11" s="75">
        <f t="shared" si="1"/>
        <v>15660021.514329642</v>
      </c>
    </row>
    <row r="12" spans="1:40" ht="24.95" customHeight="1" x14ac:dyDescent="0.2">
      <c r="A12" s="53">
        <v>7</v>
      </c>
      <c r="B12" s="54" t="s">
        <v>60</v>
      </c>
      <c r="C12" s="73">
        <v>53613.395699356617</v>
      </c>
      <c r="D12" s="73">
        <v>53613.395699356617</v>
      </c>
      <c r="E12" s="73">
        <v>134427.15200169251</v>
      </c>
      <c r="F12" s="73">
        <v>130167.21673426197</v>
      </c>
      <c r="G12" s="73">
        <v>189594.92914957571</v>
      </c>
      <c r="H12" s="73">
        <v>172771.44185636405</v>
      </c>
      <c r="I12" s="73">
        <v>8090843.6064823158</v>
      </c>
      <c r="J12" s="73">
        <v>8090843.6064823158</v>
      </c>
      <c r="K12" s="73">
        <v>2673839.163883172</v>
      </c>
      <c r="L12" s="73">
        <v>2507325.9031137349</v>
      </c>
      <c r="M12" s="73">
        <v>1706642.4451672668</v>
      </c>
      <c r="N12" s="73">
        <v>1658965.1982040673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9507.0086467582405</v>
      </c>
      <c r="V12" s="73">
        <v>8747.1747772027957</v>
      </c>
      <c r="W12" s="73">
        <v>0</v>
      </c>
      <c r="X12" s="73">
        <v>0</v>
      </c>
      <c r="Y12" s="73">
        <v>412285.52952942136</v>
      </c>
      <c r="Z12" s="73">
        <v>310460.37921225402</v>
      </c>
      <c r="AA12" s="73">
        <v>4610717.7457572874</v>
      </c>
      <c r="AB12" s="73">
        <v>501654.76938514831</v>
      </c>
      <c r="AC12" s="73">
        <v>582222.85247480171</v>
      </c>
      <c r="AD12" s="73">
        <v>16779.56972808938</v>
      </c>
      <c r="AE12" s="73">
        <v>0</v>
      </c>
      <c r="AF12" s="73">
        <v>0</v>
      </c>
      <c r="AG12" s="73">
        <v>0</v>
      </c>
      <c r="AH12" s="73">
        <v>0</v>
      </c>
      <c r="AI12" s="73">
        <v>970093.51163688186</v>
      </c>
      <c r="AJ12" s="73">
        <v>166507.12405892083</v>
      </c>
      <c r="AK12" s="73">
        <v>0</v>
      </c>
      <c r="AL12" s="73">
        <v>0</v>
      </c>
      <c r="AM12" s="75">
        <f t="shared" si="0"/>
        <v>19433787.340428531</v>
      </c>
      <c r="AN12" s="75">
        <f t="shared" si="1"/>
        <v>13617835.779251713</v>
      </c>
    </row>
    <row r="13" spans="1:40" ht="24.95" customHeight="1" x14ac:dyDescent="0.2">
      <c r="A13" s="53">
        <v>8</v>
      </c>
      <c r="B13" s="54" t="s">
        <v>58</v>
      </c>
      <c r="C13" s="73">
        <v>645431.93949936971</v>
      </c>
      <c r="D13" s="73">
        <v>645431.93949936971</v>
      </c>
      <c r="E13" s="73">
        <v>578214.9332884819</v>
      </c>
      <c r="F13" s="73">
        <v>578214.9332884819</v>
      </c>
      <c r="G13" s="73">
        <v>242283.71783618178</v>
      </c>
      <c r="H13" s="73">
        <v>232131.18050248129</v>
      </c>
      <c r="I13" s="73">
        <v>10016179.487800261</v>
      </c>
      <c r="J13" s="73">
        <v>10016179.487800261</v>
      </c>
      <c r="K13" s="73">
        <v>703658.62205767143</v>
      </c>
      <c r="L13" s="73">
        <v>305669.48113441316</v>
      </c>
      <c r="M13" s="73">
        <v>1321977.0912290853</v>
      </c>
      <c r="N13" s="73">
        <v>1281275.6431019094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18168.826681907718</v>
      </c>
      <c r="Z13" s="73">
        <v>13575.764298781542</v>
      </c>
      <c r="AA13" s="73">
        <v>144.65753424657532</v>
      </c>
      <c r="AB13" s="73">
        <v>28.931506849315056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13526059.275927205</v>
      </c>
      <c r="AN13" s="75">
        <f t="shared" si="1"/>
        <v>13072507.361132549</v>
      </c>
    </row>
    <row r="14" spans="1:40" ht="24.95" customHeight="1" x14ac:dyDescent="0.2">
      <c r="A14" s="53">
        <v>9</v>
      </c>
      <c r="B14" s="54" t="s">
        <v>61</v>
      </c>
      <c r="C14" s="73">
        <v>180996.57009539974</v>
      </c>
      <c r="D14" s="73">
        <v>180996.57009539974</v>
      </c>
      <c r="E14" s="73">
        <v>108442.269686823</v>
      </c>
      <c r="F14" s="73">
        <v>108442.269686823</v>
      </c>
      <c r="G14" s="73">
        <v>106395.70816622025</v>
      </c>
      <c r="H14" s="73">
        <v>86193.29036132028</v>
      </c>
      <c r="I14" s="73">
        <v>5118459.4114466198</v>
      </c>
      <c r="J14" s="73">
        <v>5118459.4114466198</v>
      </c>
      <c r="K14" s="73">
        <v>2291668.5210328409</v>
      </c>
      <c r="L14" s="73">
        <v>1286813.1122515411</v>
      </c>
      <c r="M14" s="73">
        <v>1565431.4817002115</v>
      </c>
      <c r="N14" s="73">
        <v>1444123.5825636114</v>
      </c>
      <c r="O14" s="73">
        <v>0</v>
      </c>
      <c r="P14" s="73">
        <v>0</v>
      </c>
      <c r="Q14" s="73">
        <v>21475.704109585698</v>
      </c>
      <c r="R14" s="73">
        <v>1249.271780785697</v>
      </c>
      <c r="S14" s="73">
        <v>3757.8625753201004</v>
      </c>
      <c r="T14" s="73">
        <v>556.55636772010075</v>
      </c>
      <c r="U14" s="73">
        <v>0</v>
      </c>
      <c r="V14" s="73">
        <v>0</v>
      </c>
      <c r="W14" s="73">
        <v>0</v>
      </c>
      <c r="X14" s="73">
        <v>0</v>
      </c>
      <c r="Y14" s="73">
        <v>111081.23686283256</v>
      </c>
      <c r="Z14" s="73">
        <v>33865.928386932559</v>
      </c>
      <c r="AA14" s="73">
        <v>1079760.0370177969</v>
      </c>
      <c r="AB14" s="73">
        <v>514537.84933159291</v>
      </c>
      <c r="AC14" s="73">
        <v>0</v>
      </c>
      <c r="AD14" s="73">
        <v>0</v>
      </c>
      <c r="AE14" s="73">
        <v>470524.65172553057</v>
      </c>
      <c r="AF14" s="73">
        <v>330611.41553103045</v>
      </c>
      <c r="AG14" s="73">
        <v>0</v>
      </c>
      <c r="AH14" s="73">
        <v>0</v>
      </c>
      <c r="AI14" s="73">
        <v>153445.27895158096</v>
      </c>
      <c r="AJ14" s="73">
        <v>149449.21704828096</v>
      </c>
      <c r="AK14" s="73">
        <v>0</v>
      </c>
      <c r="AL14" s="73">
        <v>0</v>
      </c>
      <c r="AM14" s="75">
        <f t="shared" si="0"/>
        <v>11211438.733370762</v>
      </c>
      <c r="AN14" s="75">
        <f t="shared" si="1"/>
        <v>9255298.4748516586</v>
      </c>
    </row>
    <row r="15" spans="1:40" ht="24.95" customHeight="1" x14ac:dyDescent="0.2">
      <c r="A15" s="53">
        <v>10</v>
      </c>
      <c r="B15" s="54" t="s">
        <v>57</v>
      </c>
      <c r="C15" s="73">
        <v>0</v>
      </c>
      <c r="D15" s="73">
        <v>0</v>
      </c>
      <c r="E15" s="73">
        <v>4765.92</v>
      </c>
      <c r="F15" s="73">
        <v>4765.92</v>
      </c>
      <c r="G15" s="73">
        <v>45179.270000000004</v>
      </c>
      <c r="H15" s="73">
        <v>13567.52</v>
      </c>
      <c r="I15" s="73">
        <v>5892537.5899999999</v>
      </c>
      <c r="J15" s="73">
        <v>5892537.5899999999</v>
      </c>
      <c r="K15" s="73">
        <v>2119600.5499999998</v>
      </c>
      <c r="L15" s="73">
        <v>814492.70000000007</v>
      </c>
      <c r="M15" s="73">
        <v>1364079.62</v>
      </c>
      <c r="N15" s="73">
        <v>1277694.7400000002</v>
      </c>
      <c r="O15" s="73">
        <v>0</v>
      </c>
      <c r="P15" s="73">
        <v>0</v>
      </c>
      <c r="Q15" s="73">
        <v>7879.6100000000006</v>
      </c>
      <c r="R15" s="73">
        <v>2280.8199999999997</v>
      </c>
      <c r="S15" s="73">
        <v>2443.0200000000023</v>
      </c>
      <c r="T15" s="73">
        <v>707.15</v>
      </c>
      <c r="U15" s="73">
        <v>0</v>
      </c>
      <c r="V15" s="73">
        <v>0</v>
      </c>
      <c r="W15" s="73">
        <v>0</v>
      </c>
      <c r="X15" s="73">
        <v>0</v>
      </c>
      <c r="Y15" s="73">
        <v>21297.21</v>
      </c>
      <c r="Z15" s="73">
        <v>6389.1599999999989</v>
      </c>
      <c r="AA15" s="73">
        <v>37119.949999999997</v>
      </c>
      <c r="AB15" s="73">
        <v>7423.9800000000032</v>
      </c>
      <c r="AC15" s="73">
        <v>0</v>
      </c>
      <c r="AD15" s="73">
        <v>0</v>
      </c>
      <c r="AE15" s="73">
        <v>21174.41</v>
      </c>
      <c r="AF15" s="73">
        <v>21174.41</v>
      </c>
      <c r="AG15" s="73">
        <v>0</v>
      </c>
      <c r="AH15" s="73">
        <v>0</v>
      </c>
      <c r="AI15" s="73">
        <v>1163.51</v>
      </c>
      <c r="AJ15" s="73">
        <v>1163.51</v>
      </c>
      <c r="AK15" s="73">
        <v>0</v>
      </c>
      <c r="AL15" s="73">
        <v>0</v>
      </c>
      <c r="AM15" s="75">
        <f t="shared" si="0"/>
        <v>9517240.6599999983</v>
      </c>
      <c r="AN15" s="75">
        <f t="shared" si="1"/>
        <v>8042197.5000000019</v>
      </c>
    </row>
    <row r="16" spans="1:40" ht="24.95" customHeight="1" x14ac:dyDescent="0.2">
      <c r="A16" s="53">
        <v>11</v>
      </c>
      <c r="B16" s="54" t="s">
        <v>71</v>
      </c>
      <c r="C16" s="73">
        <v>289778.21491110954</v>
      </c>
      <c r="D16" s="73">
        <v>278180.27028968692</v>
      </c>
      <c r="E16" s="73">
        <v>538189.12445642194</v>
      </c>
      <c r="F16" s="73">
        <v>534465.84530761174</v>
      </c>
      <c r="G16" s="73">
        <v>78144.257036511786</v>
      </c>
      <c r="H16" s="73">
        <v>50691.633281584393</v>
      </c>
      <c r="I16" s="73">
        <v>2809016.2726664571</v>
      </c>
      <c r="J16" s="73">
        <v>1938023.1210284291</v>
      </c>
      <c r="K16" s="73">
        <v>1336776.4828864895</v>
      </c>
      <c r="L16" s="73">
        <v>1262901.4002415123</v>
      </c>
      <c r="M16" s="73">
        <v>1488453.1211455727</v>
      </c>
      <c r="N16" s="73">
        <v>1445291.9112303194</v>
      </c>
      <c r="O16" s="73">
        <v>0</v>
      </c>
      <c r="P16" s="73">
        <v>0</v>
      </c>
      <c r="Q16" s="73">
        <v>414703.24345304078</v>
      </c>
      <c r="R16" s="73">
        <v>4087.3000715144444</v>
      </c>
      <c r="S16" s="73">
        <v>95206.528742408176</v>
      </c>
      <c r="T16" s="73">
        <v>92.043952271182206</v>
      </c>
      <c r="U16" s="73">
        <v>0</v>
      </c>
      <c r="V16" s="73">
        <v>0</v>
      </c>
      <c r="W16" s="73">
        <v>0</v>
      </c>
      <c r="X16" s="73">
        <v>0</v>
      </c>
      <c r="Y16" s="73">
        <v>171886.6041145972</v>
      </c>
      <c r="Z16" s="73">
        <v>101208.50986893394</v>
      </c>
      <c r="AA16" s="73">
        <v>1002288.6762045537</v>
      </c>
      <c r="AB16" s="73">
        <v>360883.06703669962</v>
      </c>
      <c r="AC16" s="73">
        <v>173722.15965285225</v>
      </c>
      <c r="AD16" s="73">
        <v>119018.03527354044</v>
      </c>
      <c r="AE16" s="73">
        <v>2273.9070200636434</v>
      </c>
      <c r="AF16" s="73">
        <v>2273.9070200636434</v>
      </c>
      <c r="AG16" s="73">
        <v>0</v>
      </c>
      <c r="AH16" s="73">
        <v>0</v>
      </c>
      <c r="AI16" s="73">
        <v>102805.01860328586</v>
      </c>
      <c r="AJ16" s="73">
        <v>38391.622526052553</v>
      </c>
      <c r="AK16" s="73">
        <v>0</v>
      </c>
      <c r="AL16" s="73">
        <v>0</v>
      </c>
      <c r="AM16" s="75">
        <f t="shared" si="0"/>
        <v>8503243.610893365</v>
      </c>
      <c r="AN16" s="75">
        <f t="shared" si="1"/>
        <v>6135508.6671282202</v>
      </c>
    </row>
    <row r="17" spans="1:40" ht="24.95" customHeight="1" x14ac:dyDescent="0.2">
      <c r="A17" s="53">
        <v>12</v>
      </c>
      <c r="B17" s="54" t="s">
        <v>56</v>
      </c>
      <c r="C17" s="73">
        <v>55738.052608879385</v>
      </c>
      <c r="D17" s="73">
        <v>23479.042951167117</v>
      </c>
      <c r="E17" s="73">
        <v>6085.4605394742721</v>
      </c>
      <c r="F17" s="73">
        <v>2259.8692427716173</v>
      </c>
      <c r="G17" s="73">
        <v>120581.64914525686</v>
      </c>
      <c r="H17" s="73">
        <v>71233.44444982367</v>
      </c>
      <c r="I17" s="73">
        <v>4281104.4869821155</v>
      </c>
      <c r="J17" s="73">
        <v>4031509.3124983516</v>
      </c>
      <c r="K17" s="73">
        <v>988816.82408598706</v>
      </c>
      <c r="L17" s="73">
        <v>855270.92990574904</v>
      </c>
      <c r="M17" s="73">
        <v>1376026.7074947441</v>
      </c>
      <c r="N17" s="73">
        <v>1373596.5580248865</v>
      </c>
      <c r="O17" s="73">
        <v>7425.8564383561643</v>
      </c>
      <c r="P17" s="73">
        <v>3313.0744109589041</v>
      </c>
      <c r="Q17" s="73">
        <v>34743.541315068491</v>
      </c>
      <c r="R17" s="73">
        <v>10310.986678946399</v>
      </c>
      <c r="S17" s="73">
        <v>9885.1916712328748</v>
      </c>
      <c r="T17" s="73">
        <v>2933.669850076798</v>
      </c>
      <c r="U17" s="73">
        <v>0</v>
      </c>
      <c r="V17" s="73">
        <v>0</v>
      </c>
      <c r="W17" s="73">
        <v>0</v>
      </c>
      <c r="X17" s="73">
        <v>0</v>
      </c>
      <c r="Y17" s="73">
        <v>9168.3407632500039</v>
      </c>
      <c r="Z17" s="73">
        <v>7924.2638256117061</v>
      </c>
      <c r="AA17" s="73">
        <v>1116382.1525588646</v>
      </c>
      <c r="AB17" s="73">
        <v>664250.79579297127</v>
      </c>
      <c r="AC17" s="73">
        <v>146845.44328515785</v>
      </c>
      <c r="AD17" s="73">
        <v>79220.116328985358</v>
      </c>
      <c r="AE17" s="73">
        <v>8547.6319502840779</v>
      </c>
      <c r="AF17" s="73">
        <v>3414.9782629055335</v>
      </c>
      <c r="AG17" s="73">
        <v>0</v>
      </c>
      <c r="AH17" s="73">
        <v>0</v>
      </c>
      <c r="AI17" s="73">
        <v>46245.438560229202</v>
      </c>
      <c r="AJ17" s="73">
        <v>17290.294236662543</v>
      </c>
      <c r="AK17" s="73">
        <v>0</v>
      </c>
      <c r="AL17" s="73">
        <v>0</v>
      </c>
      <c r="AM17" s="75">
        <f t="shared" si="0"/>
        <v>8207596.7773989001</v>
      </c>
      <c r="AN17" s="75">
        <f t="shared" si="1"/>
        <v>7146007.3364598686</v>
      </c>
    </row>
    <row r="18" spans="1:40" ht="24.95" customHeight="1" x14ac:dyDescent="0.2">
      <c r="A18" s="53">
        <v>13</v>
      </c>
      <c r="B18" s="54" t="s">
        <v>67</v>
      </c>
      <c r="C18" s="73">
        <v>48555.910935</v>
      </c>
      <c r="D18" s="73">
        <v>48555.910935</v>
      </c>
      <c r="E18" s="73">
        <v>12770.521821009999</v>
      </c>
      <c r="F18" s="73">
        <v>12770.521821009999</v>
      </c>
      <c r="G18" s="73">
        <v>161615.89605152002</v>
      </c>
      <c r="H18" s="73">
        <v>70196.856051519979</v>
      </c>
      <c r="I18" s="73">
        <v>2118089.3760643872</v>
      </c>
      <c r="J18" s="73">
        <v>2118089.3760643872</v>
      </c>
      <c r="K18" s="73">
        <v>942023.92094069521</v>
      </c>
      <c r="L18" s="73">
        <v>942023.92094069521</v>
      </c>
      <c r="M18" s="73">
        <v>1599374.0772277971</v>
      </c>
      <c r="N18" s="73">
        <v>1577291.0871985503</v>
      </c>
      <c r="O18" s="73">
        <v>0</v>
      </c>
      <c r="P18" s="73">
        <v>0</v>
      </c>
      <c r="Q18" s="73">
        <v>267295.17</v>
      </c>
      <c r="R18" s="73">
        <v>0</v>
      </c>
      <c r="S18" s="73">
        <v>275782.52</v>
      </c>
      <c r="T18" s="73">
        <v>0</v>
      </c>
      <c r="U18" s="73">
        <v>13389.93</v>
      </c>
      <c r="V18" s="73">
        <v>4731.630000000001</v>
      </c>
      <c r="W18" s="73">
        <v>0</v>
      </c>
      <c r="X18" s="73">
        <v>0</v>
      </c>
      <c r="Y18" s="73">
        <v>108409.89577502992</v>
      </c>
      <c r="Z18" s="73">
        <v>96563.601780286612</v>
      </c>
      <c r="AA18" s="73">
        <v>494044.06349967001</v>
      </c>
      <c r="AB18" s="73">
        <v>292852.77219969704</v>
      </c>
      <c r="AC18" s="73">
        <v>0</v>
      </c>
      <c r="AD18" s="73">
        <v>0</v>
      </c>
      <c r="AE18" s="73">
        <v>89772.604972110013</v>
      </c>
      <c r="AF18" s="73">
        <v>89772.604972110013</v>
      </c>
      <c r="AG18" s="73">
        <v>0</v>
      </c>
      <c r="AH18" s="73">
        <v>0</v>
      </c>
      <c r="AI18" s="73">
        <v>276567.93421516998</v>
      </c>
      <c r="AJ18" s="73">
        <v>211475.03453764014</v>
      </c>
      <c r="AK18" s="73">
        <v>0</v>
      </c>
      <c r="AL18" s="73">
        <v>0</v>
      </c>
      <c r="AM18" s="75">
        <f t="shared" si="0"/>
        <v>6407691.8215023894</v>
      </c>
      <c r="AN18" s="75">
        <f t="shared" si="1"/>
        <v>5464323.3165008975</v>
      </c>
    </row>
    <row r="19" spans="1:40" ht="24.95" customHeight="1" x14ac:dyDescent="0.2">
      <c r="A19" s="53">
        <v>14</v>
      </c>
      <c r="B19" s="54" t="s">
        <v>63</v>
      </c>
      <c r="C19" s="73">
        <v>16104.124290761738</v>
      </c>
      <c r="D19" s="73">
        <v>16104.124290761738</v>
      </c>
      <c r="E19" s="73">
        <v>2657.4902143108611</v>
      </c>
      <c r="F19" s="73">
        <v>2657.4902143108611</v>
      </c>
      <c r="G19" s="73">
        <v>116512.71850752765</v>
      </c>
      <c r="H19" s="73">
        <v>23226.066891995957</v>
      </c>
      <c r="I19" s="73">
        <v>1617880.8663534836</v>
      </c>
      <c r="J19" s="73">
        <v>1617880.8663534836</v>
      </c>
      <c r="K19" s="73">
        <v>241352.62351440059</v>
      </c>
      <c r="L19" s="73">
        <v>133560.08080687703</v>
      </c>
      <c r="M19" s="73">
        <v>495762.11837812891</v>
      </c>
      <c r="N19" s="73">
        <v>489204.50056318898</v>
      </c>
      <c r="O19" s="73">
        <v>0</v>
      </c>
      <c r="P19" s="73">
        <v>0</v>
      </c>
      <c r="Q19" s="73">
        <v>940071.2687718391</v>
      </c>
      <c r="R19" s="73">
        <v>59614.204896929645</v>
      </c>
      <c r="S19" s="73">
        <v>481302.06535828597</v>
      </c>
      <c r="T19" s="73">
        <v>37291.412067491307</v>
      </c>
      <c r="U19" s="73">
        <v>0</v>
      </c>
      <c r="V19" s="73">
        <v>0</v>
      </c>
      <c r="W19" s="73">
        <v>0</v>
      </c>
      <c r="X19" s="73">
        <v>0</v>
      </c>
      <c r="Y19" s="73">
        <v>128300.72786175301</v>
      </c>
      <c r="Z19" s="73">
        <v>39097.284222823153</v>
      </c>
      <c r="AA19" s="73">
        <v>501366.05330173933</v>
      </c>
      <c r="AB19" s="73">
        <v>81719.566384588485</v>
      </c>
      <c r="AC19" s="73">
        <v>228.39945205479452</v>
      </c>
      <c r="AD19" s="73">
        <v>45.679890410959345</v>
      </c>
      <c r="AE19" s="73">
        <v>0</v>
      </c>
      <c r="AF19" s="73">
        <v>0</v>
      </c>
      <c r="AG19" s="73">
        <v>0</v>
      </c>
      <c r="AH19" s="73">
        <v>0</v>
      </c>
      <c r="AI19" s="73">
        <v>81249.837098316173</v>
      </c>
      <c r="AJ19" s="73">
        <v>54103.082332013553</v>
      </c>
      <c r="AK19" s="73">
        <v>0</v>
      </c>
      <c r="AL19" s="73">
        <v>0</v>
      </c>
      <c r="AM19" s="75">
        <f t="shared" si="0"/>
        <v>4622788.2931026015</v>
      </c>
      <c r="AN19" s="75">
        <f t="shared" si="1"/>
        <v>2554504.358914875</v>
      </c>
    </row>
    <row r="20" spans="1:40" ht="24.95" customHeight="1" x14ac:dyDescent="0.2">
      <c r="A20" s="53">
        <v>15</v>
      </c>
      <c r="B20" s="63" t="s">
        <v>62</v>
      </c>
      <c r="C20" s="73">
        <v>6521.4494519999998</v>
      </c>
      <c r="D20" s="73">
        <v>6521.4494519999998</v>
      </c>
      <c r="E20" s="73">
        <v>0</v>
      </c>
      <c r="F20" s="73">
        <v>0</v>
      </c>
      <c r="G20" s="73">
        <v>7400.6197639998045</v>
      </c>
      <c r="H20" s="73">
        <v>7400.6197639998045</v>
      </c>
      <c r="I20" s="73">
        <v>0</v>
      </c>
      <c r="J20" s="73">
        <v>0</v>
      </c>
      <c r="K20" s="73">
        <v>1187761.3561240046</v>
      </c>
      <c r="L20" s="73">
        <v>1184395.5948904026</v>
      </c>
      <c r="M20" s="73">
        <v>1344831.1887941803</v>
      </c>
      <c r="N20" s="73">
        <v>1344831.1887941803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572.66128700000002</v>
      </c>
      <c r="AB20" s="73">
        <v>572.66128700000002</v>
      </c>
      <c r="AC20" s="73">
        <v>0</v>
      </c>
      <c r="AD20" s="73">
        <v>0</v>
      </c>
      <c r="AE20" s="73">
        <v>0</v>
      </c>
      <c r="AF20" s="73">
        <v>0</v>
      </c>
      <c r="AG20" s="73">
        <v>665.46235999999999</v>
      </c>
      <c r="AH20" s="73">
        <v>665.46235999999999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2547752.7377811847</v>
      </c>
      <c r="AN20" s="75">
        <f t="shared" si="1"/>
        <v>2544386.9765475825</v>
      </c>
    </row>
    <row r="21" spans="1:40" ht="24.95" customHeight="1" x14ac:dyDescent="0.2">
      <c r="A21" s="53">
        <v>16</v>
      </c>
      <c r="B21" s="63" t="s">
        <v>70</v>
      </c>
      <c r="C21" s="73">
        <v>0</v>
      </c>
      <c r="D21" s="73">
        <v>0</v>
      </c>
      <c r="E21" s="73">
        <v>3122.0190624659317</v>
      </c>
      <c r="F21" s="73">
        <v>3122.0190624659317</v>
      </c>
      <c r="G21" s="73">
        <v>378.61183407234927</v>
      </c>
      <c r="H21" s="73">
        <v>378.61183407234927</v>
      </c>
      <c r="I21" s="73">
        <v>0</v>
      </c>
      <c r="J21" s="73">
        <v>0</v>
      </c>
      <c r="K21" s="73">
        <v>660521.5839682162</v>
      </c>
      <c r="L21" s="73">
        <v>660521.5839682162</v>
      </c>
      <c r="M21" s="73">
        <v>1252495.4552391651</v>
      </c>
      <c r="N21" s="73">
        <v>1252290.1749651926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1415.8602739726027</v>
      </c>
      <c r="AB21" s="73">
        <v>998.71627397260272</v>
      </c>
      <c r="AC21" s="73">
        <v>0</v>
      </c>
      <c r="AD21" s="73">
        <v>0</v>
      </c>
      <c r="AE21" s="73">
        <v>223137.1340507468</v>
      </c>
      <c r="AF21" s="73">
        <v>223137.1340507468</v>
      </c>
      <c r="AG21" s="73">
        <v>0</v>
      </c>
      <c r="AH21" s="73">
        <v>0</v>
      </c>
      <c r="AI21" s="73">
        <v>12534.023013698628</v>
      </c>
      <c r="AJ21" s="73">
        <v>5403.1474027397262</v>
      </c>
      <c r="AK21" s="73">
        <v>0</v>
      </c>
      <c r="AL21" s="73">
        <v>0</v>
      </c>
      <c r="AM21" s="75">
        <f t="shared" si="0"/>
        <v>2153604.6874423376</v>
      </c>
      <c r="AN21" s="75">
        <f t="shared" si="1"/>
        <v>2145851.387557406</v>
      </c>
    </row>
    <row r="22" spans="1:40" ht="24.95" customHeight="1" x14ac:dyDescent="0.2">
      <c r="A22" s="53">
        <v>17</v>
      </c>
      <c r="B22" s="63" t="s">
        <v>68</v>
      </c>
      <c r="C22" s="73">
        <v>0</v>
      </c>
      <c r="D22" s="73">
        <v>0</v>
      </c>
      <c r="E22" s="73">
        <v>0</v>
      </c>
      <c r="F22" s="73">
        <v>0</v>
      </c>
      <c r="G22" s="73">
        <v>2980.92</v>
      </c>
      <c r="H22" s="73">
        <v>2612.7198553902017</v>
      </c>
      <c r="I22" s="73">
        <v>0</v>
      </c>
      <c r="J22" s="73">
        <v>0</v>
      </c>
      <c r="K22" s="73">
        <v>464432.74000000005</v>
      </c>
      <c r="L22" s="73">
        <v>458002.47074050241</v>
      </c>
      <c r="M22" s="73">
        <v>1050533.5476827612</v>
      </c>
      <c r="N22" s="73">
        <v>1049772.347060154</v>
      </c>
      <c r="O22" s="73">
        <v>0</v>
      </c>
      <c r="P22" s="73">
        <v>0</v>
      </c>
      <c r="Q22" s="73">
        <v>163837.98000000001</v>
      </c>
      <c r="R22" s="73">
        <v>0</v>
      </c>
      <c r="S22" s="73">
        <v>130994.12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18527.46</v>
      </c>
      <c r="AB22" s="73">
        <v>6902.9868467522974</v>
      </c>
      <c r="AC22" s="73">
        <v>25122.18</v>
      </c>
      <c r="AD22" s="73">
        <v>1986.9332027163698</v>
      </c>
      <c r="AE22" s="73">
        <v>0</v>
      </c>
      <c r="AF22" s="73">
        <v>0</v>
      </c>
      <c r="AG22" s="73">
        <v>0</v>
      </c>
      <c r="AH22" s="73">
        <v>0</v>
      </c>
      <c r="AI22" s="73">
        <v>18818.66</v>
      </c>
      <c r="AJ22" s="73">
        <v>12042.883418356167</v>
      </c>
      <c r="AK22" s="73">
        <v>0</v>
      </c>
      <c r="AL22" s="73">
        <v>0</v>
      </c>
      <c r="AM22" s="75">
        <f t="shared" si="0"/>
        <v>1875247.6076827613</v>
      </c>
      <c r="AN22" s="75">
        <f t="shared" si="1"/>
        <v>1531320.341123871</v>
      </c>
    </row>
    <row r="23" spans="1:40" ht="15" x14ac:dyDescent="0.2">
      <c r="A23" s="26"/>
      <c r="B23" s="12" t="s">
        <v>1</v>
      </c>
      <c r="C23" s="76">
        <f t="shared" ref="C23:AN23" si="2">SUM(C6:C22)</f>
        <v>26293209.920622479</v>
      </c>
      <c r="D23" s="76">
        <f t="shared" si="2"/>
        <v>22943327.784984089</v>
      </c>
      <c r="E23" s="76">
        <f t="shared" si="2"/>
        <v>5520583.8725496596</v>
      </c>
      <c r="F23" s="76">
        <f t="shared" si="2"/>
        <v>5505293.8789696237</v>
      </c>
      <c r="G23" s="76">
        <f t="shared" si="2"/>
        <v>3764816.4390116017</v>
      </c>
      <c r="H23" s="76">
        <f t="shared" si="2"/>
        <v>3221662.5290451152</v>
      </c>
      <c r="I23" s="76">
        <f t="shared" si="2"/>
        <v>148267699.37553048</v>
      </c>
      <c r="J23" s="76">
        <f t="shared" si="2"/>
        <v>145024676.53439301</v>
      </c>
      <c r="K23" s="76">
        <f t="shared" si="2"/>
        <v>55824292.943238556</v>
      </c>
      <c r="L23" s="76">
        <f t="shared" si="2"/>
        <v>43196996.883047</v>
      </c>
      <c r="M23" s="76">
        <f t="shared" si="2"/>
        <v>28789359.877601732</v>
      </c>
      <c r="N23" s="76">
        <f t="shared" si="2"/>
        <v>25983675.676223066</v>
      </c>
      <c r="O23" s="76">
        <f t="shared" si="2"/>
        <v>233036.29374963633</v>
      </c>
      <c r="P23" s="76">
        <f t="shared" si="2"/>
        <v>226155.52063998592</v>
      </c>
      <c r="Q23" s="76">
        <f t="shared" si="2"/>
        <v>4367875.7072434248</v>
      </c>
      <c r="R23" s="76">
        <f t="shared" si="2"/>
        <v>237818.51188349727</v>
      </c>
      <c r="S23" s="76">
        <f t="shared" si="2"/>
        <v>3353213.612027247</v>
      </c>
      <c r="T23" s="76">
        <f t="shared" si="2"/>
        <v>664685.42732246581</v>
      </c>
      <c r="U23" s="76">
        <f t="shared" si="2"/>
        <v>293135.10537821421</v>
      </c>
      <c r="V23" s="76">
        <f t="shared" si="2"/>
        <v>162367.40196570757</v>
      </c>
      <c r="W23" s="76">
        <f t="shared" si="2"/>
        <v>26153</v>
      </c>
      <c r="X23" s="76">
        <f t="shared" si="2"/>
        <v>13096.183090933071</v>
      </c>
      <c r="Y23" s="76">
        <f t="shared" si="2"/>
        <v>5477366.7175017809</v>
      </c>
      <c r="Z23" s="76">
        <f t="shared" si="2"/>
        <v>3836542.7523501473</v>
      </c>
      <c r="AA23" s="76">
        <f t="shared" si="2"/>
        <v>56021761.709293626</v>
      </c>
      <c r="AB23" s="76">
        <f t="shared" si="2"/>
        <v>20872342.743138023</v>
      </c>
      <c r="AC23" s="76">
        <f t="shared" si="2"/>
        <v>1692258.146327469</v>
      </c>
      <c r="AD23" s="76">
        <f t="shared" si="2"/>
        <v>515007.68097286113</v>
      </c>
      <c r="AE23" s="76">
        <f t="shared" si="2"/>
        <v>5354856.4445060883</v>
      </c>
      <c r="AF23" s="76">
        <f t="shared" si="2"/>
        <v>2385210.5681464793</v>
      </c>
      <c r="AG23" s="76">
        <f t="shared" si="2"/>
        <v>357286.22406230454</v>
      </c>
      <c r="AH23" s="76">
        <f t="shared" si="2"/>
        <v>357286.22406230454</v>
      </c>
      <c r="AI23" s="76">
        <f t="shared" si="2"/>
        <v>17883639.171738241</v>
      </c>
      <c r="AJ23" s="76">
        <f t="shared" si="2"/>
        <v>7975572.9295901656</v>
      </c>
      <c r="AK23" s="76">
        <f t="shared" si="2"/>
        <v>0</v>
      </c>
      <c r="AL23" s="76">
        <f t="shared" si="2"/>
        <v>0</v>
      </c>
      <c r="AM23" s="76">
        <f t="shared" si="2"/>
        <v>363520544.56038266</v>
      </c>
      <c r="AN23" s="76">
        <f t="shared" si="2"/>
        <v>283121719.22982448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3" t="s">
        <v>76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AM27" s="32"/>
      <c r="AN27" s="32"/>
    </row>
    <row r="28" spans="1:40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7:N28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EM8" activePane="bottomRight" state="frozen"/>
      <selection pane="topRight" activeCell="C1" sqref="C1"/>
      <selection pane="bottomLeft" activeCell="A6" sqref="A6"/>
      <selection pane="bottomRight" activeCell="EX8" sqref="EX8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4" t="s">
        <v>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39"/>
    </row>
    <row r="2" spans="1:154" s="33" customFormat="1" ht="13.5" x14ac:dyDescent="0.2">
      <c r="A2" s="114" t="s">
        <v>26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4" t="s">
        <v>0</v>
      </c>
      <c r="B5" s="104" t="s">
        <v>2</v>
      </c>
      <c r="C5" s="101" t="s">
        <v>3</v>
      </c>
      <c r="D5" s="102"/>
      <c r="E5" s="102"/>
      <c r="F5" s="102"/>
      <c r="G5" s="102"/>
      <c r="H5" s="102"/>
      <c r="I5" s="102"/>
      <c r="J5" s="103"/>
      <c r="K5" s="101" t="s">
        <v>27</v>
      </c>
      <c r="L5" s="102"/>
      <c r="M5" s="102"/>
      <c r="N5" s="102"/>
      <c r="O5" s="102"/>
      <c r="P5" s="102"/>
      <c r="Q5" s="102"/>
      <c r="R5" s="103"/>
      <c r="S5" s="101" t="s">
        <v>34</v>
      </c>
      <c r="T5" s="102"/>
      <c r="U5" s="102"/>
      <c r="V5" s="102"/>
      <c r="W5" s="102"/>
      <c r="X5" s="102"/>
      <c r="Y5" s="102"/>
      <c r="Z5" s="103"/>
      <c r="AA5" s="101" t="s">
        <v>6</v>
      </c>
      <c r="AB5" s="102"/>
      <c r="AC5" s="102"/>
      <c r="AD5" s="102"/>
      <c r="AE5" s="102"/>
      <c r="AF5" s="102"/>
      <c r="AG5" s="102"/>
      <c r="AH5" s="103"/>
      <c r="AI5" s="101" t="s">
        <v>35</v>
      </c>
      <c r="AJ5" s="102"/>
      <c r="AK5" s="102"/>
      <c r="AL5" s="102"/>
      <c r="AM5" s="102"/>
      <c r="AN5" s="102"/>
      <c r="AO5" s="102"/>
      <c r="AP5" s="103"/>
      <c r="AQ5" s="101" t="s">
        <v>7</v>
      </c>
      <c r="AR5" s="102"/>
      <c r="AS5" s="102"/>
      <c r="AT5" s="102"/>
      <c r="AU5" s="102"/>
      <c r="AV5" s="102"/>
      <c r="AW5" s="102"/>
      <c r="AX5" s="103"/>
      <c r="AY5" s="101" t="s">
        <v>8</v>
      </c>
      <c r="AZ5" s="102"/>
      <c r="BA5" s="102"/>
      <c r="BB5" s="102"/>
      <c r="BC5" s="102"/>
      <c r="BD5" s="102"/>
      <c r="BE5" s="102"/>
      <c r="BF5" s="103"/>
      <c r="BG5" s="101" t="s">
        <v>28</v>
      </c>
      <c r="BH5" s="102"/>
      <c r="BI5" s="102"/>
      <c r="BJ5" s="102"/>
      <c r="BK5" s="102"/>
      <c r="BL5" s="102"/>
      <c r="BM5" s="102"/>
      <c r="BN5" s="103"/>
      <c r="BO5" s="101" t="s">
        <v>38</v>
      </c>
      <c r="BP5" s="102"/>
      <c r="BQ5" s="102"/>
      <c r="BR5" s="102"/>
      <c r="BS5" s="102"/>
      <c r="BT5" s="102"/>
      <c r="BU5" s="102"/>
      <c r="BV5" s="103"/>
      <c r="BW5" s="101" t="s">
        <v>29</v>
      </c>
      <c r="BX5" s="102"/>
      <c r="BY5" s="102"/>
      <c r="BZ5" s="102"/>
      <c r="CA5" s="102"/>
      <c r="CB5" s="102"/>
      <c r="CC5" s="102"/>
      <c r="CD5" s="103"/>
      <c r="CE5" s="101" t="s">
        <v>30</v>
      </c>
      <c r="CF5" s="102"/>
      <c r="CG5" s="102"/>
      <c r="CH5" s="102"/>
      <c r="CI5" s="102"/>
      <c r="CJ5" s="102"/>
      <c r="CK5" s="102"/>
      <c r="CL5" s="103"/>
      <c r="CM5" s="101" t="s">
        <v>9</v>
      </c>
      <c r="CN5" s="102"/>
      <c r="CO5" s="102"/>
      <c r="CP5" s="102"/>
      <c r="CQ5" s="102"/>
      <c r="CR5" s="102"/>
      <c r="CS5" s="102"/>
      <c r="CT5" s="103"/>
      <c r="CU5" s="101" t="s">
        <v>33</v>
      </c>
      <c r="CV5" s="102"/>
      <c r="CW5" s="102"/>
      <c r="CX5" s="102"/>
      <c r="CY5" s="102"/>
      <c r="CZ5" s="102"/>
      <c r="DA5" s="102"/>
      <c r="DB5" s="103"/>
      <c r="DC5" s="101" t="s">
        <v>10</v>
      </c>
      <c r="DD5" s="102"/>
      <c r="DE5" s="102"/>
      <c r="DF5" s="102"/>
      <c r="DG5" s="102"/>
      <c r="DH5" s="102"/>
      <c r="DI5" s="102"/>
      <c r="DJ5" s="103"/>
      <c r="DK5" s="101" t="s">
        <v>11</v>
      </c>
      <c r="DL5" s="102"/>
      <c r="DM5" s="102"/>
      <c r="DN5" s="102"/>
      <c r="DO5" s="102"/>
      <c r="DP5" s="102"/>
      <c r="DQ5" s="102"/>
      <c r="DR5" s="103"/>
      <c r="DS5" s="101" t="s">
        <v>12</v>
      </c>
      <c r="DT5" s="102"/>
      <c r="DU5" s="102"/>
      <c r="DV5" s="102"/>
      <c r="DW5" s="102"/>
      <c r="DX5" s="102"/>
      <c r="DY5" s="102"/>
      <c r="DZ5" s="103"/>
      <c r="EA5" s="101" t="s">
        <v>32</v>
      </c>
      <c r="EB5" s="102"/>
      <c r="EC5" s="102"/>
      <c r="ED5" s="102"/>
      <c r="EE5" s="102"/>
      <c r="EF5" s="102"/>
      <c r="EG5" s="102"/>
      <c r="EH5" s="103"/>
      <c r="EI5" s="101" t="s">
        <v>13</v>
      </c>
      <c r="EJ5" s="102"/>
      <c r="EK5" s="102"/>
      <c r="EL5" s="102"/>
      <c r="EM5" s="102"/>
      <c r="EN5" s="102"/>
      <c r="EO5" s="102"/>
      <c r="EP5" s="103"/>
      <c r="EQ5" s="101" t="s">
        <v>14</v>
      </c>
      <c r="ER5" s="102"/>
      <c r="ES5" s="102"/>
      <c r="ET5" s="102"/>
      <c r="EU5" s="102"/>
      <c r="EV5" s="102"/>
      <c r="EW5" s="102"/>
      <c r="EX5" s="103"/>
    </row>
    <row r="6" spans="1:154" s="22" customFormat="1" ht="42" customHeight="1" x14ac:dyDescent="0.2">
      <c r="A6" s="105"/>
      <c r="B6" s="105"/>
      <c r="C6" s="107" t="s">
        <v>20</v>
      </c>
      <c r="D6" s="108"/>
      <c r="E6" s="108"/>
      <c r="F6" s="109"/>
      <c r="G6" s="107" t="s">
        <v>21</v>
      </c>
      <c r="H6" s="108"/>
      <c r="I6" s="108"/>
      <c r="J6" s="109"/>
      <c r="K6" s="107" t="s">
        <v>20</v>
      </c>
      <c r="L6" s="108"/>
      <c r="M6" s="108"/>
      <c r="N6" s="109"/>
      <c r="O6" s="107" t="s">
        <v>21</v>
      </c>
      <c r="P6" s="108"/>
      <c r="Q6" s="108"/>
      <c r="R6" s="109"/>
      <c r="S6" s="107" t="s">
        <v>20</v>
      </c>
      <c r="T6" s="108"/>
      <c r="U6" s="108"/>
      <c r="V6" s="109"/>
      <c r="W6" s="107" t="s">
        <v>21</v>
      </c>
      <c r="X6" s="108"/>
      <c r="Y6" s="108"/>
      <c r="Z6" s="109"/>
      <c r="AA6" s="107" t="s">
        <v>20</v>
      </c>
      <c r="AB6" s="108"/>
      <c r="AC6" s="108"/>
      <c r="AD6" s="109"/>
      <c r="AE6" s="107" t="s">
        <v>21</v>
      </c>
      <c r="AF6" s="108"/>
      <c r="AG6" s="108"/>
      <c r="AH6" s="109"/>
      <c r="AI6" s="107" t="s">
        <v>20</v>
      </c>
      <c r="AJ6" s="108"/>
      <c r="AK6" s="108"/>
      <c r="AL6" s="109"/>
      <c r="AM6" s="107" t="s">
        <v>21</v>
      </c>
      <c r="AN6" s="108"/>
      <c r="AO6" s="108"/>
      <c r="AP6" s="109"/>
      <c r="AQ6" s="107" t="s">
        <v>20</v>
      </c>
      <c r="AR6" s="108"/>
      <c r="AS6" s="108"/>
      <c r="AT6" s="109"/>
      <c r="AU6" s="107" t="s">
        <v>21</v>
      </c>
      <c r="AV6" s="108"/>
      <c r="AW6" s="108"/>
      <c r="AX6" s="109"/>
      <c r="AY6" s="107" t="s">
        <v>20</v>
      </c>
      <c r="AZ6" s="108"/>
      <c r="BA6" s="108"/>
      <c r="BB6" s="109"/>
      <c r="BC6" s="107" t="s">
        <v>21</v>
      </c>
      <c r="BD6" s="108"/>
      <c r="BE6" s="108"/>
      <c r="BF6" s="109"/>
      <c r="BG6" s="107" t="s">
        <v>20</v>
      </c>
      <c r="BH6" s="108"/>
      <c r="BI6" s="108"/>
      <c r="BJ6" s="109"/>
      <c r="BK6" s="107" t="s">
        <v>21</v>
      </c>
      <c r="BL6" s="108"/>
      <c r="BM6" s="108"/>
      <c r="BN6" s="109"/>
      <c r="BO6" s="107" t="s">
        <v>20</v>
      </c>
      <c r="BP6" s="108"/>
      <c r="BQ6" s="108"/>
      <c r="BR6" s="109"/>
      <c r="BS6" s="107" t="s">
        <v>21</v>
      </c>
      <c r="BT6" s="108"/>
      <c r="BU6" s="108"/>
      <c r="BV6" s="109"/>
      <c r="BW6" s="107" t="s">
        <v>20</v>
      </c>
      <c r="BX6" s="108"/>
      <c r="BY6" s="108"/>
      <c r="BZ6" s="109"/>
      <c r="CA6" s="107" t="s">
        <v>21</v>
      </c>
      <c r="CB6" s="108"/>
      <c r="CC6" s="108"/>
      <c r="CD6" s="109"/>
      <c r="CE6" s="107" t="s">
        <v>20</v>
      </c>
      <c r="CF6" s="108"/>
      <c r="CG6" s="108"/>
      <c r="CH6" s="109"/>
      <c r="CI6" s="107" t="s">
        <v>21</v>
      </c>
      <c r="CJ6" s="108"/>
      <c r="CK6" s="108"/>
      <c r="CL6" s="109"/>
      <c r="CM6" s="107" t="s">
        <v>20</v>
      </c>
      <c r="CN6" s="108"/>
      <c r="CO6" s="108"/>
      <c r="CP6" s="109"/>
      <c r="CQ6" s="107" t="s">
        <v>21</v>
      </c>
      <c r="CR6" s="108"/>
      <c r="CS6" s="108"/>
      <c r="CT6" s="109"/>
      <c r="CU6" s="107" t="s">
        <v>20</v>
      </c>
      <c r="CV6" s="108"/>
      <c r="CW6" s="108"/>
      <c r="CX6" s="109"/>
      <c r="CY6" s="107" t="s">
        <v>21</v>
      </c>
      <c r="CZ6" s="108"/>
      <c r="DA6" s="108"/>
      <c r="DB6" s="109"/>
      <c r="DC6" s="107" t="s">
        <v>20</v>
      </c>
      <c r="DD6" s="108"/>
      <c r="DE6" s="108"/>
      <c r="DF6" s="109"/>
      <c r="DG6" s="107" t="s">
        <v>21</v>
      </c>
      <c r="DH6" s="108"/>
      <c r="DI6" s="108"/>
      <c r="DJ6" s="109"/>
      <c r="DK6" s="107" t="s">
        <v>20</v>
      </c>
      <c r="DL6" s="108"/>
      <c r="DM6" s="108"/>
      <c r="DN6" s="109"/>
      <c r="DO6" s="107" t="s">
        <v>21</v>
      </c>
      <c r="DP6" s="108"/>
      <c r="DQ6" s="108"/>
      <c r="DR6" s="109"/>
      <c r="DS6" s="107" t="s">
        <v>20</v>
      </c>
      <c r="DT6" s="108"/>
      <c r="DU6" s="108"/>
      <c r="DV6" s="109"/>
      <c r="DW6" s="107" t="s">
        <v>21</v>
      </c>
      <c r="DX6" s="108"/>
      <c r="DY6" s="108"/>
      <c r="DZ6" s="109"/>
      <c r="EA6" s="107" t="s">
        <v>20</v>
      </c>
      <c r="EB6" s="108"/>
      <c r="EC6" s="108"/>
      <c r="ED6" s="109"/>
      <c r="EE6" s="107" t="s">
        <v>21</v>
      </c>
      <c r="EF6" s="108"/>
      <c r="EG6" s="108"/>
      <c r="EH6" s="109"/>
      <c r="EI6" s="107" t="s">
        <v>20</v>
      </c>
      <c r="EJ6" s="108"/>
      <c r="EK6" s="108"/>
      <c r="EL6" s="109"/>
      <c r="EM6" s="107" t="s">
        <v>21</v>
      </c>
      <c r="EN6" s="108"/>
      <c r="EO6" s="108"/>
      <c r="EP6" s="109"/>
      <c r="EQ6" s="107" t="s">
        <v>20</v>
      </c>
      <c r="ER6" s="108"/>
      <c r="ES6" s="108"/>
      <c r="ET6" s="109"/>
      <c r="EU6" s="107" t="s">
        <v>21</v>
      </c>
      <c r="EV6" s="108"/>
      <c r="EW6" s="108"/>
      <c r="EX6" s="109"/>
    </row>
    <row r="7" spans="1:154" s="70" customFormat="1" ht="51.75" customHeight="1" x14ac:dyDescent="0.2">
      <c r="A7" s="106"/>
      <c r="B7" s="106"/>
      <c r="C7" s="71" t="s">
        <v>51</v>
      </c>
      <c r="D7" s="71" t="s">
        <v>52</v>
      </c>
      <c r="E7" s="71" t="s">
        <v>53</v>
      </c>
      <c r="F7" s="71" t="s">
        <v>14</v>
      </c>
      <c r="G7" s="71" t="s">
        <v>51</v>
      </c>
      <c r="H7" s="71" t="s">
        <v>52</v>
      </c>
      <c r="I7" s="71" t="s">
        <v>53</v>
      </c>
      <c r="J7" s="71" t="s">
        <v>14</v>
      </c>
      <c r="K7" s="71" t="s">
        <v>51</v>
      </c>
      <c r="L7" s="71" t="s">
        <v>52</v>
      </c>
      <c r="M7" s="71" t="s">
        <v>53</v>
      </c>
      <c r="N7" s="71" t="s">
        <v>14</v>
      </c>
      <c r="O7" s="71" t="s">
        <v>51</v>
      </c>
      <c r="P7" s="71" t="s">
        <v>52</v>
      </c>
      <c r="Q7" s="71" t="s">
        <v>53</v>
      </c>
      <c r="R7" s="71" t="s">
        <v>14</v>
      </c>
      <c r="S7" s="71" t="s">
        <v>51</v>
      </c>
      <c r="T7" s="71" t="s">
        <v>52</v>
      </c>
      <c r="U7" s="71" t="s">
        <v>53</v>
      </c>
      <c r="V7" s="71" t="s">
        <v>14</v>
      </c>
      <c r="W7" s="71" t="s">
        <v>51</v>
      </c>
      <c r="X7" s="71" t="s">
        <v>52</v>
      </c>
      <c r="Y7" s="71" t="s">
        <v>53</v>
      </c>
      <c r="Z7" s="71" t="s">
        <v>14</v>
      </c>
      <c r="AA7" s="71" t="s">
        <v>51</v>
      </c>
      <c r="AB7" s="71" t="s">
        <v>52</v>
      </c>
      <c r="AC7" s="71" t="s">
        <v>53</v>
      </c>
      <c r="AD7" s="71" t="s">
        <v>14</v>
      </c>
      <c r="AE7" s="71" t="s">
        <v>51</v>
      </c>
      <c r="AF7" s="71" t="s">
        <v>52</v>
      </c>
      <c r="AG7" s="71" t="s">
        <v>53</v>
      </c>
      <c r="AH7" s="71" t="s">
        <v>14</v>
      </c>
      <c r="AI7" s="71" t="s">
        <v>51</v>
      </c>
      <c r="AJ7" s="71" t="s">
        <v>52</v>
      </c>
      <c r="AK7" s="71" t="s">
        <v>53</v>
      </c>
      <c r="AL7" s="71" t="s">
        <v>14</v>
      </c>
      <c r="AM7" s="71" t="s">
        <v>51</v>
      </c>
      <c r="AN7" s="71" t="s">
        <v>52</v>
      </c>
      <c r="AO7" s="71" t="s">
        <v>53</v>
      </c>
      <c r="AP7" s="71" t="s">
        <v>14</v>
      </c>
      <c r="AQ7" s="71" t="s">
        <v>51</v>
      </c>
      <c r="AR7" s="71" t="s">
        <v>52</v>
      </c>
      <c r="AS7" s="71" t="s">
        <v>53</v>
      </c>
      <c r="AT7" s="71" t="s">
        <v>14</v>
      </c>
      <c r="AU7" s="71" t="s">
        <v>51</v>
      </c>
      <c r="AV7" s="71" t="s">
        <v>52</v>
      </c>
      <c r="AW7" s="71" t="s">
        <v>53</v>
      </c>
      <c r="AX7" s="71" t="s">
        <v>14</v>
      </c>
      <c r="AY7" s="71" t="s">
        <v>51</v>
      </c>
      <c r="AZ7" s="71" t="s">
        <v>52</v>
      </c>
      <c r="BA7" s="71" t="s">
        <v>53</v>
      </c>
      <c r="BB7" s="71" t="s">
        <v>14</v>
      </c>
      <c r="BC7" s="71" t="s">
        <v>51</v>
      </c>
      <c r="BD7" s="71" t="s">
        <v>52</v>
      </c>
      <c r="BE7" s="71" t="s">
        <v>53</v>
      </c>
      <c r="BF7" s="71" t="s">
        <v>14</v>
      </c>
      <c r="BG7" s="71" t="s">
        <v>51</v>
      </c>
      <c r="BH7" s="71" t="s">
        <v>52</v>
      </c>
      <c r="BI7" s="71" t="s">
        <v>53</v>
      </c>
      <c r="BJ7" s="71" t="s">
        <v>14</v>
      </c>
      <c r="BK7" s="71" t="s">
        <v>51</v>
      </c>
      <c r="BL7" s="71" t="s">
        <v>52</v>
      </c>
      <c r="BM7" s="71" t="s">
        <v>53</v>
      </c>
      <c r="BN7" s="71" t="s">
        <v>14</v>
      </c>
      <c r="BO7" s="71" t="s">
        <v>51</v>
      </c>
      <c r="BP7" s="71" t="s">
        <v>52</v>
      </c>
      <c r="BQ7" s="71" t="s">
        <v>53</v>
      </c>
      <c r="BR7" s="71" t="s">
        <v>14</v>
      </c>
      <c r="BS7" s="71" t="s">
        <v>51</v>
      </c>
      <c r="BT7" s="71" t="s">
        <v>52</v>
      </c>
      <c r="BU7" s="71" t="s">
        <v>53</v>
      </c>
      <c r="BV7" s="71" t="s">
        <v>14</v>
      </c>
      <c r="BW7" s="71" t="s">
        <v>51</v>
      </c>
      <c r="BX7" s="71" t="s">
        <v>52</v>
      </c>
      <c r="BY7" s="71" t="s">
        <v>53</v>
      </c>
      <c r="BZ7" s="71" t="s">
        <v>14</v>
      </c>
      <c r="CA7" s="71" t="s">
        <v>51</v>
      </c>
      <c r="CB7" s="71" t="s">
        <v>52</v>
      </c>
      <c r="CC7" s="71" t="s">
        <v>53</v>
      </c>
      <c r="CD7" s="71" t="s">
        <v>14</v>
      </c>
      <c r="CE7" s="71" t="s">
        <v>51</v>
      </c>
      <c r="CF7" s="71" t="s">
        <v>52</v>
      </c>
      <c r="CG7" s="71" t="s">
        <v>53</v>
      </c>
      <c r="CH7" s="71" t="s">
        <v>14</v>
      </c>
      <c r="CI7" s="71" t="s">
        <v>51</v>
      </c>
      <c r="CJ7" s="71" t="s">
        <v>52</v>
      </c>
      <c r="CK7" s="71" t="s">
        <v>53</v>
      </c>
      <c r="CL7" s="71" t="s">
        <v>14</v>
      </c>
      <c r="CM7" s="71" t="s">
        <v>51</v>
      </c>
      <c r="CN7" s="71" t="s">
        <v>52</v>
      </c>
      <c r="CO7" s="71" t="s">
        <v>53</v>
      </c>
      <c r="CP7" s="71" t="s">
        <v>14</v>
      </c>
      <c r="CQ7" s="71" t="s">
        <v>51</v>
      </c>
      <c r="CR7" s="71" t="s">
        <v>52</v>
      </c>
      <c r="CS7" s="71" t="s">
        <v>53</v>
      </c>
      <c r="CT7" s="71" t="s">
        <v>14</v>
      </c>
      <c r="CU7" s="71" t="s">
        <v>51</v>
      </c>
      <c r="CV7" s="71" t="s">
        <v>52</v>
      </c>
      <c r="CW7" s="71" t="s">
        <v>53</v>
      </c>
      <c r="CX7" s="71" t="s">
        <v>14</v>
      </c>
      <c r="CY7" s="71" t="s">
        <v>51</v>
      </c>
      <c r="CZ7" s="71" t="s">
        <v>52</v>
      </c>
      <c r="DA7" s="71" t="s">
        <v>53</v>
      </c>
      <c r="DB7" s="71" t="s">
        <v>14</v>
      </c>
      <c r="DC7" s="71" t="s">
        <v>51</v>
      </c>
      <c r="DD7" s="71" t="s">
        <v>52</v>
      </c>
      <c r="DE7" s="71" t="s">
        <v>53</v>
      </c>
      <c r="DF7" s="71" t="s">
        <v>14</v>
      </c>
      <c r="DG7" s="71" t="s">
        <v>51</v>
      </c>
      <c r="DH7" s="71" t="s">
        <v>52</v>
      </c>
      <c r="DI7" s="71" t="s">
        <v>53</v>
      </c>
      <c r="DJ7" s="71" t="s">
        <v>14</v>
      </c>
      <c r="DK7" s="71" t="s">
        <v>51</v>
      </c>
      <c r="DL7" s="71" t="s">
        <v>52</v>
      </c>
      <c r="DM7" s="71" t="s">
        <v>53</v>
      </c>
      <c r="DN7" s="71" t="s">
        <v>14</v>
      </c>
      <c r="DO7" s="71" t="s">
        <v>51</v>
      </c>
      <c r="DP7" s="71" t="s">
        <v>52</v>
      </c>
      <c r="DQ7" s="71" t="s">
        <v>53</v>
      </c>
      <c r="DR7" s="71" t="s">
        <v>14</v>
      </c>
      <c r="DS7" s="71" t="s">
        <v>51</v>
      </c>
      <c r="DT7" s="71" t="s">
        <v>52</v>
      </c>
      <c r="DU7" s="71" t="s">
        <v>53</v>
      </c>
      <c r="DV7" s="71" t="s">
        <v>14</v>
      </c>
      <c r="DW7" s="71" t="s">
        <v>51</v>
      </c>
      <c r="DX7" s="71" t="s">
        <v>52</v>
      </c>
      <c r="DY7" s="71" t="s">
        <v>53</v>
      </c>
      <c r="DZ7" s="71" t="s">
        <v>14</v>
      </c>
      <c r="EA7" s="71" t="s">
        <v>51</v>
      </c>
      <c r="EB7" s="71" t="s">
        <v>52</v>
      </c>
      <c r="EC7" s="71" t="s">
        <v>53</v>
      </c>
      <c r="ED7" s="71" t="s">
        <v>14</v>
      </c>
      <c r="EE7" s="71" t="s">
        <v>51</v>
      </c>
      <c r="EF7" s="71" t="s">
        <v>52</v>
      </c>
      <c r="EG7" s="71" t="s">
        <v>53</v>
      </c>
      <c r="EH7" s="71" t="s">
        <v>14</v>
      </c>
      <c r="EI7" s="71" t="s">
        <v>51</v>
      </c>
      <c r="EJ7" s="71" t="s">
        <v>52</v>
      </c>
      <c r="EK7" s="71" t="s">
        <v>53</v>
      </c>
      <c r="EL7" s="71" t="s">
        <v>14</v>
      </c>
      <c r="EM7" s="71" t="s">
        <v>51</v>
      </c>
      <c r="EN7" s="71" t="s">
        <v>52</v>
      </c>
      <c r="EO7" s="71" t="s">
        <v>53</v>
      </c>
      <c r="EP7" s="71" t="s">
        <v>14</v>
      </c>
      <c r="EQ7" s="71" t="s">
        <v>51</v>
      </c>
      <c r="ER7" s="71" t="s">
        <v>52</v>
      </c>
      <c r="ES7" s="71" t="s">
        <v>53</v>
      </c>
      <c r="ET7" s="71" t="s">
        <v>14</v>
      </c>
      <c r="EU7" s="71" t="s">
        <v>51</v>
      </c>
      <c r="EV7" s="71" t="s">
        <v>52</v>
      </c>
      <c r="EW7" s="71" t="s">
        <v>53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v>360837.14</v>
      </c>
      <c r="D8" s="73">
        <v>58384.279999999992</v>
      </c>
      <c r="E8" s="73">
        <v>175000</v>
      </c>
      <c r="F8" s="73">
        <v>594221.41999999993</v>
      </c>
      <c r="G8" s="73">
        <v>281979.14956371527</v>
      </c>
      <c r="H8" s="73">
        <v>47222.299041639133</v>
      </c>
      <c r="I8" s="73">
        <v>150380.46139464559</v>
      </c>
      <c r="J8" s="73">
        <v>479581.91000000003</v>
      </c>
      <c r="K8" s="73">
        <v>157651.92999999996</v>
      </c>
      <c r="L8" s="73">
        <v>120883.30000000002</v>
      </c>
      <c r="M8" s="73">
        <v>5123.3599999999997</v>
      </c>
      <c r="N8" s="73">
        <v>283658.58999999997</v>
      </c>
      <c r="O8" s="73">
        <v>157651.92999999996</v>
      </c>
      <c r="P8" s="73">
        <v>120883.30000000002</v>
      </c>
      <c r="Q8" s="73">
        <v>5123.3599999999997</v>
      </c>
      <c r="R8" s="73">
        <v>283658.58999999997</v>
      </c>
      <c r="S8" s="73">
        <v>128897.45</v>
      </c>
      <c r="T8" s="73">
        <v>0</v>
      </c>
      <c r="U8" s="73">
        <v>0</v>
      </c>
      <c r="V8" s="73">
        <v>128897.45</v>
      </c>
      <c r="W8" s="73">
        <v>128897.45</v>
      </c>
      <c r="X8" s="73">
        <v>0</v>
      </c>
      <c r="Y8" s="73">
        <v>0</v>
      </c>
      <c r="Z8" s="73">
        <v>128897.45</v>
      </c>
      <c r="AA8" s="73">
        <v>23441529.534899998</v>
      </c>
      <c r="AB8" s="73">
        <v>4155684.8539</v>
      </c>
      <c r="AC8" s="73">
        <v>12526750.201199999</v>
      </c>
      <c r="AD8" s="73">
        <v>40123964.589999996</v>
      </c>
      <c r="AE8" s="73">
        <v>23441529.534899998</v>
      </c>
      <c r="AF8" s="73">
        <v>4155684.8539</v>
      </c>
      <c r="AG8" s="73">
        <v>12526750.201199999</v>
      </c>
      <c r="AH8" s="73">
        <v>40123964.589999996</v>
      </c>
      <c r="AI8" s="73">
        <v>2093286.136382997</v>
      </c>
      <c r="AJ8" s="73">
        <v>3964097.1436170023</v>
      </c>
      <c r="AK8" s="73">
        <v>691917.25</v>
      </c>
      <c r="AL8" s="73">
        <v>6749300.5299999993</v>
      </c>
      <c r="AM8" s="73">
        <v>2093286.136382997</v>
      </c>
      <c r="AN8" s="73">
        <v>3964097.1436170023</v>
      </c>
      <c r="AO8" s="73">
        <v>691917.25</v>
      </c>
      <c r="AP8" s="73">
        <v>6749300.5299999993</v>
      </c>
      <c r="AQ8" s="73">
        <v>948140.17978086264</v>
      </c>
      <c r="AR8" s="73">
        <v>520562.60021913727</v>
      </c>
      <c r="AS8" s="73">
        <v>37263.520000000004</v>
      </c>
      <c r="AT8" s="73">
        <v>1505966.2999999998</v>
      </c>
      <c r="AU8" s="73">
        <v>704781.66978086275</v>
      </c>
      <c r="AV8" s="73">
        <v>520562.60021913727</v>
      </c>
      <c r="AW8" s="73">
        <v>37263.520000000004</v>
      </c>
      <c r="AX8" s="73">
        <v>1262607.79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157042.31999999995</v>
      </c>
      <c r="CN8" s="73">
        <v>0</v>
      </c>
      <c r="CO8" s="73">
        <v>0</v>
      </c>
      <c r="CP8" s="73">
        <v>157042.31999999995</v>
      </c>
      <c r="CQ8" s="73">
        <v>41948.78999999995</v>
      </c>
      <c r="CR8" s="73">
        <v>0</v>
      </c>
      <c r="CS8" s="73">
        <v>0</v>
      </c>
      <c r="CT8" s="73">
        <v>41948.78999999995</v>
      </c>
      <c r="CU8" s="73">
        <v>1298690.4242740001</v>
      </c>
      <c r="CV8" s="73">
        <v>3669157.7757260008</v>
      </c>
      <c r="CW8" s="73">
        <v>0</v>
      </c>
      <c r="CX8" s="73">
        <v>4967848.2000000011</v>
      </c>
      <c r="CY8" s="73">
        <v>474435.64399508398</v>
      </c>
      <c r="CZ8" s="73">
        <v>640681.64600491663</v>
      </c>
      <c r="DA8" s="73">
        <v>0</v>
      </c>
      <c r="DB8" s="73">
        <v>1115117.2900000005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678322.31</v>
      </c>
      <c r="DL8" s="73">
        <v>0</v>
      </c>
      <c r="DM8" s="73">
        <v>0</v>
      </c>
      <c r="DN8" s="73">
        <v>678322.31</v>
      </c>
      <c r="DO8" s="73">
        <v>139030.77000000002</v>
      </c>
      <c r="DP8" s="73">
        <v>0</v>
      </c>
      <c r="DQ8" s="73">
        <v>0</v>
      </c>
      <c r="DR8" s="73">
        <v>139030.77000000002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2784.7300000000068</v>
      </c>
      <c r="EB8" s="73">
        <v>493667.42000000004</v>
      </c>
      <c r="EC8" s="73">
        <v>0</v>
      </c>
      <c r="ED8" s="73">
        <v>496452.15</v>
      </c>
      <c r="EE8" s="73">
        <v>2647.847431344193</v>
      </c>
      <c r="EF8" s="73">
        <v>360203.31256865599</v>
      </c>
      <c r="EG8" s="73">
        <v>0</v>
      </c>
      <c r="EH8" s="73">
        <v>362851.16000000021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29267182.155337859</v>
      </c>
      <c r="ER8" s="73">
        <f t="shared" ref="ER8:ER24" si="1">D8+L8+T8+AB8+AJ8+AR8+AZ8+BH8+BP8+BX8+CF8+CN8+CV8+DD8+DL8+DT8+EB8+EJ8</f>
        <v>12982437.373462139</v>
      </c>
      <c r="ES8" s="73">
        <f t="shared" ref="ES8:ES24" si="2">E8+M8+U8+AC8+AK8+AS8+BA8+BI8+BQ8+BY8+CG8+CO8+CW8+DE8+DM8+DU8+EC8+EK8</f>
        <v>13436054.331199998</v>
      </c>
      <c r="ET8" s="73">
        <f t="shared" ref="ET8:ET24" si="3">F8+N8+V8+AD8+AL8+AT8+BB8+BJ8+BR8+BZ8+CH8+CP8+CX8+DF8+DN8+DV8+ED8+EL8</f>
        <v>55685673.859999999</v>
      </c>
      <c r="EU8" s="73">
        <f t="shared" ref="EU8:EU24" si="4">G8+O8+W8+AE8+AM8+AU8+BC8+BK8+BS8+CA8+CI8+CQ8+CY8+DG8+DO8+DW8+EE8+EM8</f>
        <v>27466188.922053996</v>
      </c>
      <c r="EV8" s="73">
        <f t="shared" ref="EV8:EV24" si="5">H8+P8+X8+AF8+AN8+AV8+BD8+BL8+BT8+CB8+CJ8+CR8+CZ8+DH8+DP8+DX8+EF8+EN8</f>
        <v>9809335.1553513519</v>
      </c>
      <c r="EW8" s="73">
        <f t="shared" ref="EW8:EW24" si="6">I8+Q8+Y8+AG8+AO8+AW8+BE8+BM8+BU8+CC8+CK8+CS8+DA8+DI8+DQ8+DY8+EG8+EO8</f>
        <v>13411434.792594643</v>
      </c>
      <c r="EX8" s="73">
        <f t="shared" ref="EX8:EX24" si="7">J8+R8+Z8+AH8+AP8+AX8+BF8+BN8+BV8+CD8+CL8+CT8+DB8+DJ8+DR8+DZ8+EH8+EP8</f>
        <v>50686958.870000005</v>
      </c>
    </row>
    <row r="9" spans="1:154" s="24" customFormat="1" ht="24.95" customHeight="1" x14ac:dyDescent="0.2">
      <c r="A9" s="53">
        <v>2</v>
      </c>
      <c r="B9" s="72" t="s">
        <v>59</v>
      </c>
      <c r="C9" s="73">
        <v>0</v>
      </c>
      <c r="D9" s="73">
        <v>7742</v>
      </c>
      <c r="E9" s="73">
        <v>30000</v>
      </c>
      <c r="F9" s="73">
        <v>37742</v>
      </c>
      <c r="G9" s="73">
        <v>0</v>
      </c>
      <c r="H9" s="73">
        <v>7742</v>
      </c>
      <c r="I9" s="73">
        <v>30000</v>
      </c>
      <c r="J9" s="73">
        <v>37742</v>
      </c>
      <c r="K9" s="73">
        <v>0</v>
      </c>
      <c r="L9" s="73">
        <v>6220</v>
      </c>
      <c r="M9" s="73">
        <v>0</v>
      </c>
      <c r="N9" s="73">
        <v>6220</v>
      </c>
      <c r="O9" s="73">
        <v>0</v>
      </c>
      <c r="P9" s="73">
        <v>6220</v>
      </c>
      <c r="Q9" s="73">
        <v>0</v>
      </c>
      <c r="R9" s="73">
        <v>6220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4563017</v>
      </c>
      <c r="AB9" s="73">
        <v>99885</v>
      </c>
      <c r="AC9" s="73">
        <v>3557283</v>
      </c>
      <c r="AD9" s="73">
        <v>8220185</v>
      </c>
      <c r="AE9" s="73">
        <v>4563017</v>
      </c>
      <c r="AF9" s="73">
        <v>99885</v>
      </c>
      <c r="AG9" s="73">
        <v>3557283</v>
      </c>
      <c r="AH9" s="73">
        <v>8220185</v>
      </c>
      <c r="AI9" s="73">
        <v>228823</v>
      </c>
      <c r="AJ9" s="73">
        <v>205402</v>
      </c>
      <c r="AK9" s="73">
        <v>542941</v>
      </c>
      <c r="AL9" s="73">
        <v>977166</v>
      </c>
      <c r="AM9" s="73">
        <v>228823</v>
      </c>
      <c r="AN9" s="73">
        <v>205402</v>
      </c>
      <c r="AO9" s="73">
        <v>542941</v>
      </c>
      <c r="AP9" s="73">
        <v>977166</v>
      </c>
      <c r="AQ9" s="73">
        <v>83854.010012254905</v>
      </c>
      <c r="AR9" s="73">
        <v>46978.230599137256</v>
      </c>
      <c r="AS9" s="73">
        <v>154254</v>
      </c>
      <c r="AT9" s="73">
        <v>285086.24061139219</v>
      </c>
      <c r="AU9" s="73">
        <v>67757.035012254899</v>
      </c>
      <c r="AV9" s="73">
        <v>46978.230599137256</v>
      </c>
      <c r="AW9" s="73">
        <v>154254</v>
      </c>
      <c r="AX9" s="73">
        <v>268989.26561139215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6941</v>
      </c>
      <c r="CN9" s="73">
        <v>0</v>
      </c>
      <c r="CO9" s="73">
        <v>0</v>
      </c>
      <c r="CP9" s="73">
        <v>6941</v>
      </c>
      <c r="CQ9" s="73">
        <v>3470.54</v>
      </c>
      <c r="CR9" s="73">
        <v>0</v>
      </c>
      <c r="CS9" s="73">
        <v>0</v>
      </c>
      <c r="CT9" s="73">
        <v>3470.54</v>
      </c>
      <c r="CU9" s="73">
        <v>19751493</v>
      </c>
      <c r="CV9" s="73">
        <v>5550</v>
      </c>
      <c r="CW9" s="73">
        <v>36013</v>
      </c>
      <c r="CX9" s="73">
        <v>19793056</v>
      </c>
      <c r="CY9" s="73">
        <v>99623.629000000656</v>
      </c>
      <c r="CZ9" s="73">
        <v>5550</v>
      </c>
      <c r="DA9" s="73">
        <v>30579.17772</v>
      </c>
      <c r="DB9" s="73">
        <v>135752.80672000066</v>
      </c>
      <c r="DC9" s="73">
        <v>0</v>
      </c>
      <c r="DD9" s="73">
        <v>8594</v>
      </c>
      <c r="DE9" s="73">
        <v>0</v>
      </c>
      <c r="DF9" s="73">
        <v>8594</v>
      </c>
      <c r="DG9" s="73">
        <v>0</v>
      </c>
      <c r="DH9" s="73">
        <v>8594</v>
      </c>
      <c r="DI9" s="73">
        <v>0</v>
      </c>
      <c r="DJ9" s="73">
        <v>8594</v>
      </c>
      <c r="DK9" s="73">
        <v>544493</v>
      </c>
      <c r="DL9" s="73">
        <v>0</v>
      </c>
      <c r="DM9" s="73">
        <v>0</v>
      </c>
      <c r="DN9" s="73">
        <v>544493</v>
      </c>
      <c r="DO9" s="73">
        <v>154530.174</v>
      </c>
      <c r="DP9" s="73">
        <v>0</v>
      </c>
      <c r="DQ9" s="73">
        <v>0</v>
      </c>
      <c r="DR9" s="73">
        <v>154530.174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422865</v>
      </c>
      <c r="EB9" s="73">
        <v>0</v>
      </c>
      <c r="EC9" s="73">
        <v>14419</v>
      </c>
      <c r="ED9" s="73">
        <v>437284</v>
      </c>
      <c r="EE9" s="73">
        <v>3008.359999999986</v>
      </c>
      <c r="EF9" s="73">
        <v>0</v>
      </c>
      <c r="EG9" s="73">
        <v>9440.9874999999993</v>
      </c>
      <c r="EH9" s="73">
        <v>12449.347499999985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25601486.010012254</v>
      </c>
      <c r="ER9" s="73">
        <f t="shared" si="1"/>
        <v>380371.23059913726</v>
      </c>
      <c r="ES9" s="73">
        <f t="shared" si="2"/>
        <v>4334910</v>
      </c>
      <c r="ET9" s="73">
        <f t="shared" si="3"/>
        <v>30316767.240611393</v>
      </c>
      <c r="EU9" s="73">
        <f t="shared" si="4"/>
        <v>5120229.7380122552</v>
      </c>
      <c r="EV9" s="73">
        <f t="shared" si="5"/>
        <v>380371.23059913726</v>
      </c>
      <c r="EW9" s="73">
        <f t="shared" si="6"/>
        <v>4324498.1652199998</v>
      </c>
      <c r="EX9" s="73">
        <f t="shared" si="7"/>
        <v>9825099.1338313911</v>
      </c>
    </row>
    <row r="10" spans="1:154" ht="24.95" customHeight="1" x14ac:dyDescent="0.2">
      <c r="A10" s="53">
        <v>3</v>
      </c>
      <c r="B10" s="72" t="s">
        <v>64</v>
      </c>
      <c r="C10" s="73">
        <v>211259.2</v>
      </c>
      <c r="D10" s="73">
        <v>0</v>
      </c>
      <c r="E10" s="73">
        <v>82039</v>
      </c>
      <c r="F10" s="73">
        <v>293298.2</v>
      </c>
      <c r="G10" s="73">
        <v>211259.2</v>
      </c>
      <c r="H10" s="73">
        <v>0</v>
      </c>
      <c r="I10" s="73">
        <v>82039</v>
      </c>
      <c r="J10" s="73">
        <v>293298.2</v>
      </c>
      <c r="K10" s="73">
        <v>0</v>
      </c>
      <c r="L10" s="73">
        <v>218700.79999999993</v>
      </c>
      <c r="M10" s="73">
        <v>0</v>
      </c>
      <c r="N10" s="73">
        <v>218700.79999999993</v>
      </c>
      <c r="O10" s="73">
        <v>0</v>
      </c>
      <c r="P10" s="73">
        <v>218700.79999999993</v>
      </c>
      <c r="Q10" s="73">
        <v>0</v>
      </c>
      <c r="R10" s="73">
        <v>218700.79999999993</v>
      </c>
      <c r="S10" s="73">
        <v>1000</v>
      </c>
      <c r="T10" s="73">
        <v>0</v>
      </c>
      <c r="U10" s="73">
        <v>0</v>
      </c>
      <c r="V10" s="73">
        <v>1000</v>
      </c>
      <c r="W10" s="73">
        <v>1000</v>
      </c>
      <c r="X10" s="73">
        <v>0</v>
      </c>
      <c r="Y10" s="73">
        <v>0</v>
      </c>
      <c r="Z10" s="73">
        <v>1000</v>
      </c>
      <c r="AA10" s="73">
        <v>18993418.987623189</v>
      </c>
      <c r="AB10" s="73">
        <v>776927.06979868258</v>
      </c>
      <c r="AC10" s="73">
        <v>9276377.3434364256</v>
      </c>
      <c r="AD10" s="73">
        <v>29046723.400858298</v>
      </c>
      <c r="AE10" s="73">
        <v>18993418.987623189</v>
      </c>
      <c r="AF10" s="73">
        <v>776927.06979868258</v>
      </c>
      <c r="AG10" s="73">
        <v>6448176.0040478176</v>
      </c>
      <c r="AH10" s="73">
        <v>26218522.061469689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2290.010012254902</v>
      </c>
      <c r="AR10" s="73">
        <v>30294.230599137252</v>
      </c>
      <c r="AS10" s="73">
        <v>0</v>
      </c>
      <c r="AT10" s="73">
        <v>32584.240611392153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19207968.197635442</v>
      </c>
      <c r="ER10" s="73">
        <f t="shared" si="1"/>
        <v>1025922.1003978198</v>
      </c>
      <c r="ES10" s="73">
        <f t="shared" si="2"/>
        <v>9358416.3434364256</v>
      </c>
      <c r="ET10" s="73">
        <f t="shared" si="3"/>
        <v>29592306.641469691</v>
      </c>
      <c r="EU10" s="73">
        <f t="shared" si="4"/>
        <v>19205678.187623188</v>
      </c>
      <c r="EV10" s="73">
        <f t="shared" si="5"/>
        <v>995627.86979868251</v>
      </c>
      <c r="EW10" s="73">
        <f t="shared" si="6"/>
        <v>6530215.0040478176</v>
      </c>
      <c r="EX10" s="73">
        <f t="shared" si="7"/>
        <v>26731521.061469689</v>
      </c>
    </row>
    <row r="11" spans="1:154" ht="24.95" customHeight="1" x14ac:dyDescent="0.2">
      <c r="A11" s="53">
        <v>4</v>
      </c>
      <c r="B11" s="72" t="s">
        <v>47</v>
      </c>
      <c r="C11" s="73">
        <v>232496.24</v>
      </c>
      <c r="D11" s="73">
        <v>2871775.3099999996</v>
      </c>
      <c r="E11" s="73">
        <v>0</v>
      </c>
      <c r="F11" s="73">
        <v>3104271.55</v>
      </c>
      <c r="G11" s="73">
        <v>232496.24</v>
      </c>
      <c r="H11" s="73">
        <v>2634245.5899999994</v>
      </c>
      <c r="I11" s="73">
        <v>0</v>
      </c>
      <c r="J11" s="73">
        <v>2866741.8299999991</v>
      </c>
      <c r="K11" s="73">
        <v>0</v>
      </c>
      <c r="L11" s="73">
        <v>52116.510000000017</v>
      </c>
      <c r="M11" s="73">
        <v>0</v>
      </c>
      <c r="N11" s="73">
        <v>52116.510000000017</v>
      </c>
      <c r="O11" s="73">
        <v>0</v>
      </c>
      <c r="P11" s="73">
        <v>52116.510000000017</v>
      </c>
      <c r="Q11" s="73">
        <v>0</v>
      </c>
      <c r="R11" s="73">
        <v>52116.510000000017</v>
      </c>
      <c r="S11" s="73">
        <v>0</v>
      </c>
      <c r="T11" s="73">
        <v>4732.5700000000006</v>
      </c>
      <c r="U11" s="73">
        <v>0</v>
      </c>
      <c r="V11" s="73">
        <v>4732.5700000000006</v>
      </c>
      <c r="W11" s="73">
        <v>0</v>
      </c>
      <c r="X11" s="73">
        <v>4732.5700000000006</v>
      </c>
      <c r="Y11" s="73">
        <v>0</v>
      </c>
      <c r="Z11" s="73">
        <v>4732.5700000000006</v>
      </c>
      <c r="AA11" s="73">
        <v>36000</v>
      </c>
      <c r="AB11" s="73">
        <v>0</v>
      </c>
      <c r="AC11" s="73">
        <v>0</v>
      </c>
      <c r="AD11" s="73">
        <v>36000</v>
      </c>
      <c r="AE11" s="73">
        <v>3600</v>
      </c>
      <c r="AF11" s="73">
        <v>0</v>
      </c>
      <c r="AG11" s="73">
        <v>0</v>
      </c>
      <c r="AH11" s="73">
        <v>3600</v>
      </c>
      <c r="AI11" s="73">
        <v>4196917.1898414837</v>
      </c>
      <c r="AJ11" s="73">
        <v>6878063.3301585149</v>
      </c>
      <c r="AK11" s="73">
        <v>2777269.7600000007</v>
      </c>
      <c r="AL11" s="73">
        <v>13852250.280000001</v>
      </c>
      <c r="AM11" s="73">
        <v>4195799.6998414835</v>
      </c>
      <c r="AN11" s="73">
        <v>6877710.4901585151</v>
      </c>
      <c r="AO11" s="73">
        <v>1219508.1300000008</v>
      </c>
      <c r="AP11" s="73">
        <v>12293018.319999998</v>
      </c>
      <c r="AQ11" s="73">
        <v>563781.21001225489</v>
      </c>
      <c r="AR11" s="73">
        <v>936388.99059913738</v>
      </c>
      <c r="AS11" s="73">
        <v>53609.36</v>
      </c>
      <c r="AT11" s="73">
        <v>1553779.5606113924</v>
      </c>
      <c r="AU11" s="73">
        <v>563781.21001225489</v>
      </c>
      <c r="AV11" s="73">
        <v>936388.99059913738</v>
      </c>
      <c r="AW11" s="73">
        <v>53609.36</v>
      </c>
      <c r="AX11" s="73">
        <v>1553779.5606113924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635032.41999999993</v>
      </c>
      <c r="CN11" s="73">
        <v>1877.28</v>
      </c>
      <c r="CO11" s="73">
        <v>0</v>
      </c>
      <c r="CP11" s="73">
        <v>636909.69999999995</v>
      </c>
      <c r="CQ11" s="73">
        <v>575813.35</v>
      </c>
      <c r="CR11" s="73">
        <v>1877.28</v>
      </c>
      <c r="CS11" s="73">
        <v>0</v>
      </c>
      <c r="CT11" s="73">
        <v>577690.63</v>
      </c>
      <c r="CU11" s="73">
        <v>4837588.5600000005</v>
      </c>
      <c r="CV11" s="73">
        <v>1092041.05</v>
      </c>
      <c r="CW11" s="73">
        <v>0</v>
      </c>
      <c r="CX11" s="73">
        <v>5929629.6100000003</v>
      </c>
      <c r="CY11" s="73">
        <v>1101475.0400000005</v>
      </c>
      <c r="CZ11" s="73">
        <v>339017.62300000002</v>
      </c>
      <c r="DA11" s="73">
        <v>0</v>
      </c>
      <c r="DB11" s="73">
        <v>1440492.6630000006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394789.95999999996</v>
      </c>
      <c r="DL11" s="73">
        <v>0</v>
      </c>
      <c r="DM11" s="73">
        <v>0</v>
      </c>
      <c r="DN11" s="73">
        <v>394789.95999999996</v>
      </c>
      <c r="DO11" s="73">
        <v>203210.04999999996</v>
      </c>
      <c r="DP11" s="73">
        <v>0</v>
      </c>
      <c r="DQ11" s="73">
        <v>0</v>
      </c>
      <c r="DR11" s="73">
        <v>203210.04999999996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870.56</v>
      </c>
      <c r="EB11" s="73">
        <v>174716.07000000004</v>
      </c>
      <c r="EC11" s="73">
        <v>0</v>
      </c>
      <c r="ED11" s="73">
        <v>175586.63000000003</v>
      </c>
      <c r="EE11" s="73">
        <v>870.56</v>
      </c>
      <c r="EF11" s="73">
        <v>174716.07000000004</v>
      </c>
      <c r="EG11" s="73">
        <v>0</v>
      </c>
      <c r="EH11" s="73">
        <v>175586.63000000003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10897476.13985374</v>
      </c>
      <c r="ER11" s="73">
        <f t="shared" si="1"/>
        <v>12011711.110757651</v>
      </c>
      <c r="ES11" s="73">
        <f t="shared" si="2"/>
        <v>2830879.1200000006</v>
      </c>
      <c r="ET11" s="73">
        <f t="shared" si="3"/>
        <v>25740066.370611392</v>
      </c>
      <c r="EU11" s="73">
        <f t="shared" si="4"/>
        <v>6877046.149853738</v>
      </c>
      <c r="EV11" s="73">
        <f t="shared" si="5"/>
        <v>11020805.123757651</v>
      </c>
      <c r="EW11" s="73">
        <f t="shared" si="6"/>
        <v>1273117.4900000009</v>
      </c>
      <c r="EX11" s="73">
        <f t="shared" si="7"/>
        <v>19170968.763611391</v>
      </c>
    </row>
    <row r="12" spans="1:154" ht="24.95" customHeight="1" x14ac:dyDescent="0.2">
      <c r="A12" s="53">
        <v>5</v>
      </c>
      <c r="B12" s="72" t="s">
        <v>65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11213.83</v>
      </c>
      <c r="L12" s="73">
        <v>28850.31</v>
      </c>
      <c r="M12" s="73">
        <v>14972.46</v>
      </c>
      <c r="N12" s="73">
        <v>55036.6</v>
      </c>
      <c r="O12" s="73">
        <v>11213.83</v>
      </c>
      <c r="P12" s="73">
        <v>28850.31</v>
      </c>
      <c r="Q12" s="73">
        <v>14972.46</v>
      </c>
      <c r="R12" s="73">
        <v>55036.6</v>
      </c>
      <c r="S12" s="73">
        <v>438.76</v>
      </c>
      <c r="T12" s="73">
        <v>420</v>
      </c>
      <c r="U12" s="73">
        <v>0</v>
      </c>
      <c r="V12" s="73">
        <v>858.76</v>
      </c>
      <c r="W12" s="73">
        <v>438.76</v>
      </c>
      <c r="X12" s="73">
        <v>420</v>
      </c>
      <c r="Y12" s="73">
        <v>0</v>
      </c>
      <c r="Z12" s="73">
        <v>858.76</v>
      </c>
      <c r="AA12" s="73">
        <v>9836057.8599999994</v>
      </c>
      <c r="AB12" s="73">
        <v>532502.77</v>
      </c>
      <c r="AC12" s="73">
        <v>2312066.37</v>
      </c>
      <c r="AD12" s="73">
        <v>12680627</v>
      </c>
      <c r="AE12" s="73">
        <v>9836057.8599999994</v>
      </c>
      <c r="AF12" s="73">
        <v>532502.77</v>
      </c>
      <c r="AG12" s="73">
        <v>2312066.37</v>
      </c>
      <c r="AH12" s="73">
        <v>12680627</v>
      </c>
      <c r="AI12" s="73">
        <v>385905.35</v>
      </c>
      <c r="AJ12" s="73">
        <v>620791.14</v>
      </c>
      <c r="AK12" s="73">
        <v>10584</v>
      </c>
      <c r="AL12" s="73">
        <v>1017280.49</v>
      </c>
      <c r="AM12" s="73">
        <v>385905.35</v>
      </c>
      <c r="AN12" s="73">
        <v>620791.14</v>
      </c>
      <c r="AO12" s="73">
        <v>10584</v>
      </c>
      <c r="AP12" s="73">
        <v>1017280.49</v>
      </c>
      <c r="AQ12" s="73">
        <v>45561.67</v>
      </c>
      <c r="AR12" s="73">
        <v>96430.069999999992</v>
      </c>
      <c r="AS12" s="73">
        <v>2524</v>
      </c>
      <c r="AT12" s="73">
        <v>144515.74</v>
      </c>
      <c r="AU12" s="73">
        <v>45561.67</v>
      </c>
      <c r="AV12" s="73">
        <v>96430.069999999992</v>
      </c>
      <c r="AW12" s="73">
        <v>2524</v>
      </c>
      <c r="AX12" s="73">
        <v>144515.74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1564.38</v>
      </c>
      <c r="CO12" s="73">
        <v>0</v>
      </c>
      <c r="CP12" s="73">
        <v>1564.38</v>
      </c>
      <c r="CQ12" s="73">
        <v>0</v>
      </c>
      <c r="CR12" s="73">
        <v>1564.38</v>
      </c>
      <c r="CS12" s="73">
        <v>0</v>
      </c>
      <c r="CT12" s="73">
        <v>1564.38</v>
      </c>
      <c r="CU12" s="73">
        <v>110304.89</v>
      </c>
      <c r="CV12" s="73">
        <v>113592.73</v>
      </c>
      <c r="CW12" s="73">
        <v>0</v>
      </c>
      <c r="CX12" s="73">
        <v>223897.62</v>
      </c>
      <c r="CY12" s="73">
        <v>110304.89</v>
      </c>
      <c r="CZ12" s="73">
        <v>73918.209999999992</v>
      </c>
      <c r="DA12" s="73">
        <v>0</v>
      </c>
      <c r="DB12" s="73">
        <v>184223.09999999998</v>
      </c>
      <c r="DC12" s="73">
        <v>9839.4</v>
      </c>
      <c r="DD12" s="73">
        <v>38981.94</v>
      </c>
      <c r="DE12" s="73">
        <v>610</v>
      </c>
      <c r="DF12" s="73">
        <v>49431.340000000004</v>
      </c>
      <c r="DG12" s="73">
        <v>9839.4</v>
      </c>
      <c r="DH12" s="73">
        <v>38981.94</v>
      </c>
      <c r="DI12" s="73">
        <v>610</v>
      </c>
      <c r="DJ12" s="73">
        <v>49431.340000000004</v>
      </c>
      <c r="DK12" s="73">
        <v>1025468.72</v>
      </c>
      <c r="DL12" s="73">
        <v>0</v>
      </c>
      <c r="DM12" s="73">
        <v>0</v>
      </c>
      <c r="DN12" s="73">
        <v>1025468.72</v>
      </c>
      <c r="DO12" s="73">
        <v>484762.18399999989</v>
      </c>
      <c r="DP12" s="73">
        <v>0</v>
      </c>
      <c r="DQ12" s="73">
        <v>0</v>
      </c>
      <c r="DR12" s="73">
        <v>484762.18399999989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10598.21</v>
      </c>
      <c r="EB12" s="73">
        <v>9800</v>
      </c>
      <c r="EC12" s="73">
        <v>195</v>
      </c>
      <c r="ED12" s="73">
        <v>20593.21</v>
      </c>
      <c r="EE12" s="73">
        <v>10598.21</v>
      </c>
      <c r="EF12" s="73">
        <v>9800</v>
      </c>
      <c r="EG12" s="73">
        <v>195</v>
      </c>
      <c r="EH12" s="73">
        <v>20593.21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11435388.690000001</v>
      </c>
      <c r="ER12" s="73">
        <f t="shared" si="1"/>
        <v>1442933.34</v>
      </c>
      <c r="ES12" s="73">
        <f t="shared" si="2"/>
        <v>2340951.83</v>
      </c>
      <c r="ET12" s="73">
        <f t="shared" si="3"/>
        <v>15219273.860000001</v>
      </c>
      <c r="EU12" s="73">
        <f t="shared" si="4"/>
        <v>10894682.154000001</v>
      </c>
      <c r="EV12" s="73">
        <f t="shared" si="5"/>
        <v>1403258.82</v>
      </c>
      <c r="EW12" s="73">
        <f t="shared" si="6"/>
        <v>2340951.83</v>
      </c>
      <c r="EX12" s="73">
        <f t="shared" si="7"/>
        <v>14638892.804000001</v>
      </c>
    </row>
    <row r="13" spans="1:154" ht="24.95" customHeight="1" x14ac:dyDescent="0.2">
      <c r="A13" s="53">
        <v>6</v>
      </c>
      <c r="B13" s="72" t="s">
        <v>66</v>
      </c>
      <c r="C13" s="73">
        <v>3305077.2699999996</v>
      </c>
      <c r="D13" s="73">
        <v>0</v>
      </c>
      <c r="E13" s="73">
        <v>0</v>
      </c>
      <c r="F13" s="73">
        <v>3305077.2699999996</v>
      </c>
      <c r="G13" s="73">
        <v>1177493.4121246329</v>
      </c>
      <c r="H13" s="73">
        <v>0</v>
      </c>
      <c r="I13" s="73">
        <v>0</v>
      </c>
      <c r="J13" s="73">
        <v>1177493.4121246329</v>
      </c>
      <c r="K13" s="73">
        <v>0</v>
      </c>
      <c r="L13" s="73">
        <v>15145.360000000002</v>
      </c>
      <c r="M13" s="73">
        <v>0</v>
      </c>
      <c r="N13" s="73">
        <v>15145.360000000002</v>
      </c>
      <c r="O13" s="73">
        <v>0</v>
      </c>
      <c r="P13" s="73">
        <v>15145.360000000002</v>
      </c>
      <c r="Q13" s="73">
        <v>0</v>
      </c>
      <c r="R13" s="73">
        <v>15145.360000000002</v>
      </c>
      <c r="S13" s="73">
        <v>24625.7</v>
      </c>
      <c r="T13" s="73">
        <v>3426.25</v>
      </c>
      <c r="U13" s="73">
        <v>0</v>
      </c>
      <c r="V13" s="73">
        <v>28051.95</v>
      </c>
      <c r="W13" s="73">
        <v>24625.7</v>
      </c>
      <c r="X13" s="73">
        <v>3426.25</v>
      </c>
      <c r="Y13" s="73">
        <v>0</v>
      </c>
      <c r="Z13" s="73">
        <v>28051.95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1796621.65</v>
      </c>
      <c r="AJ13" s="73">
        <v>6636661.7199999997</v>
      </c>
      <c r="AK13" s="73">
        <v>87299.5</v>
      </c>
      <c r="AL13" s="73">
        <v>8520582.8699999992</v>
      </c>
      <c r="AM13" s="73">
        <v>572890.79500000016</v>
      </c>
      <c r="AN13" s="73">
        <v>2004103.2359999996</v>
      </c>
      <c r="AO13" s="73">
        <v>28439.650000000009</v>
      </c>
      <c r="AP13" s="73">
        <v>2605433.6809999994</v>
      </c>
      <c r="AQ13" s="73">
        <v>212874.58001225491</v>
      </c>
      <c r="AR13" s="73">
        <v>679783.30059913732</v>
      </c>
      <c r="AS13" s="73">
        <v>5939</v>
      </c>
      <c r="AT13" s="73">
        <v>898596.8806113922</v>
      </c>
      <c r="AU13" s="73">
        <v>69035.381012254948</v>
      </c>
      <c r="AV13" s="73">
        <v>226870.82659913733</v>
      </c>
      <c r="AW13" s="73">
        <v>1781.6999999999998</v>
      </c>
      <c r="AX13" s="73">
        <v>297687.90761139226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123890.42</v>
      </c>
      <c r="CN13" s="73">
        <v>0</v>
      </c>
      <c r="CO13" s="73">
        <v>0</v>
      </c>
      <c r="CP13" s="73">
        <v>123890.42</v>
      </c>
      <c r="CQ13" s="73">
        <v>123890.42</v>
      </c>
      <c r="CR13" s="73">
        <v>0</v>
      </c>
      <c r="CS13" s="73">
        <v>0</v>
      </c>
      <c r="CT13" s="73">
        <v>123890.42</v>
      </c>
      <c r="CU13" s="73">
        <v>483647.42000000004</v>
      </c>
      <c r="CV13" s="73">
        <v>66027.831600000005</v>
      </c>
      <c r="CW13" s="73">
        <v>0</v>
      </c>
      <c r="CX13" s="73">
        <v>549675.25160000008</v>
      </c>
      <c r="CY13" s="73">
        <v>483647.42000000004</v>
      </c>
      <c r="CZ13" s="73">
        <v>58627.682480000003</v>
      </c>
      <c r="DA13" s="73">
        <v>0</v>
      </c>
      <c r="DB13" s="73">
        <v>542275.10248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140020.93</v>
      </c>
      <c r="DU13" s="73">
        <v>0</v>
      </c>
      <c r="DV13" s="73">
        <v>140020.93</v>
      </c>
      <c r="DW13" s="73">
        <v>0</v>
      </c>
      <c r="DX13" s="73">
        <v>140020.93</v>
      </c>
      <c r="DY13" s="73">
        <v>0</v>
      </c>
      <c r="DZ13" s="73">
        <v>140020.93</v>
      </c>
      <c r="EA13" s="73">
        <v>131015.3</v>
      </c>
      <c r="EB13" s="73">
        <v>0</v>
      </c>
      <c r="EC13" s="73">
        <v>0</v>
      </c>
      <c r="ED13" s="73">
        <v>131015.3</v>
      </c>
      <c r="EE13" s="73">
        <v>131015.3</v>
      </c>
      <c r="EF13" s="73">
        <v>0</v>
      </c>
      <c r="EG13" s="73">
        <v>0</v>
      </c>
      <c r="EH13" s="73">
        <v>131015.3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6077752.3400122542</v>
      </c>
      <c r="ER13" s="73">
        <f t="shared" si="1"/>
        <v>7541065.3921991372</v>
      </c>
      <c r="ES13" s="73">
        <f t="shared" si="2"/>
        <v>93238.5</v>
      </c>
      <c r="ET13" s="73">
        <f t="shared" si="3"/>
        <v>13712056.232211392</v>
      </c>
      <c r="EU13" s="73">
        <f t="shared" si="4"/>
        <v>2582598.4281368875</v>
      </c>
      <c r="EV13" s="73">
        <f t="shared" si="5"/>
        <v>2448194.285079137</v>
      </c>
      <c r="EW13" s="73">
        <f t="shared" si="6"/>
        <v>30221.350000000009</v>
      </c>
      <c r="EX13" s="73">
        <f t="shared" si="7"/>
        <v>5061014.0632160241</v>
      </c>
    </row>
    <row r="14" spans="1:154" ht="24.95" customHeight="1" x14ac:dyDescent="0.2">
      <c r="A14" s="53">
        <v>7</v>
      </c>
      <c r="B14" s="72" t="s">
        <v>58</v>
      </c>
      <c r="C14" s="73">
        <v>6000</v>
      </c>
      <c r="D14" s="73">
        <v>0</v>
      </c>
      <c r="E14" s="73">
        <v>323750</v>
      </c>
      <c r="F14" s="73">
        <v>329750</v>
      </c>
      <c r="G14" s="73">
        <v>6000</v>
      </c>
      <c r="H14" s="73">
        <v>0</v>
      </c>
      <c r="I14" s="73">
        <v>323750</v>
      </c>
      <c r="J14" s="73">
        <v>329750</v>
      </c>
      <c r="K14" s="73">
        <v>1900.37</v>
      </c>
      <c r="L14" s="73">
        <v>0</v>
      </c>
      <c r="M14" s="73">
        <v>4927.96</v>
      </c>
      <c r="N14" s="73">
        <v>6828.33</v>
      </c>
      <c r="O14" s="73">
        <v>1900.37</v>
      </c>
      <c r="P14" s="73">
        <v>0</v>
      </c>
      <c r="Q14" s="73">
        <v>4927.96</v>
      </c>
      <c r="R14" s="73">
        <v>6828.33</v>
      </c>
      <c r="S14" s="73">
        <v>0</v>
      </c>
      <c r="T14" s="73">
        <v>0</v>
      </c>
      <c r="U14" s="73">
        <v>2000</v>
      </c>
      <c r="V14" s="73">
        <v>2000</v>
      </c>
      <c r="W14" s="73">
        <v>0</v>
      </c>
      <c r="X14" s="73">
        <v>0</v>
      </c>
      <c r="Y14" s="73">
        <v>2000</v>
      </c>
      <c r="Z14" s="73">
        <v>2000</v>
      </c>
      <c r="AA14" s="73">
        <v>3957824.0514171496</v>
      </c>
      <c r="AB14" s="73">
        <v>194205.14810512704</v>
      </c>
      <c r="AC14" s="73">
        <v>8203690.719577726</v>
      </c>
      <c r="AD14" s="73">
        <v>12355719.919100001</v>
      </c>
      <c r="AE14" s="73">
        <v>3957824.0514171496</v>
      </c>
      <c r="AF14" s="73">
        <v>194205.14810512704</v>
      </c>
      <c r="AG14" s="73">
        <v>8203690.719577726</v>
      </c>
      <c r="AH14" s="73">
        <v>12355719.919100001</v>
      </c>
      <c r="AI14" s="73">
        <v>117783.03</v>
      </c>
      <c r="AJ14" s="73">
        <v>88335.89</v>
      </c>
      <c r="AK14" s="73">
        <v>127448.77</v>
      </c>
      <c r="AL14" s="73">
        <v>333567.69</v>
      </c>
      <c r="AM14" s="73">
        <v>59468.114999999998</v>
      </c>
      <c r="AN14" s="73">
        <v>42464.202499999999</v>
      </c>
      <c r="AO14" s="73">
        <v>52940.455000000002</v>
      </c>
      <c r="AP14" s="73">
        <v>154872.77250000002</v>
      </c>
      <c r="AQ14" s="73">
        <v>23916.3600122549</v>
      </c>
      <c r="AR14" s="73">
        <v>36978.230599137256</v>
      </c>
      <c r="AS14" s="73">
        <v>18235.22</v>
      </c>
      <c r="AT14" s="73">
        <v>79129.810611392153</v>
      </c>
      <c r="AU14" s="73">
        <v>11442.5475122549</v>
      </c>
      <c r="AV14" s="73">
        <v>32265.230599137256</v>
      </c>
      <c r="AW14" s="73">
        <v>4558.8050000000003</v>
      </c>
      <c r="AX14" s="73">
        <v>48266.583111392152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v>0</v>
      </c>
      <c r="CS14" s="73">
        <v>0</v>
      </c>
      <c r="CT14" s="73">
        <v>0</v>
      </c>
      <c r="CU14" s="73">
        <v>0</v>
      </c>
      <c r="CV14" s="73">
        <v>0</v>
      </c>
      <c r="CW14" s="73">
        <v>0</v>
      </c>
      <c r="CX14" s="73">
        <v>0</v>
      </c>
      <c r="CY14" s="73">
        <v>0</v>
      </c>
      <c r="CZ14" s="73">
        <v>0</v>
      </c>
      <c r="DA14" s="73">
        <v>0</v>
      </c>
      <c r="DB14" s="73">
        <v>0</v>
      </c>
      <c r="DC14" s="73">
        <v>0</v>
      </c>
      <c r="DD14" s="73">
        <v>0</v>
      </c>
      <c r="DE14" s="73">
        <v>0</v>
      </c>
      <c r="DF14" s="73">
        <v>0</v>
      </c>
      <c r="DG14" s="73">
        <v>0</v>
      </c>
      <c r="DH14" s="73">
        <v>0</v>
      </c>
      <c r="DI14" s="73">
        <v>0</v>
      </c>
      <c r="DJ14" s="73">
        <v>0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0</v>
      </c>
      <c r="ED14" s="73">
        <v>0</v>
      </c>
      <c r="EE14" s="73">
        <v>0</v>
      </c>
      <c r="EF14" s="73">
        <v>0</v>
      </c>
      <c r="EG14" s="73">
        <v>0</v>
      </c>
      <c r="EH14" s="73">
        <v>0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4107423.8114294042</v>
      </c>
      <c r="ER14" s="73">
        <f t="shared" si="1"/>
        <v>319519.26870426431</v>
      </c>
      <c r="ES14" s="73">
        <f t="shared" si="2"/>
        <v>8680052.6695777271</v>
      </c>
      <c r="ET14" s="73">
        <f t="shared" si="3"/>
        <v>13106995.749711392</v>
      </c>
      <c r="EU14" s="73">
        <f t="shared" si="4"/>
        <v>4036635.0839294046</v>
      </c>
      <c r="EV14" s="73">
        <f t="shared" si="5"/>
        <v>268934.58120426431</v>
      </c>
      <c r="EW14" s="73">
        <f t="shared" si="6"/>
        <v>8591867.9395777266</v>
      </c>
      <c r="EX14" s="73">
        <f t="shared" si="7"/>
        <v>12897437.604711395</v>
      </c>
    </row>
    <row r="15" spans="1:154" ht="24.95" customHeight="1" x14ac:dyDescent="0.2">
      <c r="A15" s="53">
        <v>8</v>
      </c>
      <c r="B15" s="72" t="s">
        <v>60</v>
      </c>
      <c r="C15" s="73">
        <v>46108.430000000022</v>
      </c>
      <c r="D15" s="73">
        <v>0</v>
      </c>
      <c r="E15" s="73">
        <v>15000</v>
      </c>
      <c r="F15" s="73">
        <v>61108.430000000022</v>
      </c>
      <c r="G15" s="73">
        <v>39000.000000000058</v>
      </c>
      <c r="H15" s="73">
        <v>0</v>
      </c>
      <c r="I15" s="73">
        <v>15000</v>
      </c>
      <c r="J15" s="73">
        <v>54000.000000000058</v>
      </c>
      <c r="K15" s="73">
        <v>118.48000000000324</v>
      </c>
      <c r="L15" s="73">
        <v>117.71</v>
      </c>
      <c r="M15" s="73">
        <v>0</v>
      </c>
      <c r="N15" s="73">
        <v>236.19000000000324</v>
      </c>
      <c r="O15" s="73">
        <v>118.48000000000324</v>
      </c>
      <c r="P15" s="73">
        <v>117.71</v>
      </c>
      <c r="Q15" s="73">
        <v>0</v>
      </c>
      <c r="R15" s="73">
        <v>236.19000000000324</v>
      </c>
      <c r="S15" s="73">
        <v>760.14</v>
      </c>
      <c r="T15" s="73">
        <v>0</v>
      </c>
      <c r="U15" s="73">
        <v>0</v>
      </c>
      <c r="V15" s="73">
        <v>760.14</v>
      </c>
      <c r="W15" s="73">
        <v>760.14</v>
      </c>
      <c r="X15" s="73">
        <v>0</v>
      </c>
      <c r="Y15" s="73">
        <v>0</v>
      </c>
      <c r="Z15" s="73">
        <v>760.14</v>
      </c>
      <c r="AA15" s="73">
        <v>4282309.2538000019</v>
      </c>
      <c r="AB15" s="73">
        <v>212312.89109999995</v>
      </c>
      <c r="AC15" s="73">
        <v>1875243.7650999965</v>
      </c>
      <c r="AD15" s="73">
        <v>6369865.9099999983</v>
      </c>
      <c r="AE15" s="73">
        <v>4282309.2538000019</v>
      </c>
      <c r="AF15" s="73">
        <v>212312.89109999995</v>
      </c>
      <c r="AG15" s="73">
        <v>1875243.7650999965</v>
      </c>
      <c r="AH15" s="73">
        <v>6369865.9099999983</v>
      </c>
      <c r="AI15" s="73">
        <v>561975.10496400064</v>
      </c>
      <c r="AJ15" s="73">
        <v>804292.75590599934</v>
      </c>
      <c r="AK15" s="73">
        <v>72914.329129999998</v>
      </c>
      <c r="AL15" s="73">
        <v>1439182.19</v>
      </c>
      <c r="AM15" s="73">
        <v>561975.10496400064</v>
      </c>
      <c r="AN15" s="73">
        <v>804292.75590599934</v>
      </c>
      <c r="AO15" s="73">
        <v>72914.329129999998</v>
      </c>
      <c r="AP15" s="73">
        <v>1439182.19</v>
      </c>
      <c r="AQ15" s="73">
        <v>160780.66541686276</v>
      </c>
      <c r="AR15" s="73">
        <v>113213.69458313727</v>
      </c>
      <c r="AS15" s="73">
        <v>4348</v>
      </c>
      <c r="AT15" s="73">
        <v>278342.36000000004</v>
      </c>
      <c r="AU15" s="73">
        <v>160780.66541686276</v>
      </c>
      <c r="AV15" s="73">
        <v>113213.69458313727</v>
      </c>
      <c r="AW15" s="73">
        <v>4348</v>
      </c>
      <c r="AX15" s="73">
        <v>278342.36000000004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15099.385812000008</v>
      </c>
      <c r="CN15" s="73">
        <v>2485.9341879999993</v>
      </c>
      <c r="CO15" s="73">
        <v>0</v>
      </c>
      <c r="CP15" s="73">
        <v>17585.320000000007</v>
      </c>
      <c r="CQ15" s="73">
        <v>15099.385812000008</v>
      </c>
      <c r="CR15" s="73">
        <v>2485.9341879999993</v>
      </c>
      <c r="CS15" s="73">
        <v>0</v>
      </c>
      <c r="CT15" s="73">
        <v>17585.320000000007</v>
      </c>
      <c r="CU15" s="73">
        <v>319074.75876800687</v>
      </c>
      <c r="CV15" s="73">
        <v>3042.9112320000004</v>
      </c>
      <c r="CW15" s="73">
        <v>0</v>
      </c>
      <c r="CX15" s="73">
        <v>322117.67000000685</v>
      </c>
      <c r="CY15" s="73">
        <v>91445.798380011111</v>
      </c>
      <c r="CZ15" s="73">
        <v>1529.6531200000004</v>
      </c>
      <c r="DA15" s="73">
        <v>0</v>
      </c>
      <c r="DB15" s="73">
        <v>92975.451500011113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2.7199999947242759E-3</v>
      </c>
      <c r="EB15" s="73">
        <v>1923.77728</v>
      </c>
      <c r="EC15" s="73">
        <v>99800</v>
      </c>
      <c r="ED15" s="73">
        <v>101723.78</v>
      </c>
      <c r="EE15" s="73">
        <v>-2.7999999770145223E-4</v>
      </c>
      <c r="EF15" s="73">
        <v>481.71028000000001</v>
      </c>
      <c r="EG15" s="73">
        <v>24950</v>
      </c>
      <c r="EH15" s="73">
        <v>25431.710000000003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5386226.2214808734</v>
      </c>
      <c r="ER15" s="73">
        <f t="shared" si="1"/>
        <v>1137389.6742891364</v>
      </c>
      <c r="ES15" s="73">
        <f t="shared" si="2"/>
        <v>2067306.0942299964</v>
      </c>
      <c r="ET15" s="73">
        <f t="shared" si="3"/>
        <v>8590921.9900000039</v>
      </c>
      <c r="EU15" s="73">
        <f t="shared" si="4"/>
        <v>5151488.8280928768</v>
      </c>
      <c r="EV15" s="73">
        <f t="shared" si="5"/>
        <v>1134434.3491771363</v>
      </c>
      <c r="EW15" s="73">
        <f t="shared" si="6"/>
        <v>1992456.0942299964</v>
      </c>
      <c r="EX15" s="73">
        <f t="shared" si="7"/>
        <v>8278379.2715000091</v>
      </c>
    </row>
    <row r="16" spans="1:154" ht="24.95" customHeight="1" x14ac:dyDescent="0.2">
      <c r="A16" s="53">
        <v>9</v>
      </c>
      <c r="B16" s="72" t="s">
        <v>71</v>
      </c>
      <c r="C16" s="73">
        <v>0</v>
      </c>
      <c r="D16" s="73">
        <v>6668.38</v>
      </c>
      <c r="E16" s="73">
        <v>0</v>
      </c>
      <c r="F16" s="73">
        <v>6668.38</v>
      </c>
      <c r="G16" s="73">
        <v>0</v>
      </c>
      <c r="H16" s="73">
        <v>5896.0960000000005</v>
      </c>
      <c r="I16" s="73">
        <v>0</v>
      </c>
      <c r="J16" s="73">
        <v>5896.0960000000005</v>
      </c>
      <c r="K16" s="73">
        <v>653.9</v>
      </c>
      <c r="L16" s="73">
        <v>37115.21</v>
      </c>
      <c r="M16" s="73">
        <v>0</v>
      </c>
      <c r="N16" s="73">
        <v>37769.11</v>
      </c>
      <c r="O16" s="73">
        <v>653.9</v>
      </c>
      <c r="P16" s="73">
        <v>37115.21</v>
      </c>
      <c r="Q16" s="73">
        <v>0</v>
      </c>
      <c r="R16" s="73">
        <v>37769.11</v>
      </c>
      <c r="S16" s="73">
        <v>0</v>
      </c>
      <c r="T16" s="73">
        <v>5000</v>
      </c>
      <c r="U16" s="73">
        <v>0</v>
      </c>
      <c r="V16" s="73">
        <v>5000</v>
      </c>
      <c r="W16" s="73">
        <v>0</v>
      </c>
      <c r="X16" s="73">
        <v>5000</v>
      </c>
      <c r="Y16" s="73">
        <v>0</v>
      </c>
      <c r="Z16" s="73">
        <v>5000</v>
      </c>
      <c r="AA16" s="73">
        <v>3119709.5357002662</v>
      </c>
      <c r="AB16" s="73">
        <v>8144.9053000000031</v>
      </c>
      <c r="AC16" s="73">
        <v>187139.87810000073</v>
      </c>
      <c r="AD16" s="73">
        <v>3314994.3191002673</v>
      </c>
      <c r="AE16" s="73">
        <v>2712366.308840299</v>
      </c>
      <c r="AF16" s="73">
        <v>7600.0024600000033</v>
      </c>
      <c r="AG16" s="73">
        <v>187056.05606000073</v>
      </c>
      <c r="AH16" s="73">
        <v>2907022.3673602999</v>
      </c>
      <c r="AI16" s="73">
        <v>319463.93000000005</v>
      </c>
      <c r="AJ16" s="73">
        <v>652696.567362</v>
      </c>
      <c r="AK16" s="73">
        <v>0</v>
      </c>
      <c r="AL16" s="73">
        <v>972160.49736200005</v>
      </c>
      <c r="AM16" s="73">
        <v>309369.68800000008</v>
      </c>
      <c r="AN16" s="73">
        <v>634589.39556199999</v>
      </c>
      <c r="AO16" s="73">
        <v>0</v>
      </c>
      <c r="AP16" s="73">
        <v>943959.08356200007</v>
      </c>
      <c r="AQ16" s="73">
        <v>22983.460012254902</v>
      </c>
      <c r="AR16" s="73">
        <v>82511.060599137258</v>
      </c>
      <c r="AS16" s="73">
        <v>0</v>
      </c>
      <c r="AT16" s="73">
        <v>105494.52061139216</v>
      </c>
      <c r="AU16" s="73">
        <v>22983.460012254902</v>
      </c>
      <c r="AV16" s="73">
        <v>82511.060599137258</v>
      </c>
      <c r="AW16" s="73">
        <v>0</v>
      </c>
      <c r="AX16" s="73">
        <v>105494.52061139216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1542992.5152</v>
      </c>
      <c r="BP16" s="73">
        <v>0</v>
      </c>
      <c r="BQ16" s="73">
        <v>0</v>
      </c>
      <c r="BR16" s="73">
        <v>1542992.5152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71253.573499999999</v>
      </c>
      <c r="CN16" s="73">
        <v>0</v>
      </c>
      <c r="CO16" s="73">
        <v>0</v>
      </c>
      <c r="CP16" s="73">
        <v>71253.573499999999</v>
      </c>
      <c r="CQ16" s="73">
        <v>59927.906749999995</v>
      </c>
      <c r="CR16" s="73">
        <v>0</v>
      </c>
      <c r="CS16" s="73">
        <v>0</v>
      </c>
      <c r="CT16" s="73">
        <v>59927.906749999995</v>
      </c>
      <c r="CU16" s="73">
        <v>209702.66</v>
      </c>
      <c r="CV16" s="73">
        <v>185183.43</v>
      </c>
      <c r="CW16" s="73">
        <v>0</v>
      </c>
      <c r="CX16" s="73">
        <v>394886.08999999997</v>
      </c>
      <c r="CY16" s="73">
        <v>20878.757606696687</v>
      </c>
      <c r="CZ16" s="73">
        <v>38973.521999999997</v>
      </c>
      <c r="DA16" s="73">
        <v>0</v>
      </c>
      <c r="DB16" s="73">
        <v>59852.279606696684</v>
      </c>
      <c r="DC16" s="73">
        <v>60.45</v>
      </c>
      <c r="DD16" s="73">
        <v>1328.8</v>
      </c>
      <c r="DE16" s="73">
        <v>0</v>
      </c>
      <c r="DF16" s="73">
        <v>1389.25</v>
      </c>
      <c r="DG16" s="73">
        <v>60.45</v>
      </c>
      <c r="DH16" s="73">
        <v>1328.8</v>
      </c>
      <c r="DI16" s="73">
        <v>0</v>
      </c>
      <c r="DJ16" s="73">
        <v>1389.25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60602.67</v>
      </c>
      <c r="EB16" s="73">
        <v>0</v>
      </c>
      <c r="EC16" s="73">
        <v>0</v>
      </c>
      <c r="ED16" s="73">
        <v>60602.67</v>
      </c>
      <c r="EE16" s="73">
        <v>4874.2216666666718</v>
      </c>
      <c r="EF16" s="73">
        <v>0</v>
      </c>
      <c r="EG16" s="73">
        <v>0</v>
      </c>
      <c r="EH16" s="73">
        <v>4874.2216666666718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5347422.6944125211</v>
      </c>
      <c r="ER16" s="73">
        <f t="shared" si="1"/>
        <v>978648.35326113715</v>
      </c>
      <c r="ES16" s="73">
        <f t="shared" si="2"/>
        <v>187139.87810000073</v>
      </c>
      <c r="ET16" s="73">
        <f t="shared" si="3"/>
        <v>6513210.9257736597</v>
      </c>
      <c r="EU16" s="73">
        <f t="shared" si="4"/>
        <v>3131114.6928759175</v>
      </c>
      <c r="EV16" s="73">
        <f t="shared" si="5"/>
        <v>813014.08662113722</v>
      </c>
      <c r="EW16" s="73">
        <f t="shared" si="6"/>
        <v>187056.05606000073</v>
      </c>
      <c r="EX16" s="73">
        <f t="shared" si="7"/>
        <v>4131184.8355570557</v>
      </c>
    </row>
    <row r="17" spans="1:154" ht="24.95" customHeight="1" x14ac:dyDescent="0.2">
      <c r="A17" s="53">
        <v>10</v>
      </c>
      <c r="B17" s="72" t="s">
        <v>57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42.37</v>
      </c>
      <c r="N17" s="73">
        <v>42.37</v>
      </c>
      <c r="O17" s="73">
        <v>0</v>
      </c>
      <c r="P17" s="73">
        <v>0</v>
      </c>
      <c r="Q17" s="73">
        <v>42.37</v>
      </c>
      <c r="R17" s="73">
        <v>42.37</v>
      </c>
      <c r="S17" s="73">
        <v>0</v>
      </c>
      <c r="T17" s="73">
        <v>0</v>
      </c>
      <c r="U17" s="73">
        <v>1641.04</v>
      </c>
      <c r="V17" s="73">
        <v>1641.04</v>
      </c>
      <c r="W17" s="73">
        <v>0</v>
      </c>
      <c r="X17" s="73">
        <v>0</v>
      </c>
      <c r="Y17" s="73">
        <v>492.30999999999995</v>
      </c>
      <c r="Z17" s="73">
        <v>492.30999999999995</v>
      </c>
      <c r="AA17" s="73">
        <v>55221.63</v>
      </c>
      <c r="AB17" s="73">
        <v>158.18</v>
      </c>
      <c r="AC17" s="73">
        <v>5177566.92</v>
      </c>
      <c r="AD17" s="73">
        <v>5232946.7299999995</v>
      </c>
      <c r="AE17" s="73">
        <v>55221.63</v>
      </c>
      <c r="AF17" s="73">
        <v>158.18</v>
      </c>
      <c r="AG17" s="73">
        <v>5177566.92</v>
      </c>
      <c r="AH17" s="73">
        <v>5232946.7299999995</v>
      </c>
      <c r="AI17" s="73">
        <v>0</v>
      </c>
      <c r="AJ17" s="73">
        <v>8178</v>
      </c>
      <c r="AK17" s="73">
        <v>1031097.0899999999</v>
      </c>
      <c r="AL17" s="73">
        <v>1039275.0899999999</v>
      </c>
      <c r="AM17" s="73">
        <v>0</v>
      </c>
      <c r="AN17" s="73">
        <v>2453.4000000000005</v>
      </c>
      <c r="AO17" s="73">
        <v>386450.58999999985</v>
      </c>
      <c r="AP17" s="73">
        <v>388903.98999999987</v>
      </c>
      <c r="AQ17" s="73">
        <v>2290.0100000000002</v>
      </c>
      <c r="AR17" s="73">
        <v>30589.23</v>
      </c>
      <c r="AS17" s="73">
        <v>100118.06999999999</v>
      </c>
      <c r="AT17" s="73">
        <v>132997.31</v>
      </c>
      <c r="AU17" s="73">
        <v>2290.0100000000002</v>
      </c>
      <c r="AV17" s="73">
        <v>30382.73</v>
      </c>
      <c r="AW17" s="73">
        <v>30035.42</v>
      </c>
      <c r="AX17" s="73">
        <v>62708.159999999996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0</v>
      </c>
      <c r="CV17" s="73">
        <v>0</v>
      </c>
      <c r="CW17" s="73">
        <v>0</v>
      </c>
      <c r="CX17" s="73">
        <v>0</v>
      </c>
      <c r="CY17" s="73">
        <v>0</v>
      </c>
      <c r="CZ17" s="73">
        <v>0</v>
      </c>
      <c r="DA17" s="73">
        <v>0</v>
      </c>
      <c r="DB17" s="73">
        <v>0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4150.33</v>
      </c>
      <c r="DL17" s="73">
        <v>0</v>
      </c>
      <c r="DM17" s="73">
        <v>0</v>
      </c>
      <c r="DN17" s="73">
        <v>4150.33</v>
      </c>
      <c r="DO17" s="73">
        <v>4150.33</v>
      </c>
      <c r="DP17" s="73">
        <v>0</v>
      </c>
      <c r="DQ17" s="73">
        <v>0</v>
      </c>
      <c r="DR17" s="73">
        <v>4150.33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61661.97</v>
      </c>
      <c r="ER17" s="73">
        <f t="shared" si="1"/>
        <v>38925.410000000003</v>
      </c>
      <c r="ES17" s="73">
        <f t="shared" si="2"/>
        <v>6310465.4900000002</v>
      </c>
      <c r="ET17" s="73">
        <f t="shared" si="3"/>
        <v>6411052.8699999992</v>
      </c>
      <c r="EU17" s="73">
        <f t="shared" si="4"/>
        <v>61661.97</v>
      </c>
      <c r="EV17" s="73">
        <f t="shared" si="5"/>
        <v>32994.31</v>
      </c>
      <c r="EW17" s="73">
        <f t="shared" si="6"/>
        <v>5594587.6099999994</v>
      </c>
      <c r="EX17" s="73">
        <f t="shared" si="7"/>
        <v>5689243.8899999997</v>
      </c>
    </row>
    <row r="18" spans="1:154" ht="24.95" customHeight="1" x14ac:dyDescent="0.2">
      <c r="A18" s="53">
        <v>11</v>
      </c>
      <c r="B18" s="72" t="s">
        <v>61</v>
      </c>
      <c r="C18" s="73">
        <v>0</v>
      </c>
      <c r="D18" s="73">
        <v>0</v>
      </c>
      <c r="E18" s="73">
        <v>17000</v>
      </c>
      <c r="F18" s="73">
        <v>17000</v>
      </c>
      <c r="G18" s="73">
        <v>0</v>
      </c>
      <c r="H18" s="73">
        <v>0</v>
      </c>
      <c r="I18" s="73">
        <v>17000</v>
      </c>
      <c r="J18" s="73">
        <v>17000</v>
      </c>
      <c r="K18" s="73">
        <v>0</v>
      </c>
      <c r="L18" s="73">
        <v>1835.42</v>
      </c>
      <c r="M18" s="73">
        <v>886.34</v>
      </c>
      <c r="N18" s="73">
        <v>2721.76</v>
      </c>
      <c r="O18" s="73">
        <v>0</v>
      </c>
      <c r="P18" s="73">
        <v>1835.42</v>
      </c>
      <c r="Q18" s="73">
        <v>886.34</v>
      </c>
      <c r="R18" s="73">
        <v>2721.76</v>
      </c>
      <c r="S18" s="73">
        <v>0</v>
      </c>
      <c r="T18" s="73">
        <v>0</v>
      </c>
      <c r="U18" s="73">
        <v>237</v>
      </c>
      <c r="V18" s="73">
        <v>237</v>
      </c>
      <c r="W18" s="73">
        <v>0</v>
      </c>
      <c r="X18" s="73">
        <v>0</v>
      </c>
      <c r="Y18" s="73">
        <v>118.5</v>
      </c>
      <c r="Z18" s="73">
        <v>118.5</v>
      </c>
      <c r="AA18" s="73">
        <v>932780.59873190545</v>
      </c>
      <c r="AB18" s="73">
        <v>29619.006863122071</v>
      </c>
      <c r="AC18" s="73">
        <v>2869545.394404972</v>
      </c>
      <c r="AD18" s="73">
        <v>3831944.9999999995</v>
      </c>
      <c r="AE18" s="73">
        <v>932780.59873190545</v>
      </c>
      <c r="AF18" s="73">
        <v>29619.006863122071</v>
      </c>
      <c r="AG18" s="73">
        <v>2869545.394404972</v>
      </c>
      <c r="AH18" s="73">
        <v>3831944.9999999995</v>
      </c>
      <c r="AI18" s="73">
        <v>57730.54</v>
      </c>
      <c r="AJ18" s="73">
        <v>85045.760000000009</v>
      </c>
      <c r="AK18" s="73">
        <v>1348665.6400000001</v>
      </c>
      <c r="AL18" s="73">
        <v>1491441.9400000002</v>
      </c>
      <c r="AM18" s="73">
        <v>35902.19</v>
      </c>
      <c r="AN18" s="73">
        <v>57079.49000000002</v>
      </c>
      <c r="AO18" s="73">
        <v>808811.60000000009</v>
      </c>
      <c r="AP18" s="73">
        <v>901793.28000000014</v>
      </c>
      <c r="AQ18" s="73">
        <v>12505.050012254902</v>
      </c>
      <c r="AR18" s="73">
        <v>37587.980599137256</v>
      </c>
      <c r="AS18" s="73">
        <v>187067.05999999997</v>
      </c>
      <c r="AT18" s="73">
        <v>237160.09061139211</v>
      </c>
      <c r="AU18" s="73">
        <v>10172.510012254901</v>
      </c>
      <c r="AV18" s="73">
        <v>35465.440599137255</v>
      </c>
      <c r="AW18" s="73">
        <v>116946.39999999997</v>
      </c>
      <c r="AX18" s="73">
        <v>162584.35061139212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6480.5000000000009</v>
      </c>
      <c r="CN18" s="73">
        <v>750.01</v>
      </c>
      <c r="CO18" s="73">
        <v>0</v>
      </c>
      <c r="CP18" s="73">
        <v>7230.5100000000011</v>
      </c>
      <c r="CQ18" s="73">
        <v>1614.7700000000004</v>
      </c>
      <c r="CR18" s="73">
        <v>224.99</v>
      </c>
      <c r="CS18" s="73">
        <v>0</v>
      </c>
      <c r="CT18" s="73">
        <v>1839.7600000000004</v>
      </c>
      <c r="CU18" s="73">
        <v>167534.45000000007</v>
      </c>
      <c r="CV18" s="73">
        <v>8480</v>
      </c>
      <c r="CW18" s="73">
        <v>44.28</v>
      </c>
      <c r="CX18" s="73">
        <v>176058.73000000007</v>
      </c>
      <c r="CY18" s="73">
        <v>49306.870999999999</v>
      </c>
      <c r="CZ18" s="73">
        <v>1696</v>
      </c>
      <c r="DA18" s="73">
        <v>13.280000000000001</v>
      </c>
      <c r="DB18" s="73">
        <v>51016.150999999998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300542.77</v>
      </c>
      <c r="DL18" s="73">
        <v>104858.15000000001</v>
      </c>
      <c r="DM18" s="73">
        <v>0</v>
      </c>
      <c r="DN18" s="73">
        <v>405400.92000000004</v>
      </c>
      <c r="DO18" s="73">
        <v>200214.94500000001</v>
      </c>
      <c r="DP18" s="73">
        <v>81582.040000000008</v>
      </c>
      <c r="DQ18" s="73">
        <v>0</v>
      </c>
      <c r="DR18" s="73">
        <v>281796.98499999999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1477573.9087441606</v>
      </c>
      <c r="ER18" s="73">
        <f t="shared" si="1"/>
        <v>268176.32746225933</v>
      </c>
      <c r="ES18" s="73">
        <f t="shared" si="2"/>
        <v>4423445.7144049723</v>
      </c>
      <c r="ET18" s="73">
        <f t="shared" si="3"/>
        <v>6169195.9506113911</v>
      </c>
      <c r="EU18" s="73">
        <f t="shared" si="4"/>
        <v>1229991.8847441603</v>
      </c>
      <c r="EV18" s="73">
        <f t="shared" si="5"/>
        <v>207502.38746225933</v>
      </c>
      <c r="EW18" s="73">
        <f t="shared" si="6"/>
        <v>3813321.5144049716</v>
      </c>
      <c r="EX18" s="73">
        <f t="shared" si="7"/>
        <v>5250815.7866113912</v>
      </c>
    </row>
    <row r="19" spans="1:154" ht="24.95" customHeight="1" x14ac:dyDescent="0.2">
      <c r="A19" s="53">
        <v>12</v>
      </c>
      <c r="B19" s="72" t="s">
        <v>56</v>
      </c>
      <c r="C19" s="73">
        <v>0</v>
      </c>
      <c r="D19" s="73">
        <v>3000</v>
      </c>
      <c r="E19" s="73">
        <v>0</v>
      </c>
      <c r="F19" s="73">
        <v>3000</v>
      </c>
      <c r="G19" s="73">
        <v>0</v>
      </c>
      <c r="H19" s="73">
        <v>3000</v>
      </c>
      <c r="I19" s="73">
        <v>0</v>
      </c>
      <c r="J19" s="73">
        <v>3000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2427263.1067739031</v>
      </c>
      <c r="AB19" s="73">
        <v>143506.44686262682</v>
      </c>
      <c r="AC19" s="73">
        <v>991106.65686207265</v>
      </c>
      <c r="AD19" s="73">
        <v>3561876.2104986026</v>
      </c>
      <c r="AE19" s="73">
        <v>2427263.1067739031</v>
      </c>
      <c r="AF19" s="73">
        <v>143246.84686262681</v>
      </c>
      <c r="AG19" s="73">
        <v>991106.65686207265</v>
      </c>
      <c r="AH19" s="73">
        <v>3561616.6104986025</v>
      </c>
      <c r="AI19" s="73">
        <v>116649.73</v>
      </c>
      <c r="AJ19" s="73">
        <v>34575.06</v>
      </c>
      <c r="AK19" s="73">
        <v>318728.07</v>
      </c>
      <c r="AL19" s="73">
        <v>469952.86</v>
      </c>
      <c r="AM19" s="73">
        <v>107874.09257753083</v>
      </c>
      <c r="AN19" s="73">
        <v>26889.454872180446</v>
      </c>
      <c r="AO19" s="73">
        <v>317645.28078311984</v>
      </c>
      <c r="AP19" s="73">
        <v>452408.82823283109</v>
      </c>
      <c r="AQ19" s="73">
        <v>19838.350012254901</v>
      </c>
      <c r="AR19" s="73">
        <v>35103.20059913725</v>
      </c>
      <c r="AS19" s="73">
        <v>23650.46</v>
      </c>
      <c r="AT19" s="73">
        <v>78592.01061139215</v>
      </c>
      <c r="AU19" s="73">
        <v>19720.016678921569</v>
      </c>
      <c r="AV19" s="73">
        <v>34878.20059913725</v>
      </c>
      <c r="AW19" s="73">
        <v>23650.46</v>
      </c>
      <c r="AX19" s="73">
        <v>78248.677278058807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3">
        <v>11292.76</v>
      </c>
      <c r="CV19" s="73">
        <v>0</v>
      </c>
      <c r="CW19" s="73">
        <v>0</v>
      </c>
      <c r="CX19" s="73">
        <v>11292.76</v>
      </c>
      <c r="CY19" s="73">
        <v>1420.2822746762595</v>
      </c>
      <c r="CZ19" s="73">
        <v>0</v>
      </c>
      <c r="DA19" s="73">
        <v>0</v>
      </c>
      <c r="DB19" s="73">
        <v>1420.2822746762595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2575043.9467861578</v>
      </c>
      <c r="ER19" s="73">
        <f t="shared" si="1"/>
        <v>216184.70746176408</v>
      </c>
      <c r="ES19" s="73">
        <f t="shared" si="2"/>
        <v>1333485.1868620727</v>
      </c>
      <c r="ET19" s="73">
        <f t="shared" si="3"/>
        <v>4124713.8411099943</v>
      </c>
      <c r="EU19" s="73">
        <f t="shared" si="4"/>
        <v>2556277.498305032</v>
      </c>
      <c r="EV19" s="73">
        <f t="shared" si="5"/>
        <v>208014.50233394452</v>
      </c>
      <c r="EW19" s="73">
        <f t="shared" si="6"/>
        <v>1332402.3976451925</v>
      </c>
      <c r="EX19" s="73">
        <f t="shared" si="7"/>
        <v>4096694.3982841689</v>
      </c>
    </row>
    <row r="20" spans="1:154" ht="24.95" customHeight="1" x14ac:dyDescent="0.2">
      <c r="A20" s="53">
        <v>13</v>
      </c>
      <c r="B20" s="72" t="s">
        <v>67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86707.37</v>
      </c>
      <c r="T20" s="73">
        <v>0</v>
      </c>
      <c r="U20" s="73">
        <v>0</v>
      </c>
      <c r="V20" s="73">
        <v>86707.37</v>
      </c>
      <c r="W20" s="73">
        <v>86707.37</v>
      </c>
      <c r="X20" s="73">
        <v>0</v>
      </c>
      <c r="Y20" s="73">
        <v>0</v>
      </c>
      <c r="Z20" s="73">
        <v>86707.37</v>
      </c>
      <c r="AA20" s="73">
        <v>979591.70718978404</v>
      </c>
      <c r="AB20" s="73">
        <v>0</v>
      </c>
      <c r="AC20" s="73">
        <v>791597.04281021608</v>
      </c>
      <c r="AD20" s="73">
        <v>1771188.75</v>
      </c>
      <c r="AE20" s="73">
        <v>979591.70718978404</v>
      </c>
      <c r="AF20" s="73">
        <v>0</v>
      </c>
      <c r="AG20" s="73">
        <v>791597.04281021608</v>
      </c>
      <c r="AH20" s="73">
        <v>1771188.75</v>
      </c>
      <c r="AI20" s="73">
        <v>313301.88553808141</v>
      </c>
      <c r="AJ20" s="73">
        <v>359620.34446191858</v>
      </c>
      <c r="AK20" s="73">
        <v>0</v>
      </c>
      <c r="AL20" s="73">
        <v>672922.23</v>
      </c>
      <c r="AM20" s="73">
        <v>313301.88553808141</v>
      </c>
      <c r="AN20" s="73">
        <v>359620.34446191858</v>
      </c>
      <c r="AO20" s="73">
        <v>0</v>
      </c>
      <c r="AP20" s="73">
        <v>672922.23</v>
      </c>
      <c r="AQ20" s="73">
        <v>79850.114789197731</v>
      </c>
      <c r="AR20" s="73">
        <v>54224.165822194424</v>
      </c>
      <c r="AS20" s="73">
        <v>0</v>
      </c>
      <c r="AT20" s="73">
        <v>134074.28061139217</v>
      </c>
      <c r="AU20" s="73">
        <v>79850.114789197731</v>
      </c>
      <c r="AV20" s="73">
        <v>54224.165822194424</v>
      </c>
      <c r="AW20" s="73">
        <v>0</v>
      </c>
      <c r="AX20" s="73">
        <v>134074.28061139217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7042.08</v>
      </c>
      <c r="CN20" s="73">
        <v>0</v>
      </c>
      <c r="CO20" s="73">
        <v>0</v>
      </c>
      <c r="CP20" s="73">
        <v>7042.08</v>
      </c>
      <c r="CQ20" s="73">
        <v>7042.08</v>
      </c>
      <c r="CR20" s="73">
        <v>0</v>
      </c>
      <c r="CS20" s="73">
        <v>0</v>
      </c>
      <c r="CT20" s="73">
        <v>7042.08</v>
      </c>
      <c r="CU20" s="73">
        <v>70549.88</v>
      </c>
      <c r="CV20" s="73">
        <v>0</v>
      </c>
      <c r="CW20" s="73">
        <v>0</v>
      </c>
      <c r="CX20" s="73">
        <v>70549.88</v>
      </c>
      <c r="CY20" s="73">
        <v>70549.88</v>
      </c>
      <c r="CZ20" s="73">
        <v>0</v>
      </c>
      <c r="DA20" s="73">
        <v>0</v>
      </c>
      <c r="DB20" s="73">
        <v>70549.88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274518</v>
      </c>
      <c r="DL20" s="73">
        <v>0</v>
      </c>
      <c r="DM20" s="73">
        <v>0</v>
      </c>
      <c r="DN20" s="73">
        <v>274518</v>
      </c>
      <c r="DO20" s="73">
        <v>274518</v>
      </c>
      <c r="DP20" s="73">
        <v>0</v>
      </c>
      <c r="DQ20" s="73">
        <v>0</v>
      </c>
      <c r="DR20" s="73">
        <v>274518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40162.269999999997</v>
      </c>
      <c r="EB20" s="73">
        <v>0</v>
      </c>
      <c r="EC20" s="73">
        <v>0</v>
      </c>
      <c r="ED20" s="73">
        <v>40162.269999999997</v>
      </c>
      <c r="EE20" s="73">
        <v>40162.269999999997</v>
      </c>
      <c r="EF20" s="73">
        <v>0</v>
      </c>
      <c r="EG20" s="73">
        <v>0</v>
      </c>
      <c r="EH20" s="73">
        <v>40162.269999999997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1851723.3075170633</v>
      </c>
      <c r="ER20" s="73">
        <f t="shared" si="1"/>
        <v>413844.510284113</v>
      </c>
      <c r="ES20" s="73">
        <f t="shared" si="2"/>
        <v>791597.04281021608</v>
      </c>
      <c r="ET20" s="73">
        <f t="shared" si="3"/>
        <v>3057164.8606113922</v>
      </c>
      <c r="EU20" s="73">
        <f t="shared" si="4"/>
        <v>1851723.3075170633</v>
      </c>
      <c r="EV20" s="73">
        <f t="shared" si="5"/>
        <v>413844.510284113</v>
      </c>
      <c r="EW20" s="73">
        <f t="shared" si="6"/>
        <v>791597.04281021608</v>
      </c>
      <c r="EX20" s="73">
        <f t="shared" si="7"/>
        <v>3057164.8606113922</v>
      </c>
    </row>
    <row r="21" spans="1:154" ht="24.95" customHeight="1" x14ac:dyDescent="0.2">
      <c r="A21" s="53">
        <v>14</v>
      </c>
      <c r="B21" s="74" t="s">
        <v>63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1252831.02</v>
      </c>
      <c r="AB21" s="73">
        <v>183198.61</v>
      </c>
      <c r="AC21" s="73">
        <v>8193.66</v>
      </c>
      <c r="AD21" s="73">
        <v>1444223.2899999998</v>
      </c>
      <c r="AE21" s="73">
        <v>1252831.02</v>
      </c>
      <c r="AF21" s="73">
        <v>183198.61</v>
      </c>
      <c r="AG21" s="73">
        <v>8193.66</v>
      </c>
      <c r="AH21" s="73">
        <v>1444223.2899999998</v>
      </c>
      <c r="AI21" s="73">
        <v>72044.259999999995</v>
      </c>
      <c r="AJ21" s="73">
        <v>0</v>
      </c>
      <c r="AK21" s="73">
        <v>7085.93</v>
      </c>
      <c r="AL21" s="73">
        <v>79130.19</v>
      </c>
      <c r="AM21" s="73">
        <v>69546.049999999988</v>
      </c>
      <c r="AN21" s="73">
        <v>0</v>
      </c>
      <c r="AO21" s="73">
        <v>6679.93</v>
      </c>
      <c r="AP21" s="73">
        <v>76225.979999999981</v>
      </c>
      <c r="AQ21" s="73">
        <v>22082.696470588235</v>
      </c>
      <c r="AR21" s="73">
        <v>14179.836432470587</v>
      </c>
      <c r="AS21" s="73">
        <v>9774.6</v>
      </c>
      <c r="AT21" s="73">
        <v>46037.132903058817</v>
      </c>
      <c r="AU21" s="73">
        <v>17190.116470588233</v>
      </c>
      <c r="AV21" s="73">
        <v>14179.836432470587</v>
      </c>
      <c r="AW21" s="73">
        <v>9013</v>
      </c>
      <c r="AX21" s="73">
        <v>40382.952903058816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24348.27</v>
      </c>
      <c r="CV21" s="73">
        <v>7594.44</v>
      </c>
      <c r="CW21" s="73">
        <v>0</v>
      </c>
      <c r="CX21" s="73">
        <v>31942.71</v>
      </c>
      <c r="CY21" s="73">
        <v>2539.1500000000015</v>
      </c>
      <c r="CZ21" s="73">
        <v>7594.44</v>
      </c>
      <c r="DA21" s="73">
        <v>0</v>
      </c>
      <c r="DB21" s="73">
        <v>10133.59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1371306.2464705883</v>
      </c>
      <c r="ER21" s="73">
        <f t="shared" si="1"/>
        <v>204972.88643247058</v>
      </c>
      <c r="ES21" s="73">
        <f t="shared" si="2"/>
        <v>25054.190000000002</v>
      </c>
      <c r="ET21" s="73">
        <f t="shared" si="3"/>
        <v>1601333.3229030585</v>
      </c>
      <c r="EU21" s="73">
        <f t="shared" si="4"/>
        <v>1342106.3364705881</v>
      </c>
      <c r="EV21" s="73">
        <f t="shared" si="5"/>
        <v>204972.88643247058</v>
      </c>
      <c r="EW21" s="73">
        <f t="shared" si="6"/>
        <v>23886.59</v>
      </c>
      <c r="EX21" s="73">
        <f t="shared" si="7"/>
        <v>1570965.8129030587</v>
      </c>
    </row>
    <row r="22" spans="1:154" ht="24.95" customHeight="1" x14ac:dyDescent="0.2">
      <c r="A22" s="53">
        <v>15</v>
      </c>
      <c r="B22" s="74" t="s">
        <v>62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317192.08000000007</v>
      </c>
      <c r="AJ22" s="73">
        <v>0</v>
      </c>
      <c r="AK22" s="73">
        <v>36986.199999999997</v>
      </c>
      <c r="AL22" s="73">
        <v>354178.28000000009</v>
      </c>
      <c r="AM22" s="73">
        <v>317192.08000000007</v>
      </c>
      <c r="AN22" s="73">
        <v>0</v>
      </c>
      <c r="AO22" s="73">
        <v>36986.199999999997</v>
      </c>
      <c r="AP22" s="73">
        <v>354178.28000000009</v>
      </c>
      <c r="AQ22" s="73">
        <v>41525.010012254905</v>
      </c>
      <c r="AR22" s="73">
        <v>42667.740599137251</v>
      </c>
      <c r="AS22" s="73">
        <v>2375</v>
      </c>
      <c r="AT22" s="73">
        <v>86567.750611392155</v>
      </c>
      <c r="AU22" s="73">
        <v>41525.010012254905</v>
      </c>
      <c r="AV22" s="73">
        <v>42667.740599137251</v>
      </c>
      <c r="AW22" s="73">
        <v>2375</v>
      </c>
      <c r="AX22" s="73">
        <v>86567.750611392155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358717.09001225501</v>
      </c>
      <c r="ER22" s="73">
        <f t="shared" si="1"/>
        <v>42667.740599137251</v>
      </c>
      <c r="ES22" s="73">
        <f t="shared" si="2"/>
        <v>39361.199999999997</v>
      </c>
      <c r="ET22" s="73">
        <f t="shared" si="3"/>
        <v>440746.03061139223</v>
      </c>
      <c r="EU22" s="73">
        <f t="shared" si="4"/>
        <v>358717.09001225501</v>
      </c>
      <c r="EV22" s="73">
        <f t="shared" si="5"/>
        <v>42667.740599137251</v>
      </c>
      <c r="EW22" s="73">
        <f t="shared" si="6"/>
        <v>39361.199999999997</v>
      </c>
      <c r="EX22" s="73">
        <f t="shared" si="7"/>
        <v>440746.03061139223</v>
      </c>
    </row>
    <row r="23" spans="1:154" ht="24.95" customHeight="1" x14ac:dyDescent="0.2">
      <c r="A23" s="53">
        <v>16</v>
      </c>
      <c r="B23" s="74" t="s">
        <v>70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665.96</v>
      </c>
      <c r="AJ23" s="73">
        <v>58248.97</v>
      </c>
      <c r="AK23" s="73">
        <v>0</v>
      </c>
      <c r="AL23" s="73">
        <v>58914.93</v>
      </c>
      <c r="AM23" s="73">
        <v>665.96</v>
      </c>
      <c r="AN23" s="73">
        <v>58248.97</v>
      </c>
      <c r="AO23" s="73">
        <v>0</v>
      </c>
      <c r="AP23" s="73">
        <v>58914.93</v>
      </c>
      <c r="AQ23" s="73">
        <v>2290.010012254902</v>
      </c>
      <c r="AR23" s="73">
        <v>35997.040599137254</v>
      </c>
      <c r="AS23" s="73">
        <v>0</v>
      </c>
      <c r="AT23" s="73">
        <v>38287.050611392158</v>
      </c>
      <c r="AU23" s="73">
        <v>2290.010012254902</v>
      </c>
      <c r="AV23" s="73">
        <v>35997.040599137254</v>
      </c>
      <c r="AW23" s="73">
        <v>0</v>
      </c>
      <c r="AX23" s="73">
        <v>38287.050611392158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173161.5</v>
      </c>
      <c r="DL23" s="73">
        <v>0</v>
      </c>
      <c r="DM23" s="73">
        <v>0</v>
      </c>
      <c r="DN23" s="73">
        <v>173161.5</v>
      </c>
      <c r="DO23" s="73">
        <v>173161.5</v>
      </c>
      <c r="DP23" s="73">
        <v>0</v>
      </c>
      <c r="DQ23" s="73">
        <v>0</v>
      </c>
      <c r="DR23" s="73">
        <v>173161.5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176117.4700122549</v>
      </c>
      <c r="ER23" s="73">
        <f t="shared" si="1"/>
        <v>94246.010599137255</v>
      </c>
      <c r="ES23" s="73">
        <f t="shared" si="2"/>
        <v>0</v>
      </c>
      <c r="ET23" s="73">
        <f t="shared" si="3"/>
        <v>270363.48061139218</v>
      </c>
      <c r="EU23" s="73">
        <f t="shared" si="4"/>
        <v>176117.4700122549</v>
      </c>
      <c r="EV23" s="73">
        <f t="shared" si="5"/>
        <v>94246.010599137255</v>
      </c>
      <c r="EW23" s="73">
        <f t="shared" si="6"/>
        <v>0</v>
      </c>
      <c r="EX23" s="73">
        <f t="shared" si="7"/>
        <v>270363.48061139218</v>
      </c>
    </row>
    <row r="24" spans="1:154" ht="24.95" customHeight="1" x14ac:dyDescent="0.2">
      <c r="A24" s="53">
        <v>17</v>
      </c>
      <c r="B24" s="74" t="s">
        <v>68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11827.6</v>
      </c>
      <c r="AJ24" s="73">
        <v>1470</v>
      </c>
      <c r="AK24" s="73">
        <v>0</v>
      </c>
      <c r="AL24" s="73">
        <v>13297.6</v>
      </c>
      <c r="AM24" s="73">
        <v>11827.6</v>
      </c>
      <c r="AN24" s="73">
        <v>293.68000000000006</v>
      </c>
      <c r="AO24" s="73">
        <v>0</v>
      </c>
      <c r="AP24" s="73">
        <v>12121.28</v>
      </c>
      <c r="AQ24" s="73">
        <v>1976.1433455882354</v>
      </c>
      <c r="AR24" s="73">
        <v>25330.213932470586</v>
      </c>
      <c r="AS24" s="73">
        <v>0</v>
      </c>
      <c r="AT24" s="73">
        <v>27306.357278058822</v>
      </c>
      <c r="AU24" s="73">
        <v>1976.1433455882354</v>
      </c>
      <c r="AV24" s="73">
        <v>25330.213932470586</v>
      </c>
      <c r="AW24" s="73">
        <v>0</v>
      </c>
      <c r="AX24" s="73">
        <v>27306.357278058822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0</v>
      </c>
      <c r="DL24" s="73">
        <v>0</v>
      </c>
      <c r="DM24" s="73">
        <v>0</v>
      </c>
      <c r="DN24" s="73">
        <v>0</v>
      </c>
      <c r="DO24" s="73">
        <v>0</v>
      </c>
      <c r="DP24" s="73">
        <v>0</v>
      </c>
      <c r="DQ24" s="73">
        <v>0</v>
      </c>
      <c r="DR24" s="73">
        <v>0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13803.743345588236</v>
      </c>
      <c r="ER24" s="73">
        <f t="shared" si="1"/>
        <v>26800.213932470586</v>
      </c>
      <c r="ES24" s="73">
        <f t="shared" si="2"/>
        <v>0</v>
      </c>
      <c r="ET24" s="73">
        <f t="shared" si="3"/>
        <v>40603.957278058821</v>
      </c>
      <c r="EU24" s="73">
        <f t="shared" si="4"/>
        <v>13803.743345588236</v>
      </c>
      <c r="EV24" s="73">
        <f t="shared" si="5"/>
        <v>25623.893932470586</v>
      </c>
      <c r="EW24" s="73">
        <f t="shared" si="6"/>
        <v>0</v>
      </c>
      <c r="EX24" s="73">
        <f t="shared" si="7"/>
        <v>39427.637278058821</v>
      </c>
    </row>
    <row r="25" spans="1:154" x14ac:dyDescent="0.2">
      <c r="A25" s="55"/>
      <c r="B25" s="81" t="s">
        <v>1</v>
      </c>
      <c r="C25" s="76">
        <f t="shared" ref="C25" si="8">SUM(C8:C24)</f>
        <v>4161778.28</v>
      </c>
      <c r="D25" s="76">
        <f t="shared" ref="D25" si="9">SUM(D8:D24)</f>
        <v>2947569.9699999993</v>
      </c>
      <c r="E25" s="76">
        <f t="shared" ref="E25" si="10">SUM(E8:E24)</f>
        <v>642789</v>
      </c>
      <c r="F25" s="76">
        <f t="shared" ref="F25" si="11">SUM(F8:F24)</f>
        <v>7752137.2499999991</v>
      </c>
      <c r="G25" s="76">
        <f t="shared" ref="G25" si="12">SUM(G8:G24)</f>
        <v>1948228.0016883481</v>
      </c>
      <c r="H25" s="76">
        <f t="shared" ref="H25" si="13">SUM(H8:H24)</f>
        <v>2698105.9850416384</v>
      </c>
      <c r="I25" s="76">
        <f t="shared" ref="I25" si="14">SUM(I8:I24)</f>
        <v>618169.46139464562</v>
      </c>
      <c r="J25" s="76">
        <f t="shared" ref="J25" si="15">SUM(J8:J24)</f>
        <v>5264503.4481246322</v>
      </c>
      <c r="K25" s="76">
        <f t="shared" ref="K25" si="16">SUM(K8:K24)</f>
        <v>171538.50999999995</v>
      </c>
      <c r="L25" s="76">
        <f t="shared" ref="L25" si="17">SUM(L8:L24)</f>
        <v>480984.62</v>
      </c>
      <c r="M25" s="76">
        <f t="shared" ref="M25" si="18">SUM(M8:M24)</f>
        <v>25952.489999999998</v>
      </c>
      <c r="N25" s="76">
        <f t="shared" ref="N25" si="19">SUM(N8:N24)</f>
        <v>678475.61999999988</v>
      </c>
      <c r="O25" s="76">
        <f t="shared" ref="O25" si="20">SUM(O8:O24)</f>
        <v>171538.50999999995</v>
      </c>
      <c r="P25" s="76">
        <f t="shared" ref="P25" si="21">SUM(P8:P24)</f>
        <v>480984.62</v>
      </c>
      <c r="Q25" s="76">
        <f t="shared" ref="Q25" si="22">SUM(Q8:Q24)</f>
        <v>25952.489999999998</v>
      </c>
      <c r="R25" s="76">
        <f t="shared" ref="R25" si="23">SUM(R8:R24)</f>
        <v>678475.61999999988</v>
      </c>
      <c r="S25" s="76">
        <f t="shared" ref="S25" si="24">SUM(S8:S24)</f>
        <v>242429.42</v>
      </c>
      <c r="T25" s="76">
        <f t="shared" ref="T25" si="25">SUM(T8:T24)</f>
        <v>13578.82</v>
      </c>
      <c r="U25" s="76">
        <f t="shared" ref="U25" si="26">SUM(U8:U24)</f>
        <v>3878.04</v>
      </c>
      <c r="V25" s="76">
        <f t="shared" ref="V25" si="27">SUM(V8:V24)</f>
        <v>259886.28000000003</v>
      </c>
      <c r="W25" s="76">
        <f t="shared" ref="W25" si="28">SUM(W8:W24)</f>
        <v>242429.42</v>
      </c>
      <c r="X25" s="76">
        <f t="shared" ref="X25" si="29">SUM(X8:X24)</f>
        <v>13578.82</v>
      </c>
      <c r="Y25" s="76">
        <f t="shared" ref="Y25" si="30">SUM(Y8:Y24)</f>
        <v>2610.81</v>
      </c>
      <c r="Z25" s="76">
        <f t="shared" ref="Z25" si="31">SUM(Z8:Z24)</f>
        <v>258619.05000000002</v>
      </c>
      <c r="AA25" s="76">
        <f t="shared" ref="AA25" si="32">SUM(AA8:AA24)</f>
        <v>73877554.28613618</v>
      </c>
      <c r="AB25" s="76">
        <f t="shared" ref="AB25" si="33">SUM(AB8:AB24)</f>
        <v>6336144.8819295587</v>
      </c>
      <c r="AC25" s="76">
        <f t="shared" ref="AC25" si="34">SUM(AC8:AC24)</f>
        <v>47776560.951491401</v>
      </c>
      <c r="AD25" s="76">
        <f t="shared" ref="AD25" si="35">SUM(AD8:AD24)</f>
        <v>127990260.11955716</v>
      </c>
      <c r="AE25" s="76">
        <f t="shared" ref="AE25" si="36">SUM(AE8:AE24)</f>
        <v>73437811.059276223</v>
      </c>
      <c r="AF25" s="76">
        <f t="shared" ref="AF25" si="37">SUM(AF8:AF24)</f>
        <v>6335340.3790895594</v>
      </c>
      <c r="AG25" s="76">
        <f t="shared" ref="AG25" si="38">SUM(AG8:AG24)</f>
        <v>44948275.7900628</v>
      </c>
      <c r="AH25" s="76">
        <f t="shared" ref="AH25" si="39">SUM(AH8:AH24)</f>
        <v>124721427.22842859</v>
      </c>
      <c r="AI25" s="76">
        <f t="shared" ref="AI25" si="40">SUM(AI8:AI24)</f>
        <v>10590187.446726561</v>
      </c>
      <c r="AJ25" s="76">
        <f t="shared" ref="AJ25" si="41">SUM(AJ8:AJ24)</f>
        <v>20397478.681505434</v>
      </c>
      <c r="AK25" s="76">
        <f t="shared" ref="AK25" si="42">SUM(AK8:AK24)</f>
        <v>7052937.5391300013</v>
      </c>
      <c r="AL25" s="76">
        <f t="shared" ref="AL25" si="43">SUM(AL8:AL24)</f>
        <v>38040603.667361997</v>
      </c>
      <c r="AM25" s="76">
        <f t="shared" ref="AM25" si="44">SUM(AM8:AM24)</f>
        <v>9263827.7473040912</v>
      </c>
      <c r="AN25" s="76">
        <f t="shared" ref="AN25" si="45">SUM(AN8:AN24)</f>
        <v>15658035.703077616</v>
      </c>
      <c r="AO25" s="76">
        <f t="shared" ref="AO25" si="46">SUM(AO8:AO24)</f>
        <v>4175818.4149131211</v>
      </c>
      <c r="AP25" s="76">
        <f t="shared" ref="AP25" si="47">SUM(AP8:AP24)</f>
        <v>29097681.865294833</v>
      </c>
      <c r="AQ25" s="76">
        <f t="shared" ref="AQ25" si="48">SUM(AQ8:AQ24)</f>
        <v>2246539.5299256491</v>
      </c>
      <c r="AR25" s="76">
        <f t="shared" ref="AR25" si="49">SUM(AR8:AR24)</f>
        <v>2818819.8169807815</v>
      </c>
      <c r="AS25" s="76">
        <f t="shared" ref="AS25" si="50">SUM(AS8:AS24)</f>
        <v>599158.28999999992</v>
      </c>
      <c r="AT25" s="76">
        <f t="shared" ref="AT25" si="51">SUM(AT8:AT24)</f>
        <v>5664517.636906432</v>
      </c>
      <c r="AU25" s="76">
        <f t="shared" ref="AU25" si="52">SUM(AU8:AU24)</f>
        <v>1821137.5700800603</v>
      </c>
      <c r="AV25" s="76">
        <f t="shared" ref="AV25" si="53">SUM(AV8:AV24)</f>
        <v>2328346.0723816454</v>
      </c>
      <c r="AW25" s="76">
        <f t="shared" ref="AW25" si="54">SUM(AW8:AW24)</f>
        <v>440359.66499999998</v>
      </c>
      <c r="AX25" s="76">
        <f t="shared" ref="AX25" si="55">SUM(AX8:AX24)</f>
        <v>4589843.3074617069</v>
      </c>
      <c r="AY25" s="76">
        <f t="shared" ref="AY25" si="56">SUM(AY8:AY24)</f>
        <v>0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0</v>
      </c>
      <c r="BC25" s="76">
        <f t="shared" ref="BC25" si="60">SUM(BC8:BC24)</f>
        <v>0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0</v>
      </c>
      <c r="BG25" s="76">
        <f t="shared" ref="BG25" si="64">SUM(BG8:BG24)</f>
        <v>0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0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1542992.5152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1542992.5152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0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0</v>
      </c>
      <c r="CA25" s="76">
        <f t="shared" ref="CA25" si="84">SUM(CA8:CA24)</f>
        <v>0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0</v>
      </c>
      <c r="CE25" s="76">
        <f t="shared" ref="CE25" si="88">SUM(CE8:CE24)</f>
        <v>0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0</v>
      </c>
      <c r="CI25" s="76">
        <f t="shared" ref="CI25" si="92">SUM(CI8:CI24)</f>
        <v>0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0</v>
      </c>
      <c r="CM25" s="76">
        <f t="shared" ref="CM25" si="96">SUM(CM8:CM24)</f>
        <v>1022781.699312</v>
      </c>
      <c r="CN25" s="76">
        <f t="shared" ref="CN25" si="97">SUM(CN8:CN24)</f>
        <v>6677.6041879999993</v>
      </c>
      <c r="CO25" s="76">
        <f t="shared" ref="CO25" si="98">SUM(CO8:CO24)</f>
        <v>0</v>
      </c>
      <c r="CP25" s="76">
        <f t="shared" ref="CP25" si="99">SUM(CP8:CP24)</f>
        <v>1029459.3034999998</v>
      </c>
      <c r="CQ25" s="76">
        <f t="shared" ref="CQ25" si="100">SUM(CQ8:CQ24)</f>
        <v>828807.24256199994</v>
      </c>
      <c r="CR25" s="76">
        <f t="shared" ref="CR25" si="101">SUM(CR8:CR24)</f>
        <v>6152.5841879999989</v>
      </c>
      <c r="CS25" s="76">
        <f t="shared" ref="CS25" si="102">SUM(CS8:CS24)</f>
        <v>0</v>
      </c>
      <c r="CT25" s="76">
        <f t="shared" ref="CT25" si="103">SUM(CT8:CT24)</f>
        <v>834959.82675000001</v>
      </c>
      <c r="CU25" s="76">
        <f t="shared" ref="CU25" si="104">SUM(CU8:CU24)</f>
        <v>27284227.073042009</v>
      </c>
      <c r="CV25" s="76">
        <f t="shared" ref="CV25" si="105">SUM(CV8:CV24)</f>
        <v>5150670.1685580015</v>
      </c>
      <c r="CW25" s="76">
        <f t="shared" ref="CW25" si="106">SUM(CW8:CW24)</f>
        <v>36057.279999999999</v>
      </c>
      <c r="CX25" s="76">
        <f t="shared" ref="CX25" si="107">SUM(CX8:CX24)</f>
        <v>32470954.521600012</v>
      </c>
      <c r="CY25" s="76">
        <f t="shared" ref="CY25" si="108">SUM(CY8:CY24)</f>
        <v>2505627.3622564692</v>
      </c>
      <c r="CZ25" s="76">
        <f t="shared" ref="CZ25" si="109">SUM(CZ8:CZ24)</f>
        <v>1167588.7766049164</v>
      </c>
      <c r="DA25" s="76">
        <f t="shared" ref="DA25" si="110">SUM(DA8:DA24)</f>
        <v>30592.457719999999</v>
      </c>
      <c r="DB25" s="76">
        <f t="shared" ref="DB25" si="111">SUM(DB8:DB24)</f>
        <v>3703808.5965813859</v>
      </c>
      <c r="DC25" s="76">
        <f t="shared" ref="DC25" si="112">SUM(DC8:DC24)</f>
        <v>9899.85</v>
      </c>
      <c r="DD25" s="76">
        <f t="shared" ref="DD25" si="113">SUM(DD8:DD24)</f>
        <v>48904.740000000005</v>
      </c>
      <c r="DE25" s="76">
        <f t="shared" ref="DE25" si="114">SUM(DE8:DE24)</f>
        <v>610</v>
      </c>
      <c r="DF25" s="76">
        <f t="shared" ref="DF25" si="115">SUM(DF8:DF24)</f>
        <v>59414.590000000004</v>
      </c>
      <c r="DG25" s="76">
        <f t="shared" ref="DG25" si="116">SUM(DG8:DG24)</f>
        <v>9899.85</v>
      </c>
      <c r="DH25" s="76">
        <f t="shared" ref="DH25" si="117">SUM(DH8:DH24)</f>
        <v>48904.740000000005</v>
      </c>
      <c r="DI25" s="76">
        <f t="shared" ref="DI25" si="118">SUM(DI8:DI24)</f>
        <v>610</v>
      </c>
      <c r="DJ25" s="76">
        <f t="shared" ref="DJ25" si="119">SUM(DJ8:DJ24)</f>
        <v>59414.590000000004</v>
      </c>
      <c r="DK25" s="76">
        <f t="shared" ref="DK25" si="120">SUM(DK8:DK24)</f>
        <v>3395446.5900000003</v>
      </c>
      <c r="DL25" s="76">
        <f t="shared" ref="DL25" si="121">SUM(DL8:DL24)</f>
        <v>104858.15000000001</v>
      </c>
      <c r="DM25" s="76">
        <f t="shared" ref="DM25" si="122">SUM(DM8:DM24)</f>
        <v>0</v>
      </c>
      <c r="DN25" s="76">
        <f t="shared" ref="DN25" si="123">SUM(DN8:DN24)</f>
        <v>3500304.74</v>
      </c>
      <c r="DO25" s="76">
        <f t="shared" ref="DO25" si="124">SUM(DO8:DO24)</f>
        <v>1633577.9529999997</v>
      </c>
      <c r="DP25" s="76">
        <f t="shared" ref="DP25" si="125">SUM(DP8:DP24)</f>
        <v>81582.040000000008</v>
      </c>
      <c r="DQ25" s="76">
        <f t="shared" ref="DQ25" si="126">SUM(DQ8:DQ24)</f>
        <v>0</v>
      </c>
      <c r="DR25" s="76">
        <f t="shared" ref="DR25" si="127">SUM(DR8:DR24)</f>
        <v>1715159.9929999998</v>
      </c>
      <c r="DS25" s="76">
        <f t="shared" ref="DS25" si="128">SUM(DS8:DS24)</f>
        <v>0</v>
      </c>
      <c r="DT25" s="76">
        <f t="shared" ref="DT25" si="129">SUM(DT8:DT24)</f>
        <v>140020.93</v>
      </c>
      <c r="DU25" s="76">
        <f t="shared" ref="DU25" si="130">SUM(DU8:DU24)</f>
        <v>0</v>
      </c>
      <c r="DV25" s="76">
        <f t="shared" ref="DV25" si="131">SUM(DV8:DV24)</f>
        <v>140020.93</v>
      </c>
      <c r="DW25" s="76">
        <f t="shared" ref="DW25" si="132">SUM(DW8:DW24)</f>
        <v>0</v>
      </c>
      <c r="DX25" s="76">
        <f t="shared" ref="DX25" si="133">SUM(DX8:DX24)</f>
        <v>140020.93</v>
      </c>
      <c r="DY25" s="76">
        <f t="shared" ref="DY25" si="134">SUM(DY8:DY24)</f>
        <v>0</v>
      </c>
      <c r="DZ25" s="76">
        <f t="shared" ref="DZ25" si="135">SUM(DZ8:DZ24)</f>
        <v>140020.93</v>
      </c>
      <c r="EA25" s="76">
        <f t="shared" ref="EA25" si="136">SUM(EA8:EA24)</f>
        <v>668898.7427200001</v>
      </c>
      <c r="EB25" s="76">
        <f t="shared" ref="EB25" si="137">SUM(EB8:EB24)</f>
        <v>680107.26728000015</v>
      </c>
      <c r="EC25" s="76">
        <f t="shared" ref="EC25" si="138">SUM(EC8:EC24)</f>
        <v>114414</v>
      </c>
      <c r="ED25" s="76">
        <f t="shared" ref="ED25" si="139">SUM(ED8:ED24)</f>
        <v>1463420.01</v>
      </c>
      <c r="EE25" s="76">
        <f t="shared" ref="EE25" si="140">SUM(EE8:EE24)</f>
        <v>193176.76881801084</v>
      </c>
      <c r="EF25" s="76">
        <f t="shared" ref="EF25" si="141">SUM(EF8:EF24)</f>
        <v>545201.092848656</v>
      </c>
      <c r="EG25" s="76">
        <f t="shared" ref="EG25" si="142">SUM(EG8:EG24)</f>
        <v>34585.987500000003</v>
      </c>
      <c r="EH25" s="76">
        <f t="shared" ref="EH25" si="143">SUM(EH8:EH24)</f>
        <v>772963.84916666686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125214273.94306239</v>
      </c>
      <c r="ER25" s="76">
        <f t="shared" ref="ER25" si="153">SUM(ER8:ER24)</f>
        <v>39125815.650441766</v>
      </c>
      <c r="ES25" s="76">
        <f t="shared" ref="ES25" si="154">SUM(ES8:ES24)</f>
        <v>56252357.590621412</v>
      </c>
      <c r="ET25" s="76">
        <f t="shared" ref="ET25" si="155">SUM(ET8:ET24)</f>
        <v>220592447.1841256</v>
      </c>
      <c r="EU25" s="76">
        <f t="shared" ref="EU25" si="156">SUM(EU8:EU24)</f>
        <v>92056061.484985203</v>
      </c>
      <c r="EV25" s="76">
        <f t="shared" ref="EV25" si="157">SUM(EV8:EV24)</f>
        <v>29503841.743232023</v>
      </c>
      <c r="EW25" s="76">
        <f t="shared" ref="EW25" si="158">SUM(EW8:EW24)</f>
        <v>50276975.076590575</v>
      </c>
      <c r="EX25" s="76">
        <f t="shared" ref="EX25" si="159">SUM(EX8:EX24)</f>
        <v>171836878.30480775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3" t="s">
        <v>77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L7" sqref="AL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4" t="s">
        <v>86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39"/>
    </row>
    <row r="2" spans="1:45" s="33" customFormat="1" x14ac:dyDescent="0.2">
      <c r="A2" s="114" t="s">
        <v>26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4" t="s">
        <v>0</v>
      </c>
      <c r="B5" s="104" t="s">
        <v>2</v>
      </c>
      <c r="C5" s="101" t="s">
        <v>3</v>
      </c>
      <c r="D5" s="102"/>
      <c r="E5" s="101" t="s">
        <v>27</v>
      </c>
      <c r="F5" s="102"/>
      <c r="G5" s="101" t="s">
        <v>34</v>
      </c>
      <c r="H5" s="102"/>
      <c r="I5" s="101" t="s">
        <v>6</v>
      </c>
      <c r="J5" s="102"/>
      <c r="K5" s="101" t="s">
        <v>36</v>
      </c>
      <c r="L5" s="102"/>
      <c r="M5" s="101" t="s">
        <v>37</v>
      </c>
      <c r="N5" s="102"/>
      <c r="O5" s="101" t="s">
        <v>8</v>
      </c>
      <c r="P5" s="102"/>
      <c r="Q5" s="101" t="s">
        <v>28</v>
      </c>
      <c r="R5" s="102"/>
      <c r="S5" s="101" t="s">
        <v>38</v>
      </c>
      <c r="T5" s="102"/>
      <c r="U5" s="101" t="s">
        <v>29</v>
      </c>
      <c r="V5" s="102"/>
      <c r="W5" s="101" t="s">
        <v>30</v>
      </c>
      <c r="X5" s="102"/>
      <c r="Y5" s="101" t="s">
        <v>9</v>
      </c>
      <c r="Z5" s="102"/>
      <c r="AA5" s="101" t="s">
        <v>31</v>
      </c>
      <c r="AB5" s="102"/>
      <c r="AC5" s="101" t="s">
        <v>10</v>
      </c>
      <c r="AD5" s="102"/>
      <c r="AE5" s="101" t="s">
        <v>11</v>
      </c>
      <c r="AF5" s="102"/>
      <c r="AG5" s="101" t="s">
        <v>12</v>
      </c>
      <c r="AH5" s="102"/>
      <c r="AI5" s="101" t="s">
        <v>32</v>
      </c>
      <c r="AJ5" s="102"/>
      <c r="AK5" s="101" t="s">
        <v>13</v>
      </c>
      <c r="AL5" s="102"/>
      <c r="AM5" s="101" t="s">
        <v>14</v>
      </c>
      <c r="AN5" s="103"/>
    </row>
    <row r="6" spans="1:45" ht="93" customHeight="1" x14ac:dyDescent="0.2">
      <c r="A6" s="106"/>
      <c r="B6" s="106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5" ht="24.95" customHeight="1" x14ac:dyDescent="0.2">
      <c r="A7" s="53">
        <v>1</v>
      </c>
      <c r="B7" s="54" t="s">
        <v>48</v>
      </c>
      <c r="C7" s="73">
        <v>359452.16000000003</v>
      </c>
      <c r="D7" s="73">
        <v>470227.30000000005</v>
      </c>
      <c r="E7" s="73">
        <v>320034.12</v>
      </c>
      <c r="F7" s="73">
        <v>320034.12</v>
      </c>
      <c r="G7" s="73">
        <v>36011.82</v>
      </c>
      <c r="H7" s="73">
        <v>36011.82</v>
      </c>
      <c r="I7" s="73">
        <v>38746905.199999996</v>
      </c>
      <c r="J7" s="73">
        <v>38746905.199999996</v>
      </c>
      <c r="K7" s="73">
        <v>5721722.9899999993</v>
      </c>
      <c r="L7" s="73">
        <v>5722909.0799999991</v>
      </c>
      <c r="M7" s="73">
        <v>1235917.18</v>
      </c>
      <c r="N7" s="73">
        <v>1174433.9099999999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114.5</v>
      </c>
      <c r="V7" s="73">
        <v>57.25</v>
      </c>
      <c r="W7" s="73">
        <v>0</v>
      </c>
      <c r="X7" s="73">
        <v>0</v>
      </c>
      <c r="Y7" s="73">
        <v>506299.81999999995</v>
      </c>
      <c r="Z7" s="73">
        <v>216576.30999999994</v>
      </c>
      <c r="AA7" s="73">
        <v>6925335.080000001</v>
      </c>
      <c r="AB7" s="73">
        <v>1783560.5000000019</v>
      </c>
      <c r="AC7" s="73">
        <v>2092080</v>
      </c>
      <c r="AD7" s="73">
        <v>0</v>
      </c>
      <c r="AE7" s="73">
        <v>-257941.37999999977</v>
      </c>
      <c r="AF7" s="73">
        <v>-43554.393999999913</v>
      </c>
      <c r="AG7" s="73">
        <v>0</v>
      </c>
      <c r="AH7" s="73">
        <v>0</v>
      </c>
      <c r="AI7" s="73">
        <v>-546259.97</v>
      </c>
      <c r="AJ7" s="73">
        <v>115935.00000000012</v>
      </c>
      <c r="AK7" s="73">
        <v>0</v>
      </c>
      <c r="AL7" s="73">
        <v>0</v>
      </c>
      <c r="AM7" s="75">
        <f t="shared" ref="AM7:AM23" si="0">C7+E7+G7+I7+K7+M7+O7+Q7+S7+U7+W7+Y7+AA7+AC7+AE7+AG7+AI7+AK7</f>
        <v>55139671.519999996</v>
      </c>
      <c r="AN7" s="75">
        <f t="shared" ref="AN7:AN23" si="1">D7+F7+H7+J7+L7+N7+P7+R7+T7+V7+X7+Z7+AB7+AD7+AF7+AH7+AJ7+AL7</f>
        <v>48543096.095999993</v>
      </c>
      <c r="AS7" s="91"/>
    </row>
    <row r="8" spans="1:45" ht="24.95" customHeight="1" x14ac:dyDescent="0.2">
      <c r="A8" s="53">
        <v>2</v>
      </c>
      <c r="B8" s="54" t="s">
        <v>64</v>
      </c>
      <c r="C8" s="73">
        <v>377797.7</v>
      </c>
      <c r="D8" s="73">
        <v>188797.7</v>
      </c>
      <c r="E8" s="73">
        <v>312646.18392453849</v>
      </c>
      <c r="F8" s="73">
        <v>312646.18392453849</v>
      </c>
      <c r="G8" s="73">
        <v>39000</v>
      </c>
      <c r="H8" s="73">
        <v>39000</v>
      </c>
      <c r="I8" s="73">
        <v>32139732.746933758</v>
      </c>
      <c r="J8" s="73">
        <v>28759810.500780445</v>
      </c>
      <c r="K8" s="73">
        <v>0</v>
      </c>
      <c r="L8" s="73">
        <v>0</v>
      </c>
      <c r="M8" s="73">
        <v>82509.253846686275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32951685.884704985</v>
      </c>
      <c r="AN8" s="75">
        <f t="shared" si="1"/>
        <v>29300254.384704985</v>
      </c>
      <c r="AS8" s="91"/>
    </row>
    <row r="9" spans="1:45" ht="24.95" customHeight="1" x14ac:dyDescent="0.2">
      <c r="A9" s="53">
        <v>3</v>
      </c>
      <c r="B9" s="54" t="s">
        <v>59</v>
      </c>
      <c r="C9" s="73">
        <v>12742</v>
      </c>
      <c r="D9" s="73">
        <v>12742</v>
      </c>
      <c r="E9" s="73">
        <v>33269</v>
      </c>
      <c r="F9" s="73">
        <v>33269</v>
      </c>
      <c r="G9" s="73">
        <v>-4000</v>
      </c>
      <c r="H9" s="73">
        <v>-4000</v>
      </c>
      <c r="I9" s="73">
        <v>8103074.3600000031</v>
      </c>
      <c r="J9" s="73">
        <v>8103074.3600000031</v>
      </c>
      <c r="K9" s="73">
        <v>771062.84</v>
      </c>
      <c r="L9" s="73">
        <v>771062.84</v>
      </c>
      <c r="M9" s="73">
        <v>553988.32384668628</v>
      </c>
      <c r="N9" s="73">
        <v>506716.34884668636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39986</v>
      </c>
      <c r="X9" s="73">
        <v>19993</v>
      </c>
      <c r="Y9" s="73">
        <v>12433</v>
      </c>
      <c r="Z9" s="73">
        <v>7220.59</v>
      </c>
      <c r="AA9" s="73">
        <v>19839139</v>
      </c>
      <c r="AB9" s="73">
        <v>163066.63133099626</v>
      </c>
      <c r="AC9" s="73">
        <v>3914</v>
      </c>
      <c r="AD9" s="73">
        <v>3914</v>
      </c>
      <c r="AE9" s="73">
        <v>-6772.2999999999993</v>
      </c>
      <c r="AF9" s="73">
        <v>-56772.299999999974</v>
      </c>
      <c r="AG9" s="73">
        <v>0</v>
      </c>
      <c r="AH9" s="73">
        <v>0</v>
      </c>
      <c r="AI9" s="73">
        <v>430450</v>
      </c>
      <c r="AJ9" s="73">
        <v>-26370.259999999995</v>
      </c>
      <c r="AK9" s="73">
        <v>0</v>
      </c>
      <c r="AL9" s="73">
        <v>0</v>
      </c>
      <c r="AM9" s="75">
        <f t="shared" si="0"/>
        <v>29789286.223846689</v>
      </c>
      <c r="AN9" s="75">
        <f t="shared" si="1"/>
        <v>9533916.2101776861</v>
      </c>
      <c r="AS9" s="91"/>
    </row>
    <row r="10" spans="1:45" ht="24.95" customHeight="1" x14ac:dyDescent="0.2">
      <c r="A10" s="53">
        <v>4</v>
      </c>
      <c r="B10" s="54" t="s">
        <v>60</v>
      </c>
      <c r="C10" s="73">
        <v>-125744.54999999999</v>
      </c>
      <c r="D10" s="73">
        <v>10042.160000000033</v>
      </c>
      <c r="E10" s="73">
        <v>7849.6600000000008</v>
      </c>
      <c r="F10" s="73">
        <v>7849.6600000000008</v>
      </c>
      <c r="G10" s="73">
        <v>3760.14</v>
      </c>
      <c r="H10" s="73">
        <v>3760.14</v>
      </c>
      <c r="I10" s="73">
        <v>6219855.4809999987</v>
      </c>
      <c r="J10" s="73">
        <v>6219855.4809999987</v>
      </c>
      <c r="K10" s="73">
        <v>1217051.56</v>
      </c>
      <c r="L10" s="73">
        <v>1217051.56</v>
      </c>
      <c r="M10" s="73">
        <v>331363.19000000006</v>
      </c>
      <c r="N10" s="73">
        <v>331363.19000000006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596242.80000000005</v>
      </c>
      <c r="V10" s="73">
        <v>313181.76000000007</v>
      </c>
      <c r="W10" s="73">
        <v>0</v>
      </c>
      <c r="X10" s="73">
        <v>0</v>
      </c>
      <c r="Y10" s="73">
        <v>125166.18</v>
      </c>
      <c r="Z10" s="73">
        <v>10101.779999999999</v>
      </c>
      <c r="AA10" s="73">
        <v>21137782.730000004</v>
      </c>
      <c r="AB10" s="73">
        <v>203898.70252700895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-42318.35</v>
      </c>
      <c r="AJ10" s="73">
        <v>116.52000000000407</v>
      </c>
      <c r="AK10" s="73">
        <v>0</v>
      </c>
      <c r="AL10" s="73">
        <v>0</v>
      </c>
      <c r="AM10" s="75">
        <f t="shared" si="0"/>
        <v>29471008.841000002</v>
      </c>
      <c r="AN10" s="75">
        <f t="shared" si="1"/>
        <v>8317220.9535270073</v>
      </c>
      <c r="AS10" s="91"/>
    </row>
    <row r="11" spans="1:45" ht="24.95" customHeight="1" x14ac:dyDescent="0.2">
      <c r="A11" s="53">
        <v>5</v>
      </c>
      <c r="B11" s="54" t="s">
        <v>47</v>
      </c>
      <c r="C11" s="73">
        <v>2982917.4649685696</v>
      </c>
      <c r="D11" s="73">
        <v>3099274.7900379961</v>
      </c>
      <c r="E11" s="73">
        <v>59446.230608000013</v>
      </c>
      <c r="F11" s="73">
        <v>59446.230608000013</v>
      </c>
      <c r="G11" s="73">
        <v>54142.64</v>
      </c>
      <c r="H11" s="73">
        <v>54142.64</v>
      </c>
      <c r="I11" s="73">
        <v>36000</v>
      </c>
      <c r="J11" s="73">
        <v>3600</v>
      </c>
      <c r="K11" s="73">
        <v>10822523.017567307</v>
      </c>
      <c r="L11" s="73">
        <v>10510688.924233973</v>
      </c>
      <c r="M11" s="73">
        <v>1806013.9796166865</v>
      </c>
      <c r="N11" s="73">
        <v>1673337.9136166866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578606.43694100063</v>
      </c>
      <c r="Z11" s="73">
        <v>519387.36694100068</v>
      </c>
      <c r="AA11" s="73">
        <v>3691034.4294237308</v>
      </c>
      <c r="AB11" s="73">
        <v>1402842.8277746961</v>
      </c>
      <c r="AC11" s="73">
        <v>0</v>
      </c>
      <c r="AD11" s="73">
        <v>0</v>
      </c>
      <c r="AE11" s="73">
        <v>482082.15636213357</v>
      </c>
      <c r="AF11" s="73">
        <v>218148.6791274962</v>
      </c>
      <c r="AG11" s="73">
        <v>0</v>
      </c>
      <c r="AH11" s="73">
        <v>0</v>
      </c>
      <c r="AI11" s="73">
        <v>273030.83262735745</v>
      </c>
      <c r="AJ11" s="73">
        <v>268913.74469735753</v>
      </c>
      <c r="AK11" s="73">
        <v>0</v>
      </c>
      <c r="AL11" s="73">
        <v>0</v>
      </c>
      <c r="AM11" s="75">
        <f t="shared" si="0"/>
        <v>20785797.188114785</v>
      </c>
      <c r="AN11" s="75">
        <f t="shared" si="1"/>
        <v>17809783.117037207</v>
      </c>
      <c r="AS11" s="91"/>
    </row>
    <row r="12" spans="1:45" ht="24.95" customHeight="1" x14ac:dyDescent="0.2">
      <c r="A12" s="53">
        <v>6</v>
      </c>
      <c r="B12" s="54" t="s">
        <v>65</v>
      </c>
      <c r="C12" s="73">
        <v>0</v>
      </c>
      <c r="D12" s="73">
        <v>0</v>
      </c>
      <c r="E12" s="73">
        <v>65162.899875999996</v>
      </c>
      <c r="F12" s="73">
        <v>65162.899875999996</v>
      </c>
      <c r="G12" s="73">
        <v>8719.3799999999974</v>
      </c>
      <c r="H12" s="73">
        <v>8719.3799999999974</v>
      </c>
      <c r="I12" s="73">
        <v>13190958</v>
      </c>
      <c r="J12" s="73">
        <v>13190958</v>
      </c>
      <c r="K12" s="73">
        <v>918367.41656199994</v>
      </c>
      <c r="L12" s="73">
        <v>918367.41656199994</v>
      </c>
      <c r="M12" s="73">
        <v>194657.25384668628</v>
      </c>
      <c r="N12" s="73">
        <v>194657.25384668628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1564.38</v>
      </c>
      <c r="Z12" s="73">
        <v>1564.38</v>
      </c>
      <c r="AA12" s="73">
        <v>185604.4</v>
      </c>
      <c r="AB12" s="73">
        <v>144203.28800000009</v>
      </c>
      <c r="AC12" s="73">
        <v>49357.37</v>
      </c>
      <c r="AD12" s="73">
        <v>49357.37</v>
      </c>
      <c r="AE12" s="73">
        <v>-910077.5969</v>
      </c>
      <c r="AF12" s="73">
        <v>-354402.60465000058</v>
      </c>
      <c r="AG12" s="73">
        <v>180.64874100000088</v>
      </c>
      <c r="AH12" s="73">
        <v>180.64874100000088</v>
      </c>
      <c r="AI12" s="73">
        <v>5509.6145939999988</v>
      </c>
      <c r="AJ12" s="73">
        <v>5509.6145939999988</v>
      </c>
      <c r="AK12" s="73">
        <v>0</v>
      </c>
      <c r="AL12" s="73">
        <v>0</v>
      </c>
      <c r="AM12" s="75">
        <f t="shared" si="0"/>
        <v>13710003.766719686</v>
      </c>
      <c r="AN12" s="75">
        <f t="shared" si="1"/>
        <v>14224277.646969685</v>
      </c>
      <c r="AS12" s="91"/>
    </row>
    <row r="13" spans="1:45" ht="24.95" customHeight="1" x14ac:dyDescent="0.2">
      <c r="A13" s="53">
        <v>7</v>
      </c>
      <c r="B13" s="54" t="s">
        <v>66</v>
      </c>
      <c r="C13" s="73">
        <v>3069584.3794689998</v>
      </c>
      <c r="D13" s="73">
        <v>860338.85259343311</v>
      </c>
      <c r="E13" s="73">
        <v>11869.160000000003</v>
      </c>
      <c r="F13" s="73">
        <v>11869.160000000003</v>
      </c>
      <c r="G13" s="73">
        <v>16151.949999999997</v>
      </c>
      <c r="H13" s="73">
        <v>16151.949999999997</v>
      </c>
      <c r="I13" s="73">
        <v>0</v>
      </c>
      <c r="J13" s="73">
        <v>0</v>
      </c>
      <c r="K13" s="73">
        <v>8028257.2659860002</v>
      </c>
      <c r="L13" s="73">
        <v>2291805.5569860004</v>
      </c>
      <c r="M13" s="73">
        <v>977680.79384668637</v>
      </c>
      <c r="N13" s="73">
        <v>352274.34084668639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218564.01</v>
      </c>
      <c r="Z13" s="73">
        <v>218564.01</v>
      </c>
      <c r="AA13" s="73">
        <v>633891.10239999997</v>
      </c>
      <c r="AB13" s="73">
        <v>606468.41371999995</v>
      </c>
      <c r="AC13" s="73">
        <v>0</v>
      </c>
      <c r="AD13" s="73">
        <v>0</v>
      </c>
      <c r="AE13" s="73">
        <v>0</v>
      </c>
      <c r="AF13" s="73">
        <v>0</v>
      </c>
      <c r="AG13" s="73">
        <v>212569.78999999998</v>
      </c>
      <c r="AH13" s="73">
        <v>212569.78999999998</v>
      </c>
      <c r="AI13" s="73">
        <v>154029.49</v>
      </c>
      <c r="AJ13" s="73">
        <v>154029.49</v>
      </c>
      <c r="AK13" s="73">
        <v>0</v>
      </c>
      <c r="AL13" s="73">
        <v>0</v>
      </c>
      <c r="AM13" s="75">
        <f t="shared" si="0"/>
        <v>13322597.941701686</v>
      </c>
      <c r="AN13" s="75">
        <f t="shared" si="1"/>
        <v>4724071.5641461192</v>
      </c>
      <c r="AS13" s="91"/>
    </row>
    <row r="14" spans="1:45" ht="24.95" customHeight="1" x14ac:dyDescent="0.2">
      <c r="A14" s="53">
        <v>8</v>
      </c>
      <c r="B14" s="54" t="s">
        <v>58</v>
      </c>
      <c r="C14" s="73">
        <v>10750</v>
      </c>
      <c r="D14" s="73">
        <v>10750</v>
      </c>
      <c r="E14" s="73">
        <v>-1036.74</v>
      </c>
      <c r="F14" s="73">
        <v>-1036.74</v>
      </c>
      <c r="G14" s="73">
        <v>9000</v>
      </c>
      <c r="H14" s="73">
        <v>9000</v>
      </c>
      <c r="I14" s="73">
        <v>9919370.5199999996</v>
      </c>
      <c r="J14" s="73">
        <v>9919370.5199999996</v>
      </c>
      <c r="K14" s="73">
        <v>470924.93000000005</v>
      </c>
      <c r="L14" s="73">
        <v>159457.40000000005</v>
      </c>
      <c r="M14" s="73">
        <v>150654.82384668628</v>
      </c>
      <c r="N14" s="73">
        <v>105841.59384668627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10559663.533846686</v>
      </c>
      <c r="AN14" s="75">
        <f t="shared" si="1"/>
        <v>10203382.773846686</v>
      </c>
      <c r="AS14" s="91"/>
    </row>
    <row r="15" spans="1:45" ht="24.95" customHeight="1" x14ac:dyDescent="0.2">
      <c r="A15" s="53">
        <v>9</v>
      </c>
      <c r="B15" s="54" t="s">
        <v>57</v>
      </c>
      <c r="C15" s="73">
        <v>0</v>
      </c>
      <c r="D15" s="73">
        <v>0</v>
      </c>
      <c r="E15" s="73">
        <v>42.370000000000005</v>
      </c>
      <c r="F15" s="73">
        <v>42.370000000000005</v>
      </c>
      <c r="G15" s="73">
        <v>1641.04</v>
      </c>
      <c r="H15" s="73">
        <v>491.30999999999995</v>
      </c>
      <c r="I15" s="73">
        <v>5594496.7899999991</v>
      </c>
      <c r="J15" s="73">
        <v>5594496.7899999991</v>
      </c>
      <c r="K15" s="73">
        <v>1479548.8399999999</v>
      </c>
      <c r="L15" s="73">
        <v>501148.10999999987</v>
      </c>
      <c r="M15" s="73">
        <v>224347.65999999997</v>
      </c>
      <c r="N15" s="73">
        <v>125060.76999999999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4150.33</v>
      </c>
      <c r="AF15" s="73">
        <v>4150.33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7304227.0299999993</v>
      </c>
      <c r="AN15" s="75">
        <f t="shared" si="1"/>
        <v>6225389.6799999978</v>
      </c>
      <c r="AS15" s="91"/>
    </row>
    <row r="16" spans="1:45" ht="24.95" customHeight="1" x14ac:dyDescent="0.2">
      <c r="A16" s="53">
        <v>10</v>
      </c>
      <c r="B16" s="54" t="s">
        <v>61</v>
      </c>
      <c r="C16" s="73">
        <v>39500</v>
      </c>
      <c r="D16" s="73">
        <v>39500</v>
      </c>
      <c r="E16" s="73">
        <v>3236.4995380000018</v>
      </c>
      <c r="F16" s="73">
        <v>3236.4995380000018</v>
      </c>
      <c r="G16" s="73">
        <v>-3763</v>
      </c>
      <c r="H16" s="73">
        <v>-3881.5</v>
      </c>
      <c r="I16" s="73">
        <v>4464348.199999921</v>
      </c>
      <c r="J16" s="73">
        <v>4464348.199999921</v>
      </c>
      <c r="K16" s="73">
        <v>1170656.9900000009</v>
      </c>
      <c r="L16" s="73">
        <v>582023.78000000096</v>
      </c>
      <c r="M16" s="73">
        <v>225380.47999999986</v>
      </c>
      <c r="N16" s="73">
        <v>180451.59999999983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3730.51</v>
      </c>
      <c r="Z16" s="73">
        <v>789.76000000000113</v>
      </c>
      <c r="AA16" s="73">
        <v>581963.51999999839</v>
      </c>
      <c r="AB16" s="73">
        <v>130129.1979999984</v>
      </c>
      <c r="AC16" s="73">
        <v>0</v>
      </c>
      <c r="AD16" s="73">
        <v>0</v>
      </c>
      <c r="AE16" s="73">
        <v>299039.13</v>
      </c>
      <c r="AF16" s="73">
        <v>196097.06500000006</v>
      </c>
      <c r="AG16" s="73">
        <v>0</v>
      </c>
      <c r="AH16" s="73">
        <v>0</v>
      </c>
      <c r="AI16" s="73">
        <v>18700</v>
      </c>
      <c r="AJ16" s="73">
        <v>18700</v>
      </c>
      <c r="AK16" s="73">
        <v>0</v>
      </c>
      <c r="AL16" s="73">
        <v>0</v>
      </c>
      <c r="AM16" s="75">
        <f t="shared" si="0"/>
        <v>6802792.3295379197</v>
      </c>
      <c r="AN16" s="75">
        <f t="shared" si="1"/>
        <v>5611394.6025379198</v>
      </c>
      <c r="AS16" s="91"/>
    </row>
    <row r="17" spans="1:45" ht="24.95" customHeight="1" x14ac:dyDescent="0.2">
      <c r="A17" s="53">
        <v>11</v>
      </c>
      <c r="B17" s="54" t="s">
        <v>63</v>
      </c>
      <c r="C17" s="73">
        <v>0</v>
      </c>
      <c r="D17" s="73">
        <v>0</v>
      </c>
      <c r="E17" s="73">
        <v>2353.59</v>
      </c>
      <c r="F17" s="73">
        <v>2353.59</v>
      </c>
      <c r="G17" s="73">
        <v>0</v>
      </c>
      <c r="H17" s="73">
        <v>0</v>
      </c>
      <c r="I17" s="73">
        <v>1357068.9972599989</v>
      </c>
      <c r="J17" s="73">
        <v>1357068.9972599989</v>
      </c>
      <c r="K17" s="73">
        <v>-35266.009999999995</v>
      </c>
      <c r="L17" s="73">
        <v>-16730.216</v>
      </c>
      <c r="M17" s="73">
        <v>56969.121138352944</v>
      </c>
      <c r="N17" s="73">
        <v>52876.541138352943</v>
      </c>
      <c r="O17" s="73">
        <v>0</v>
      </c>
      <c r="P17" s="73">
        <v>0</v>
      </c>
      <c r="Q17" s="73">
        <v>20000</v>
      </c>
      <c r="R17" s="73">
        <v>0</v>
      </c>
      <c r="S17" s="73">
        <v>3884320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7914.72</v>
      </c>
      <c r="Z17" s="73">
        <v>1582.9440000000004</v>
      </c>
      <c r="AA17" s="73">
        <v>25876.370000000003</v>
      </c>
      <c r="AB17" s="73">
        <v>21930.433516610887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57918.769194</v>
      </c>
      <c r="AJ17" s="73">
        <v>57918.769194</v>
      </c>
      <c r="AK17" s="73">
        <v>0</v>
      </c>
      <c r="AL17" s="73">
        <v>0</v>
      </c>
      <c r="AM17" s="75">
        <f t="shared" si="0"/>
        <v>5377155.5575923519</v>
      </c>
      <c r="AN17" s="75">
        <f t="shared" si="1"/>
        <v>1477001.0591089625</v>
      </c>
      <c r="AS17" s="91"/>
    </row>
    <row r="18" spans="1:45" ht="24.95" customHeight="1" x14ac:dyDescent="0.2">
      <c r="A18" s="53">
        <v>12</v>
      </c>
      <c r="B18" s="54" t="s">
        <v>56</v>
      </c>
      <c r="C18" s="73">
        <v>7000</v>
      </c>
      <c r="D18" s="73">
        <v>3800</v>
      </c>
      <c r="E18" s="73">
        <v>0</v>
      </c>
      <c r="F18" s="73">
        <v>0</v>
      </c>
      <c r="G18" s="73">
        <v>210000</v>
      </c>
      <c r="H18" s="73">
        <v>42000</v>
      </c>
      <c r="I18" s="73">
        <v>3613004.0589599716</v>
      </c>
      <c r="J18" s="73">
        <v>3612744.4589599716</v>
      </c>
      <c r="K18" s="73">
        <v>644451.25999999989</v>
      </c>
      <c r="L18" s="73">
        <v>635852.795588159</v>
      </c>
      <c r="M18" s="73">
        <v>167066.77384668624</v>
      </c>
      <c r="N18" s="73">
        <v>165823.44051335289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24371.940000000002</v>
      </c>
      <c r="AB18" s="73">
        <v>1906.8277706762601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4665894.0328066582</v>
      </c>
      <c r="AN18" s="75">
        <f t="shared" si="1"/>
        <v>4462127.5228321599</v>
      </c>
      <c r="AS18" s="91"/>
    </row>
    <row r="19" spans="1:45" ht="24.95" customHeight="1" x14ac:dyDescent="0.2">
      <c r="A19" s="53">
        <v>13</v>
      </c>
      <c r="B19" s="54" t="s">
        <v>67</v>
      </c>
      <c r="C19" s="73">
        <v>12400</v>
      </c>
      <c r="D19" s="73">
        <v>12400</v>
      </c>
      <c r="E19" s="73">
        <v>0</v>
      </c>
      <c r="F19" s="73">
        <v>0</v>
      </c>
      <c r="G19" s="73">
        <v>103315.37</v>
      </c>
      <c r="H19" s="73">
        <v>103315.37</v>
      </c>
      <c r="I19" s="73">
        <v>1792583.05</v>
      </c>
      <c r="J19" s="73">
        <v>1792583.05</v>
      </c>
      <c r="K19" s="73">
        <v>598520.61</v>
      </c>
      <c r="L19" s="73">
        <v>598520.61</v>
      </c>
      <c r="M19" s="73">
        <v>109878.87384668627</v>
      </c>
      <c r="N19" s="73">
        <v>174568.87384668627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7042.08</v>
      </c>
      <c r="Z19" s="73">
        <v>7042.08</v>
      </c>
      <c r="AA19" s="73">
        <v>364991.61</v>
      </c>
      <c r="AB19" s="73">
        <v>155795.61000000002</v>
      </c>
      <c r="AC19" s="73">
        <v>0</v>
      </c>
      <c r="AD19" s="73">
        <v>0</v>
      </c>
      <c r="AE19" s="73">
        <v>274518</v>
      </c>
      <c r="AF19" s="73">
        <v>274518</v>
      </c>
      <c r="AG19" s="73">
        <v>0</v>
      </c>
      <c r="AH19" s="73">
        <v>0</v>
      </c>
      <c r="AI19" s="73">
        <v>10809.369999999995</v>
      </c>
      <c r="AJ19" s="73">
        <v>22602.369999999995</v>
      </c>
      <c r="AK19" s="73">
        <v>0</v>
      </c>
      <c r="AL19" s="73">
        <v>0</v>
      </c>
      <c r="AM19" s="75">
        <f t="shared" si="0"/>
        <v>3274058.9638466863</v>
      </c>
      <c r="AN19" s="75">
        <f t="shared" si="1"/>
        <v>3141345.9638466863</v>
      </c>
      <c r="AS19" s="91"/>
    </row>
    <row r="20" spans="1:45" ht="24.95" customHeight="1" x14ac:dyDescent="0.2">
      <c r="A20" s="53">
        <v>14</v>
      </c>
      <c r="B20" s="54" t="s">
        <v>71</v>
      </c>
      <c r="C20" s="73">
        <v>11273.379975000053</v>
      </c>
      <c r="D20" s="73">
        <v>3700.2519900000534</v>
      </c>
      <c r="E20" s="73">
        <v>12291.510719999973</v>
      </c>
      <c r="F20" s="73">
        <v>12291.510719999973</v>
      </c>
      <c r="G20" s="73">
        <v>100</v>
      </c>
      <c r="H20" s="73">
        <v>100</v>
      </c>
      <c r="I20" s="73">
        <v>2407295.8843002673</v>
      </c>
      <c r="J20" s="73">
        <v>2370372.2272602734</v>
      </c>
      <c r="K20" s="73">
        <v>909556.52320499998</v>
      </c>
      <c r="L20" s="73">
        <v>878450.07800263632</v>
      </c>
      <c r="M20" s="73">
        <v>164899.75884668628</v>
      </c>
      <c r="N20" s="73">
        <v>164704.17736520481</v>
      </c>
      <c r="O20" s="73">
        <v>0</v>
      </c>
      <c r="P20" s="73">
        <v>0</v>
      </c>
      <c r="Q20" s="73">
        <v>-2679673.7337590009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-126437.80881200009</v>
      </c>
      <c r="Z20" s="73">
        <v>-94548.735356665173</v>
      </c>
      <c r="AA20" s="73">
        <v>388549.04870897997</v>
      </c>
      <c r="AB20" s="73">
        <v>180684.39253047542</v>
      </c>
      <c r="AC20" s="73">
        <v>728674.13</v>
      </c>
      <c r="AD20" s="73">
        <v>12290.879999999954</v>
      </c>
      <c r="AE20" s="73">
        <v>0</v>
      </c>
      <c r="AF20" s="73">
        <v>0</v>
      </c>
      <c r="AG20" s="73">
        <v>0</v>
      </c>
      <c r="AH20" s="73">
        <v>0</v>
      </c>
      <c r="AI20" s="73">
        <v>-31720.990000000038</v>
      </c>
      <c r="AJ20" s="73">
        <v>-18909.795000000322</v>
      </c>
      <c r="AK20" s="73">
        <v>0</v>
      </c>
      <c r="AL20" s="73">
        <v>0</v>
      </c>
      <c r="AM20" s="75">
        <f t="shared" si="0"/>
        <v>1784807.7031849327</v>
      </c>
      <c r="AN20" s="75">
        <f t="shared" si="1"/>
        <v>3509134.987511924</v>
      </c>
      <c r="AS20" s="91"/>
    </row>
    <row r="21" spans="1:45" ht="24.95" customHeight="1" x14ac:dyDescent="0.2">
      <c r="A21" s="53">
        <v>15</v>
      </c>
      <c r="B21" s="63" t="s">
        <v>62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600159.8698000001</v>
      </c>
      <c r="L21" s="73">
        <v>600159.8698000001</v>
      </c>
      <c r="M21" s="73">
        <v>149120.76384668628</v>
      </c>
      <c r="N21" s="73">
        <v>149120.76384668628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749280.63364668633</v>
      </c>
      <c r="AN21" s="75">
        <f t="shared" si="1"/>
        <v>749280.63364668633</v>
      </c>
      <c r="AS21" s="91"/>
    </row>
    <row r="22" spans="1:45" ht="24.95" customHeight="1" x14ac:dyDescent="0.2">
      <c r="A22" s="53">
        <v>16</v>
      </c>
      <c r="B22" s="63" t="s">
        <v>70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47013.785999999993</v>
      </c>
      <c r="L22" s="73">
        <v>47013.785999999993</v>
      </c>
      <c r="M22" s="73">
        <v>88212.063846686273</v>
      </c>
      <c r="N22" s="73">
        <v>88212.063846686273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-9728.6999999999825</v>
      </c>
      <c r="AF22" s="73">
        <v>-9728.6999999999825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125497.14984668628</v>
      </c>
      <c r="AN22" s="75">
        <f t="shared" si="1"/>
        <v>125497.14984668628</v>
      </c>
      <c r="AS22" s="91"/>
    </row>
    <row r="23" spans="1:45" ht="24.95" customHeight="1" x14ac:dyDescent="0.2">
      <c r="A23" s="53">
        <v>17</v>
      </c>
      <c r="B23" s="63" t="s">
        <v>68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7583.1</v>
      </c>
      <c r="L23" s="73">
        <v>6086.7800000000007</v>
      </c>
      <c r="M23" s="73">
        <v>72022</v>
      </c>
      <c r="N23" s="73">
        <v>72022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79605.100000000006</v>
      </c>
      <c r="AN23" s="75">
        <f t="shared" si="1"/>
        <v>78108.78</v>
      </c>
      <c r="AS23" s="91"/>
    </row>
    <row r="24" spans="1:45" ht="15" x14ac:dyDescent="0.2">
      <c r="A24" s="26"/>
      <c r="B24" s="12" t="s">
        <v>1</v>
      </c>
      <c r="C24" s="76">
        <f t="shared" ref="C24:AN24" si="2">SUM(C7:C23)</f>
        <v>6757672.5344125703</v>
      </c>
      <c r="D24" s="76">
        <f t="shared" si="2"/>
        <v>4711573.0546214292</v>
      </c>
      <c r="E24" s="76">
        <f t="shared" si="2"/>
        <v>827164.48466653854</v>
      </c>
      <c r="F24" s="76">
        <f t="shared" si="2"/>
        <v>827164.48466653854</v>
      </c>
      <c r="G24" s="76">
        <f t="shared" si="2"/>
        <v>474079.33999999997</v>
      </c>
      <c r="H24" s="76">
        <f t="shared" si="2"/>
        <v>304811.11</v>
      </c>
      <c r="I24" s="76">
        <f t="shared" si="2"/>
        <v>127584693.28845391</v>
      </c>
      <c r="J24" s="76">
        <f t="shared" si="2"/>
        <v>124135187.78526062</v>
      </c>
      <c r="K24" s="76">
        <f t="shared" si="2"/>
        <v>33372134.989120308</v>
      </c>
      <c r="L24" s="76">
        <f t="shared" si="2"/>
        <v>25423868.371172763</v>
      </c>
      <c r="M24" s="76">
        <f t="shared" si="2"/>
        <v>6590682.2942219013</v>
      </c>
      <c r="N24" s="76">
        <f t="shared" si="2"/>
        <v>5511464.7815604005</v>
      </c>
      <c r="O24" s="76">
        <f t="shared" si="2"/>
        <v>0</v>
      </c>
      <c r="P24" s="76">
        <f t="shared" si="2"/>
        <v>0</v>
      </c>
      <c r="Q24" s="76">
        <f t="shared" si="2"/>
        <v>-2659673.7337590009</v>
      </c>
      <c r="R24" s="76">
        <f t="shared" si="2"/>
        <v>0</v>
      </c>
      <c r="S24" s="76">
        <f t="shared" si="2"/>
        <v>3884320</v>
      </c>
      <c r="T24" s="76">
        <f t="shared" si="2"/>
        <v>0</v>
      </c>
      <c r="U24" s="76">
        <f t="shared" si="2"/>
        <v>596357.30000000005</v>
      </c>
      <c r="V24" s="76">
        <f t="shared" si="2"/>
        <v>313239.01000000007</v>
      </c>
      <c r="W24" s="76">
        <f t="shared" si="2"/>
        <v>39986</v>
      </c>
      <c r="X24" s="76">
        <f t="shared" si="2"/>
        <v>19993</v>
      </c>
      <c r="Y24" s="76">
        <f t="shared" si="2"/>
        <v>1334883.3281290005</v>
      </c>
      <c r="Z24" s="76">
        <f t="shared" si="2"/>
        <v>888280.4855843354</v>
      </c>
      <c r="AA24" s="76">
        <f t="shared" si="2"/>
        <v>53798539.230532706</v>
      </c>
      <c r="AB24" s="76">
        <f t="shared" si="2"/>
        <v>4794486.8251704648</v>
      </c>
      <c r="AC24" s="76">
        <f t="shared" si="2"/>
        <v>2874025.5</v>
      </c>
      <c r="AD24" s="76">
        <f t="shared" si="2"/>
        <v>65562.249999999956</v>
      </c>
      <c r="AE24" s="76">
        <f t="shared" si="2"/>
        <v>-124730.36053786616</v>
      </c>
      <c r="AF24" s="76">
        <f t="shared" si="2"/>
        <v>228456.07547749579</v>
      </c>
      <c r="AG24" s="76">
        <f t="shared" si="2"/>
        <v>212750.43874099999</v>
      </c>
      <c r="AH24" s="76">
        <f t="shared" si="2"/>
        <v>212750.43874099999</v>
      </c>
      <c r="AI24" s="76">
        <f t="shared" si="2"/>
        <v>330148.76641535742</v>
      </c>
      <c r="AJ24" s="76">
        <f t="shared" si="2"/>
        <v>598445.45348535746</v>
      </c>
      <c r="AK24" s="76">
        <f t="shared" si="2"/>
        <v>0</v>
      </c>
      <c r="AL24" s="76">
        <f t="shared" si="2"/>
        <v>0</v>
      </c>
      <c r="AM24" s="76">
        <f t="shared" si="2"/>
        <v>235893033.40039647</v>
      </c>
      <c r="AN24" s="76">
        <f t="shared" si="2"/>
        <v>168035283.12574041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3" t="s">
        <v>78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54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8:N29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5" sqref="H1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5" t="s">
        <v>87</v>
      </c>
      <c r="B2" s="115"/>
      <c r="C2" s="115"/>
      <c r="D2" s="115"/>
    </row>
    <row r="3" spans="1:5" ht="12.75" customHeight="1" x14ac:dyDescent="0.2">
      <c r="A3" s="115"/>
      <c r="B3" s="115"/>
      <c r="C3" s="115"/>
      <c r="D3" s="115"/>
      <c r="E3" s="4"/>
    </row>
    <row r="4" spans="1:5" x14ac:dyDescent="0.2">
      <c r="A4" s="115"/>
      <c r="B4" s="115"/>
      <c r="C4" s="115"/>
      <c r="D4" s="115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27518833.535553712</v>
      </c>
      <c r="D7" s="58">
        <f>C7/$C$25</f>
        <v>6.5962335599689295E-2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5753570.0510789091</v>
      </c>
      <c r="D8" s="58">
        <f t="shared" ref="D8:D21" si="0">C8/$C$25</f>
        <v>1.3791242936051726E-2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4051975.6882356484</v>
      </c>
      <c r="D9" s="58">
        <f t="shared" si="0"/>
        <v>9.7125403169383978E-3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172395174.12487143</v>
      </c>
      <c r="D10" s="58">
        <f t="shared" si="0"/>
        <v>0.41322930046071199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64572257.860104054</v>
      </c>
      <c r="D11" s="58">
        <f t="shared" si="0"/>
        <v>0.15477897847286629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32303218.155856557</v>
      </c>
      <c r="D12" s="58">
        <f t="shared" si="0"/>
        <v>7.7430451919179161E-2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292116.74546800001</v>
      </c>
      <c r="D13" s="58">
        <f t="shared" si="0"/>
        <v>7.0020056533117597E-4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3575975.8715610001</v>
      </c>
      <c r="D14" s="58">
        <f t="shared" si="0"/>
        <v>8.571574090578616E-3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5042840.0098000001</v>
      </c>
      <c r="D15" s="58">
        <f t="shared" si="0"/>
        <v>1.2087630991779064E-2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301233.66119999997</v>
      </c>
      <c r="D16" s="58">
        <f t="shared" si="0"/>
        <v>7.2205371017364575E-4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20015</v>
      </c>
      <c r="D17" s="58">
        <f t="shared" si="0"/>
        <v>4.79757307053755E-5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6648422.2146172058</v>
      </c>
      <c r="D18" s="58">
        <f t="shared" si="0"/>
        <v>1.5936193544047527E-2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64772410.03401427</v>
      </c>
      <c r="D19" s="58">
        <f t="shared" si="0"/>
        <v>0.15525874099075845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2169564.7607299928</v>
      </c>
      <c r="D20" s="58">
        <f t="shared" si="0"/>
        <v>5.2004224186187643E-3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6792523.9827444078</v>
      </c>
      <c r="D21" s="58">
        <f t="shared" si="0"/>
        <v>1.6281603867396972E-2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463931.95507659315</v>
      </c>
      <c r="D22" s="58">
        <f>C22/$C$25</f>
        <v>1.1120396973456406E-3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20516038.630477671</v>
      </c>
      <c r="D23" s="58">
        <f>C23/$C$25</f>
        <v>4.9176714687828006E-2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417190102.28138942</v>
      </c>
      <c r="D25" s="60">
        <f>SUM(D7:D24)</f>
        <v>1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K8" sqref="AK8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4" t="s">
        <v>0</v>
      </c>
      <c r="B4" s="104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10" t="s">
        <v>14</v>
      </c>
      <c r="AN4" s="111"/>
    </row>
    <row r="5" spans="1:40" ht="31.5" customHeight="1" x14ac:dyDescent="0.2">
      <c r="A5" s="106"/>
      <c r="B5" s="106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56</v>
      </c>
      <c r="C6" s="78">
        <v>236022.883</v>
      </c>
      <c r="D6" s="78">
        <v>26415.345211879372</v>
      </c>
      <c r="E6" s="78">
        <v>0</v>
      </c>
      <c r="F6" s="78">
        <v>0</v>
      </c>
      <c r="G6" s="78">
        <v>67071.221113315391</v>
      </c>
      <c r="H6" s="78">
        <v>60741.257663092314</v>
      </c>
      <c r="I6" s="78">
        <v>2849029.4964854</v>
      </c>
      <c r="J6" s="78">
        <v>1771049.479456323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3152123.6005987152</v>
      </c>
      <c r="AN6" s="75">
        <f t="shared" ref="AN6:AN22" si="1">D6+F6+H6+J6+L6+N6+P6+R6+T6+V6+X6+Z6+AB6+AD6+AF6+AH6+AJ6+AL6</f>
        <v>1858206.0823312947</v>
      </c>
    </row>
    <row r="7" spans="1:40" ht="24.95" customHeight="1" x14ac:dyDescent="0.2">
      <c r="A7" s="53">
        <v>2</v>
      </c>
      <c r="B7" s="72" t="s">
        <v>47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1398880.6080882354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1398880.6080882354</v>
      </c>
      <c r="AN7" s="75">
        <f t="shared" si="1"/>
        <v>0</v>
      </c>
    </row>
    <row r="8" spans="1:40" ht="24.95" customHeight="1" x14ac:dyDescent="0.2">
      <c r="A8" s="53">
        <v>3</v>
      </c>
      <c r="B8" s="72" t="s">
        <v>59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23462.174999999999</v>
      </c>
      <c r="V8" s="78">
        <v>11731.0875</v>
      </c>
      <c r="W8" s="78">
        <v>0</v>
      </c>
      <c r="X8" s="78">
        <v>0</v>
      </c>
      <c r="Y8" s="78">
        <v>0</v>
      </c>
      <c r="Z8" s="78">
        <v>0</v>
      </c>
      <c r="AA8" s="78">
        <v>746641</v>
      </c>
      <c r="AB8" s="78">
        <v>746641.14224700001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770103.17500000005</v>
      </c>
      <c r="AN8" s="75">
        <f t="shared" si="1"/>
        <v>758372.22974700003</v>
      </c>
    </row>
    <row r="9" spans="1:40" ht="24.95" customHeight="1" x14ac:dyDescent="0.2">
      <c r="A9" s="53">
        <v>4</v>
      </c>
      <c r="B9" s="72" t="s">
        <v>60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126735.71049900001</v>
      </c>
      <c r="AB9" s="78">
        <v>122506.98989189559</v>
      </c>
      <c r="AC9" s="78">
        <v>1984.90112</v>
      </c>
      <c r="AD9" s="78">
        <v>1626.6145583360001</v>
      </c>
      <c r="AE9" s="78">
        <v>0</v>
      </c>
      <c r="AF9" s="78">
        <v>0</v>
      </c>
      <c r="AG9" s="78">
        <v>0</v>
      </c>
      <c r="AH9" s="78">
        <v>0</v>
      </c>
      <c r="AI9" s="78">
        <v>13086.03038</v>
      </c>
      <c r="AJ9" s="78">
        <v>5511.8644480000003</v>
      </c>
      <c r="AK9" s="78">
        <v>0</v>
      </c>
      <c r="AL9" s="78">
        <v>0</v>
      </c>
      <c r="AM9" s="75">
        <f t="shared" si="0"/>
        <v>141806.64199900001</v>
      </c>
      <c r="AN9" s="75">
        <f t="shared" si="1"/>
        <v>129645.4688982316</v>
      </c>
    </row>
    <row r="10" spans="1:40" ht="24.95" customHeight="1" x14ac:dyDescent="0.2">
      <c r="A10" s="53">
        <v>5</v>
      </c>
      <c r="B10" s="72" t="s">
        <v>48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22390.564559999999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22390.564559999999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71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65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61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58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63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62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67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70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64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66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69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 x14ac:dyDescent="0.3">
      <c r="A23" s="47"/>
      <c r="B23" s="12" t="s">
        <v>1</v>
      </c>
      <c r="C23" s="76">
        <f t="shared" ref="C23:AN23" si="2">SUM(C6:C22)</f>
        <v>236022.883</v>
      </c>
      <c r="D23" s="76">
        <f t="shared" si="2"/>
        <v>26415.345211879372</v>
      </c>
      <c r="E23" s="76">
        <f t="shared" si="2"/>
        <v>0</v>
      </c>
      <c r="F23" s="76">
        <f t="shared" si="2"/>
        <v>0</v>
      </c>
      <c r="G23" s="76">
        <f t="shared" si="2"/>
        <v>67071.221113315391</v>
      </c>
      <c r="H23" s="76">
        <f t="shared" si="2"/>
        <v>60741.257663092314</v>
      </c>
      <c r="I23" s="76">
        <f t="shared" si="2"/>
        <v>2849029.4964854</v>
      </c>
      <c r="J23" s="76">
        <f t="shared" si="2"/>
        <v>1771049.479456323</v>
      </c>
      <c r="K23" s="76">
        <f t="shared" si="2"/>
        <v>0</v>
      </c>
      <c r="L23" s="76">
        <f t="shared" si="2"/>
        <v>0</v>
      </c>
      <c r="M23" s="76">
        <f t="shared" si="2"/>
        <v>1421271.1726482355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23462.174999999999</v>
      </c>
      <c r="V23" s="76">
        <f t="shared" si="2"/>
        <v>11731.0875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873376.71049900004</v>
      </c>
      <c r="AB23" s="76">
        <f t="shared" si="2"/>
        <v>869148.13213889557</v>
      </c>
      <c r="AC23" s="76">
        <f t="shared" si="2"/>
        <v>1984.90112</v>
      </c>
      <c r="AD23" s="76">
        <f t="shared" si="2"/>
        <v>1626.6145583360001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13086.03038</v>
      </c>
      <c r="AJ23" s="76">
        <f t="shared" si="2"/>
        <v>5511.8644480000003</v>
      </c>
      <c r="AK23" s="76">
        <f t="shared" si="2"/>
        <v>0</v>
      </c>
      <c r="AL23" s="76">
        <f t="shared" si="2"/>
        <v>0</v>
      </c>
      <c r="AM23" s="76">
        <f t="shared" si="2"/>
        <v>5485304.59024595</v>
      </c>
      <c r="AN23" s="76">
        <f t="shared" si="2"/>
        <v>2746223.7809765264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12" t="s">
        <v>74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AM27" s="3"/>
      <c r="AN27" s="3"/>
    </row>
    <row r="28" spans="1:40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7:AN22">
    <sortCondition descending="1" ref="AM6:AM22"/>
  </sortState>
  <mergeCells count="22"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2018-11-15T12:18:58Z</dcterms:modified>
</cp:coreProperties>
</file>