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20" windowWidth="15135" windowHeight="8700" tabRatio="908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C8" i="20" l="1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7" i="20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7" i="8"/>
  <c r="AM22" i="26"/>
  <c r="AN22" i="26"/>
  <c r="AM21" i="18"/>
  <c r="AN21" i="18"/>
  <c r="AM23" i="30"/>
  <c r="AN23" i="30"/>
  <c r="AM21" i="17"/>
  <c r="AN21" i="17"/>
  <c r="AM22" i="24"/>
  <c r="AN22" i="24"/>
  <c r="EQ24" i="29"/>
  <c r="ER24" i="29"/>
  <c r="ES24" i="29"/>
  <c r="ET24" i="29"/>
  <c r="EU24" i="29"/>
  <c r="EV24" i="29"/>
  <c r="EW24" i="29"/>
  <c r="EX24" i="29"/>
  <c r="AM22" i="14"/>
  <c r="AN22" i="14"/>
  <c r="CO22" i="28" l="1"/>
  <c r="CP22" i="28"/>
  <c r="CQ22" i="28"/>
  <c r="CR22" i="28"/>
  <c r="CS22" i="28"/>
  <c r="AM21" i="4"/>
  <c r="AN21" i="4"/>
  <c r="H22" i="22"/>
  <c r="F22" i="22"/>
  <c r="E22" i="22"/>
  <c r="CV23" i="21"/>
  <c r="H20" i="22"/>
  <c r="CV24" i="21"/>
  <c r="CU24" i="21"/>
  <c r="CS24" i="21"/>
  <c r="CR24" i="21"/>
  <c r="AI24" i="21"/>
  <c r="AH24" i="21"/>
  <c r="AF24" i="21"/>
  <c r="AE24" i="21"/>
  <c r="CU16" i="21"/>
  <c r="CT16" i="21"/>
  <c r="CS16" i="21"/>
  <c r="CR16" i="21"/>
  <c r="CU23" i="21"/>
  <c r="CT23" i="21"/>
  <c r="CS23" i="21"/>
  <c r="CR23" i="21"/>
  <c r="CU19" i="21"/>
  <c r="CT19" i="21"/>
  <c r="CS19" i="21"/>
  <c r="CR19" i="21"/>
  <c r="CU14" i="21"/>
  <c r="CT14" i="21"/>
  <c r="CS14" i="21"/>
  <c r="CR14" i="21"/>
  <c r="CU9" i="21"/>
  <c r="CT9" i="21"/>
  <c r="CS9" i="21"/>
  <c r="CR9" i="21"/>
  <c r="CU22" i="21"/>
  <c r="CT22" i="21"/>
  <c r="CS22" i="21"/>
  <c r="CR22" i="21"/>
  <c r="CU17" i="21"/>
  <c r="CT17" i="21"/>
  <c r="CS17" i="21"/>
  <c r="CR17" i="21"/>
  <c r="CU20" i="21"/>
  <c r="CT20" i="21"/>
  <c r="CS20" i="21"/>
  <c r="CR20" i="21"/>
  <c r="CU21" i="21"/>
  <c r="CT21" i="21"/>
  <c r="CS21" i="21"/>
  <c r="CR21" i="21"/>
  <c r="CU10" i="21"/>
  <c r="CT10" i="21"/>
  <c r="CS10" i="21"/>
  <c r="CR10" i="21"/>
  <c r="CU15" i="21"/>
  <c r="CT15" i="21"/>
  <c r="CS15" i="21"/>
  <c r="CR15" i="21"/>
  <c r="CU11" i="21"/>
  <c r="CT11" i="21"/>
  <c r="CS11" i="21"/>
  <c r="CR11" i="21"/>
  <c r="CU12" i="21"/>
  <c r="CT12" i="21"/>
  <c r="CS12" i="21"/>
  <c r="CR12" i="21"/>
  <c r="CU13" i="21"/>
  <c r="CT13" i="21"/>
  <c r="CS13" i="21"/>
  <c r="CR13" i="21"/>
  <c r="CU18" i="21"/>
  <c r="CT18" i="21"/>
  <c r="CS18" i="21"/>
  <c r="CR18" i="21"/>
  <c r="CU8" i="21"/>
  <c r="CT8" i="21"/>
  <c r="CS8" i="21"/>
  <c r="CR8" i="21"/>
  <c r="CU7" i="21"/>
  <c r="CT7" i="21"/>
  <c r="CS7" i="21"/>
  <c r="CR7" i="21"/>
  <c r="CV21" i="21" l="1"/>
  <c r="CV22" i="21" l="1"/>
  <c r="AM21" i="26" l="1"/>
  <c r="AN21" i="26"/>
  <c r="AM14" i="30"/>
  <c r="AN14" i="30"/>
  <c r="AM10" i="18"/>
  <c r="AN10" i="18"/>
  <c r="AM7" i="17" l="1"/>
  <c r="AN7" i="17"/>
  <c r="EW18" i="29"/>
  <c r="EV18" i="29"/>
  <c r="EU18" i="29"/>
  <c r="ET18" i="29"/>
  <c r="ES18" i="29"/>
  <c r="ER18" i="29"/>
  <c r="EQ18" i="29"/>
  <c r="CS19" i="28"/>
  <c r="CR19" i="28"/>
  <c r="CQ19" i="28"/>
  <c r="CP19" i="28"/>
  <c r="CO19" i="28"/>
  <c r="AM12" i="4"/>
  <c r="CV14" i="21"/>
  <c r="H9" i="22"/>
  <c r="AN12" i="4"/>
  <c r="AN10" i="14"/>
  <c r="AM10" i="14"/>
  <c r="EX18" i="29"/>
  <c r="AN13" i="24"/>
  <c r="AM13" i="24"/>
  <c r="AN9" i="17"/>
  <c r="AM9" i="17"/>
  <c r="AN22" i="30"/>
  <c r="AM22" i="30"/>
  <c r="AN7" i="18"/>
  <c r="AM7" i="18"/>
  <c r="AN11" i="26"/>
  <c r="AM11" i="26"/>
  <c r="AM7" i="24"/>
  <c r="AM20" i="24" l="1"/>
  <c r="AN20" i="24"/>
  <c r="AM23" i="24"/>
  <c r="AN23" i="24"/>
  <c r="AM21" i="24"/>
  <c r="AN21" i="24"/>
  <c r="AM12" i="24"/>
  <c r="AN12" i="24"/>
  <c r="AM18" i="24"/>
  <c r="AN18" i="24"/>
  <c r="AM17" i="24"/>
  <c r="AN17" i="24"/>
  <c r="AM14" i="24"/>
  <c r="AN14" i="24"/>
  <c r="AM8" i="24"/>
  <c r="AN8" i="24"/>
  <c r="AM11" i="24"/>
  <c r="AN11" i="24"/>
  <c r="AM19" i="24"/>
  <c r="AN19" i="24"/>
  <c r="AN7" i="24"/>
  <c r="AM9" i="24"/>
  <c r="AN9" i="24"/>
  <c r="EX8" i="29"/>
  <c r="EW8" i="29"/>
  <c r="EV8" i="29"/>
  <c r="EU8" i="29"/>
  <c r="ET8" i="29"/>
  <c r="ES8" i="29"/>
  <c r="ER8" i="29"/>
  <c r="EQ8" i="29"/>
  <c r="ET9" i="29"/>
  <c r="AM7" i="14"/>
  <c r="AN7" i="14"/>
  <c r="AM6" i="14"/>
  <c r="AN6" i="14"/>
  <c r="AM20" i="14"/>
  <c r="AN20" i="14"/>
  <c r="AM18" i="14"/>
  <c r="AN18" i="14"/>
  <c r="AM11" i="14"/>
  <c r="AN11" i="14"/>
  <c r="AM17" i="14"/>
  <c r="AN17" i="14"/>
  <c r="AM14" i="14"/>
  <c r="AN14" i="14"/>
  <c r="AM19" i="14"/>
  <c r="AN19" i="14"/>
  <c r="AM21" i="14"/>
  <c r="AN21" i="14"/>
  <c r="AM8" i="14"/>
  <c r="AN8" i="14"/>
  <c r="AM15" i="14"/>
  <c r="AN15" i="14"/>
  <c r="AM13" i="14"/>
  <c r="AN13" i="14"/>
  <c r="AM16" i="14"/>
  <c r="AN16" i="14"/>
  <c r="AM9" i="14"/>
  <c r="AN9" i="14"/>
  <c r="AM12" i="14"/>
  <c r="AN12" i="14"/>
  <c r="CO12" i="28" l="1"/>
  <c r="CP12" i="28"/>
  <c r="CQ12" i="28"/>
  <c r="CR12" i="28"/>
  <c r="CS12" i="28"/>
  <c r="H18" i="22"/>
  <c r="C22" i="22"/>
  <c r="D22" i="22"/>
  <c r="G22" i="22"/>
  <c r="AM19" i="26" l="1"/>
  <c r="AN19" i="26"/>
  <c r="AM9" i="18"/>
  <c r="AN9" i="18"/>
  <c r="AM10" i="30"/>
  <c r="AN10" i="30"/>
  <c r="AM13" i="17"/>
  <c r="AN13" i="17"/>
  <c r="EQ9" i="29"/>
  <c r="ER9" i="29"/>
  <c r="ES9" i="29"/>
  <c r="EV9" i="29"/>
  <c r="EW9" i="29"/>
  <c r="CO13" i="28"/>
  <c r="CP13" i="28"/>
  <c r="CQ13" i="28"/>
  <c r="CR13" i="28"/>
  <c r="CS13" i="28"/>
  <c r="AM11" i="4"/>
  <c r="AN11" i="4"/>
  <c r="H11" i="22"/>
  <c r="EX9" i="29" l="1"/>
  <c r="EU9" i="29"/>
  <c r="AM15" i="24"/>
  <c r="AN15" i="24"/>
  <c r="AM16" i="24"/>
  <c r="AN16" i="24"/>
  <c r="AM10" i="24"/>
  <c r="AN10" i="24"/>
  <c r="AM15" i="26" l="1"/>
  <c r="AM9" i="26"/>
  <c r="AM16" i="26"/>
  <c r="AM18" i="26"/>
  <c r="AM17" i="26"/>
  <c r="AM20" i="26"/>
  <c r="AM14" i="26"/>
  <c r="AM23" i="26"/>
  <c r="AM10" i="26"/>
  <c r="AM7" i="26"/>
  <c r="AM12" i="26"/>
  <c r="AM8" i="26"/>
  <c r="AM13" i="26"/>
  <c r="H6" i="22" l="1"/>
  <c r="H8" i="22"/>
  <c r="H19" i="22"/>
  <c r="H15" i="22"/>
  <c r="H17" i="22"/>
  <c r="H14" i="22"/>
  <c r="H10" i="22"/>
  <c r="H21" i="22"/>
  <c r="H7" i="22"/>
  <c r="H12" i="22"/>
  <c r="H13" i="22"/>
  <c r="H16" i="22"/>
  <c r="H5" i="22"/>
  <c r="C24" i="21" l="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G24" i="21"/>
  <c r="AJ24" i="21"/>
  <c r="AK24" i="21"/>
  <c r="AL24" i="21"/>
  <c r="AM24" i="21"/>
  <c r="AN24" i="21"/>
  <c r="AO24" i="21"/>
  <c r="AP24" i="21"/>
  <c r="AQ24" i="21"/>
  <c r="AR24" i="21"/>
  <c r="AS24" i="21"/>
  <c r="AT24" i="21"/>
  <c r="AU24" i="21"/>
  <c r="AV24" i="21"/>
  <c r="AW24" i="21"/>
  <c r="AX24" i="21"/>
  <c r="AY24" i="21"/>
  <c r="AZ24" i="21"/>
  <c r="BA24" i="21"/>
  <c r="BB24" i="21"/>
  <c r="BC24" i="21"/>
  <c r="BD24" i="21"/>
  <c r="BE24" i="21"/>
  <c r="BF24" i="21"/>
  <c r="BG24" i="21"/>
  <c r="BH24" i="21"/>
  <c r="BI24" i="21"/>
  <c r="BJ24" i="21"/>
  <c r="BK24" i="21"/>
  <c r="BL24" i="21"/>
  <c r="BM24" i="21"/>
  <c r="BN24" i="21"/>
  <c r="BO24" i="21"/>
  <c r="BP24" i="21"/>
  <c r="BQ24" i="21"/>
  <c r="BR24" i="21"/>
  <c r="BS24" i="21"/>
  <c r="BT24" i="21"/>
  <c r="BU24" i="21"/>
  <c r="BV24" i="21"/>
  <c r="BW24" i="21"/>
  <c r="BX24" i="21"/>
  <c r="BY24" i="21"/>
  <c r="BZ24" i="21"/>
  <c r="CA24" i="21"/>
  <c r="CB24" i="21"/>
  <c r="CC24" i="21"/>
  <c r="CD24" i="21"/>
  <c r="CE24" i="21"/>
  <c r="CF24" i="21"/>
  <c r="CG24" i="21"/>
  <c r="CH24" i="21"/>
  <c r="CI24" i="21"/>
  <c r="CJ24" i="21"/>
  <c r="CK24" i="21"/>
  <c r="CL24" i="21"/>
  <c r="CM24" i="21"/>
  <c r="CN24" i="21"/>
  <c r="CO24" i="21"/>
  <c r="CP24" i="21"/>
  <c r="CQ24" i="21"/>
  <c r="C24" i="30" l="1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AI24" i="30"/>
  <c r="AJ24" i="30"/>
  <c r="AK24" i="30"/>
  <c r="AL24" i="30"/>
  <c r="AM20" i="30"/>
  <c r="AN20" i="30"/>
  <c r="AM19" i="30"/>
  <c r="AN19" i="30"/>
  <c r="AM11" i="30"/>
  <c r="AN11" i="30"/>
  <c r="AM13" i="30"/>
  <c r="AN13" i="30"/>
  <c r="AM15" i="30"/>
  <c r="AN15" i="30"/>
  <c r="AM12" i="30"/>
  <c r="AN12" i="30"/>
  <c r="AM16" i="30"/>
  <c r="AN16" i="30"/>
  <c r="AM21" i="30"/>
  <c r="AN21" i="30"/>
  <c r="AM18" i="30"/>
  <c r="AN18" i="30"/>
  <c r="AM17" i="30"/>
  <c r="AN17" i="30"/>
  <c r="AM7" i="30"/>
  <c r="AN7" i="30"/>
  <c r="AM8" i="30"/>
  <c r="AN8" i="30"/>
  <c r="EU14" i="29"/>
  <c r="EV14" i="29"/>
  <c r="EW14" i="29"/>
  <c r="EU22" i="29"/>
  <c r="EV22" i="29"/>
  <c r="EW22" i="29"/>
  <c r="EU10" i="29"/>
  <c r="EV10" i="29"/>
  <c r="EW10" i="29"/>
  <c r="EU21" i="29"/>
  <c r="EV21" i="29"/>
  <c r="EW21" i="29"/>
  <c r="EU20" i="29"/>
  <c r="EV20" i="29"/>
  <c r="EW20" i="29"/>
  <c r="EU13" i="29"/>
  <c r="EV13" i="29"/>
  <c r="EW13" i="29"/>
  <c r="EU15" i="29"/>
  <c r="EV15" i="29"/>
  <c r="EW15" i="29"/>
  <c r="EU12" i="29"/>
  <c r="EV12" i="29"/>
  <c r="EW12" i="29"/>
  <c r="EU23" i="29"/>
  <c r="EV23" i="29"/>
  <c r="EW23" i="29"/>
  <c r="EU11" i="29"/>
  <c r="EV11" i="29"/>
  <c r="EW11" i="29"/>
  <c r="EU19" i="29"/>
  <c r="EV19" i="29"/>
  <c r="EW19" i="29"/>
  <c r="EU16" i="29"/>
  <c r="EV16" i="29"/>
  <c r="EW16" i="29"/>
  <c r="EU17" i="29"/>
  <c r="EV17" i="29"/>
  <c r="EW17" i="29"/>
  <c r="EQ14" i="29"/>
  <c r="ER14" i="29"/>
  <c r="ES14" i="29"/>
  <c r="EQ22" i="29"/>
  <c r="ER22" i="29"/>
  <c r="ES22" i="29"/>
  <c r="EQ10" i="29"/>
  <c r="ER10" i="29"/>
  <c r="ES10" i="29"/>
  <c r="EQ21" i="29"/>
  <c r="ER21" i="29"/>
  <c r="ES21" i="29"/>
  <c r="EQ20" i="29"/>
  <c r="ER20" i="29"/>
  <c r="ES20" i="29"/>
  <c r="EQ13" i="29"/>
  <c r="ER13" i="29"/>
  <c r="ES13" i="29"/>
  <c r="EQ15" i="29"/>
  <c r="ER15" i="29"/>
  <c r="ES15" i="29"/>
  <c r="EQ12" i="29"/>
  <c r="ER12" i="29"/>
  <c r="ES12" i="29"/>
  <c r="EQ23" i="29"/>
  <c r="ER23" i="29"/>
  <c r="ES23" i="29"/>
  <c r="EQ11" i="29"/>
  <c r="ER11" i="29"/>
  <c r="ES11" i="29"/>
  <c r="EQ19" i="29"/>
  <c r="ER19" i="29"/>
  <c r="ES19" i="29"/>
  <c r="EQ16" i="29"/>
  <c r="ER16" i="29"/>
  <c r="ES16" i="29"/>
  <c r="EQ17" i="29"/>
  <c r="ER17" i="29"/>
  <c r="ES17" i="29"/>
  <c r="C25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AI25" i="29"/>
  <c r="AJ25" i="29"/>
  <c r="AK25" i="29"/>
  <c r="AL25" i="29"/>
  <c r="AM25" i="29"/>
  <c r="AN25" i="29"/>
  <c r="AO25" i="29"/>
  <c r="AP25" i="29"/>
  <c r="AQ25" i="29"/>
  <c r="AR25" i="29"/>
  <c r="AS25" i="29"/>
  <c r="AT25" i="29"/>
  <c r="AU25" i="29"/>
  <c r="AV25" i="29"/>
  <c r="AW25" i="29"/>
  <c r="AX25" i="29"/>
  <c r="AY25" i="29"/>
  <c r="AZ25" i="29"/>
  <c r="BA25" i="29"/>
  <c r="BB25" i="29"/>
  <c r="BC25" i="29"/>
  <c r="BD25" i="29"/>
  <c r="BE25" i="29"/>
  <c r="BF25" i="29"/>
  <c r="BG25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 l="1"/>
  <c r="EU25" i="29"/>
  <c r="EV25" i="29"/>
  <c r="ER25" i="29"/>
  <c r="EW25" i="29"/>
  <c r="ES25" i="29"/>
  <c r="CO17" i="28" l="1"/>
  <c r="CP17" i="28"/>
  <c r="CQ17" i="28"/>
  <c r="CR17" i="28"/>
  <c r="CS17" i="28"/>
  <c r="CO20" i="28"/>
  <c r="CP20" i="28"/>
  <c r="CQ20" i="28"/>
  <c r="CR20" i="28"/>
  <c r="CS20" i="28"/>
  <c r="CO16" i="28"/>
  <c r="CP16" i="28"/>
  <c r="CQ16" i="28"/>
  <c r="CR16" i="28"/>
  <c r="CS16" i="28"/>
  <c r="CO8" i="28"/>
  <c r="CP8" i="28"/>
  <c r="CQ8" i="28"/>
  <c r="CR8" i="28"/>
  <c r="CS8" i="28"/>
  <c r="CO15" i="28"/>
  <c r="CP15" i="28"/>
  <c r="CQ15" i="28"/>
  <c r="CR15" i="28"/>
  <c r="CS15" i="28"/>
  <c r="CO11" i="28"/>
  <c r="CP11" i="28"/>
  <c r="CQ11" i="28"/>
  <c r="CR11" i="28"/>
  <c r="CS11" i="28"/>
  <c r="CO14" i="28"/>
  <c r="CP14" i="28"/>
  <c r="CQ14" i="28"/>
  <c r="CR14" i="28"/>
  <c r="CS14" i="28"/>
  <c r="CO21" i="28"/>
  <c r="CP21" i="28"/>
  <c r="CQ21" i="28"/>
  <c r="CR21" i="28"/>
  <c r="CS21" i="28"/>
  <c r="CO7" i="28"/>
  <c r="CP7" i="28"/>
  <c r="CQ7" i="28"/>
  <c r="CR7" i="28"/>
  <c r="CS7" i="28"/>
  <c r="CO9" i="28"/>
  <c r="CP9" i="28"/>
  <c r="CQ9" i="28"/>
  <c r="CR9" i="28"/>
  <c r="CS9" i="28"/>
  <c r="CO10" i="28"/>
  <c r="CP10" i="28"/>
  <c r="CQ10" i="28"/>
  <c r="CR10" i="28"/>
  <c r="CS10" i="28"/>
  <c r="CO23" i="28"/>
  <c r="CP23" i="28"/>
  <c r="CQ23" i="28"/>
  <c r="CR23" i="28"/>
  <c r="CS23" i="28"/>
  <c r="CS18" i="28"/>
  <c r="CR18" i="28"/>
  <c r="CQ18" i="28"/>
  <c r="CP18" i="28"/>
  <c r="CO18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AR24" i="28"/>
  <c r="AS24" i="28"/>
  <c r="AT24" i="28"/>
  <c r="AU24" i="28"/>
  <c r="AV24" i="28"/>
  <c r="AW24" i="28"/>
  <c r="AX24" i="28"/>
  <c r="AY24" i="28"/>
  <c r="AZ24" i="28"/>
  <c r="BA24" i="28"/>
  <c r="BB24" i="28"/>
  <c r="BC24" i="28"/>
  <c r="BD24" i="28"/>
  <c r="BE24" i="28"/>
  <c r="BF24" i="28"/>
  <c r="BG24" i="28"/>
  <c r="BH24" i="28"/>
  <c r="BI24" i="28"/>
  <c r="BJ24" i="28"/>
  <c r="BK24" i="28"/>
  <c r="BL24" i="28"/>
  <c r="BM24" i="28"/>
  <c r="BN24" i="28"/>
  <c r="BO24" i="28"/>
  <c r="BP24" i="28"/>
  <c r="BQ24" i="28"/>
  <c r="BR24" i="28"/>
  <c r="BS24" i="28"/>
  <c r="BT24" i="28"/>
  <c r="BU24" i="28"/>
  <c r="BV24" i="28"/>
  <c r="BW24" i="28"/>
  <c r="BX24" i="28"/>
  <c r="BY24" i="28"/>
  <c r="BZ24" i="28"/>
  <c r="CA24" i="28"/>
  <c r="CB24" i="28"/>
  <c r="CC24" i="28"/>
  <c r="CD24" i="28"/>
  <c r="CE24" i="28"/>
  <c r="CF24" i="28"/>
  <c r="CG24" i="28"/>
  <c r="CH24" i="28"/>
  <c r="CI24" i="28"/>
  <c r="CJ24" i="28"/>
  <c r="CK24" i="28"/>
  <c r="CL24" i="28"/>
  <c r="CM24" i="28"/>
  <c r="CN24" i="28"/>
  <c r="CV20" i="21"/>
  <c r="CV15" i="21"/>
  <c r="CV12" i="21"/>
  <c r="CV11" i="21"/>
  <c r="CV9" i="21"/>
  <c r="CV19" i="21"/>
  <c r="CV18" i="21"/>
  <c r="CV16" i="21"/>
  <c r="CV13" i="21"/>
  <c r="CV7" i="21"/>
  <c r="CV8" i="21"/>
  <c r="CV10" i="21"/>
  <c r="CV17" i="21"/>
  <c r="CT24" i="21" l="1"/>
  <c r="CP24" i="28"/>
  <c r="CR24" i="28"/>
  <c r="CQ24" i="28"/>
  <c r="CO24" i="28"/>
  <c r="CS24" i="28"/>
  <c r="AM9" i="30" l="1"/>
  <c r="AM24" i="30" s="1"/>
  <c r="AN9" i="30"/>
  <c r="AN24" i="30" s="1"/>
  <c r="AL24" i="32"/>
  <c r="AK24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EX16" i="29"/>
  <c r="ET16" i="29"/>
  <c r="EX19" i="29"/>
  <c r="ET19" i="29"/>
  <c r="EX11" i="29"/>
  <c r="ET11" i="29"/>
  <c r="EX23" i="29"/>
  <c r="ET23" i="29"/>
  <c r="ET12" i="29"/>
  <c r="EX12" i="29"/>
  <c r="EX15" i="29"/>
  <c r="ET15" i="29"/>
  <c r="EX13" i="29"/>
  <c r="ET13" i="29"/>
  <c r="ET20" i="29"/>
  <c r="EX20" i="29"/>
  <c r="EX21" i="29"/>
  <c r="ET21" i="29"/>
  <c r="EX10" i="29"/>
  <c r="ET10" i="29"/>
  <c r="EX22" i="29"/>
  <c r="ET22" i="29"/>
  <c r="ET14" i="29"/>
  <c r="EX14" i="29"/>
  <c r="EX17" i="29"/>
  <c r="ET17" i="29"/>
  <c r="C24" i="28"/>
  <c r="AN15" i="26"/>
  <c r="AN8" i="26"/>
  <c r="AN13" i="26"/>
  <c r="AN9" i="26"/>
  <c r="AN16" i="26"/>
  <c r="AN18" i="26"/>
  <c r="AN17" i="26"/>
  <c r="AN20" i="26"/>
  <c r="AN14" i="26"/>
  <c r="AN23" i="26"/>
  <c r="AN10" i="26"/>
  <c r="AN7" i="26"/>
  <c r="AN12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AM20" i="4"/>
  <c r="AN20" i="4"/>
  <c r="AM16" i="4"/>
  <c r="AN16" i="4"/>
  <c r="AM15" i="4"/>
  <c r="AN15" i="4"/>
  <c r="AM18" i="4"/>
  <c r="AN18" i="4"/>
  <c r="AM19" i="4"/>
  <c r="AN19" i="4"/>
  <c r="AM17" i="4"/>
  <c r="AN17" i="4"/>
  <c r="AM13" i="4"/>
  <c r="AN13" i="4"/>
  <c r="AM22" i="4"/>
  <c r="AN22" i="4"/>
  <c r="AM10" i="4"/>
  <c r="AN10" i="4"/>
  <c r="AM9" i="4"/>
  <c r="AN9" i="4"/>
  <c r="AM6" i="4"/>
  <c r="AN6" i="4"/>
  <c r="AM14" i="4"/>
  <c r="AN14" i="4"/>
  <c r="AM7" i="4"/>
  <c r="AN7" i="4"/>
  <c r="AN22" i="18"/>
  <c r="AM22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AN22" i="17"/>
  <c r="AM22" i="17"/>
  <c r="AL23" i="17"/>
  <c r="AK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N20" i="18"/>
  <c r="AM20" i="18"/>
  <c r="AN15" i="18"/>
  <c r="AM15" i="18"/>
  <c r="AN16" i="18"/>
  <c r="AM16" i="18"/>
  <c r="AN14" i="18"/>
  <c r="AM14" i="18"/>
  <c r="AN19" i="18"/>
  <c r="AM19" i="18"/>
  <c r="AN17" i="18"/>
  <c r="AM17" i="18"/>
  <c r="AN13" i="18"/>
  <c r="AM13" i="18"/>
  <c r="AN18" i="18"/>
  <c r="AM18" i="18"/>
  <c r="AN6" i="18"/>
  <c r="AM6" i="18"/>
  <c r="AN11" i="18"/>
  <c r="AM11" i="18"/>
  <c r="AN12" i="18"/>
  <c r="AM12" i="18"/>
  <c r="AN8" i="18"/>
  <c r="AM8" i="18"/>
  <c r="AN6" i="17"/>
  <c r="AM6" i="17"/>
  <c r="AN16" i="17"/>
  <c r="AM16" i="17"/>
  <c r="AN17" i="17"/>
  <c r="AM17" i="17"/>
  <c r="AN20" i="17"/>
  <c r="AM20" i="17"/>
  <c r="AN10" i="17"/>
  <c r="AM10" i="17"/>
  <c r="AN8" i="17"/>
  <c r="AM8" i="17"/>
  <c r="AN15" i="17"/>
  <c r="AM15" i="17"/>
  <c r="AN11" i="17"/>
  <c r="AM11" i="17"/>
  <c r="AN12" i="17"/>
  <c r="AM12" i="17"/>
  <c r="AN14" i="17"/>
  <c r="AM14" i="17"/>
  <c r="AN18" i="17"/>
  <c r="AM18" i="17"/>
  <c r="AN19" i="17"/>
  <c r="AM19" i="17"/>
  <c r="AN8" i="4"/>
  <c r="AM8" i="4"/>
  <c r="AN24" i="32" l="1"/>
  <c r="C25" i="8"/>
  <c r="D18" i="8" s="1"/>
  <c r="AN24" i="24"/>
  <c r="AM24" i="26"/>
  <c r="AM24" i="24"/>
  <c r="ET25" i="29"/>
  <c r="EX25" i="29"/>
  <c r="AM24" i="32"/>
  <c r="AN24" i="26"/>
  <c r="AM23" i="18"/>
  <c r="AN23" i="18"/>
  <c r="AM23" i="17"/>
  <c r="AN23" i="17"/>
  <c r="C25" i="20"/>
  <c r="D18" i="20" s="1"/>
  <c r="AM23" i="14"/>
  <c r="AN23" i="14"/>
  <c r="AM23" i="4"/>
  <c r="AN23" i="4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<sst xmlns="http://schemas.openxmlformats.org/spreadsheetml/2006/main" count="1366" uniqueCount="93">
  <si>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</si>
  <si>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</si>
  <si>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</si>
  <si>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</si>
  <si>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</si>
  <si>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</si>
  <si>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</si>
  <si>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</si>
  <si>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</si>
  <si>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</si>
  <si>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</si>
  <si>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</si>
  <si>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</si>
  <si>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</si>
  <si>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</si>
  <si>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</si>
  <si>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</si>
  <si>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</si>
  <si>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</si>
  <si>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</si>
  <si>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</si>
  <si>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</si>
  <si>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</si>
  <si>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</si>
  <si>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</si>
  <si>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</si>
  <si>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</si>
  <si>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</si>
  <si>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</si>
  <si>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</si>
  <si>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</si>
  <si>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</si>
  <si>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</si>
  <si>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</si>
  <si>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</si>
  <si>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</si>
  <si>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</si>
  <si>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</si>
  <si>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</si>
  <si>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</si>
  <si>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</si>
  <si>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</si>
  <si>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</si>
  <si>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</si>
  <si>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</si>
  <si>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</si>
  <si>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</si>
  <si>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სს “სადაზღვევო კომპანია ალდაგი"</t>
  </si>
  <si>
    <t>სს "სადაზღვევო კომპანია ჯი პი აი ჰოლდინგი"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</si>
  <si>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</si>
  <si>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</si>
  <si>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</si>
  <si>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</si>
  <si>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</si>
  <si>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</si>
  <si>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</si>
  <si>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</si>
  <si>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</si>
  <si>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”პსპ დაზღვევა”</t>
  </si>
  <si>
    <t>სს სადაზღვევო კომპანია "უნისონი"</t>
  </si>
  <si>
    <t>სს სადაზღვევო კომპანია "აი სი ჯგუფი"</t>
  </si>
  <si>
    <t>სს დაზღვევის საერთაშორისო კომპანია "ირაო"</t>
  </si>
  <si>
    <t>სს „სადაზღვევო კომპანია ალფა“</t>
  </si>
  <si>
    <t>სს სადაზღვევო კომპანია "ტაო"</t>
  </si>
  <si>
    <t>სს დაზღვევის კომპანია "ქართუ"</t>
  </si>
  <si>
    <t>სს სადაზღვევო კომპანია იმედი L</t>
  </si>
  <si>
    <t>სს სადაზღვევო კომპანია „არდი დაზღვევა“</t>
  </si>
  <si>
    <t>სს "თიბისი დაზღვევა"</t>
  </si>
  <si>
    <t>სს სადაზღვევო კომპანია პრაიმი</t>
  </si>
  <si>
    <t>სს ჰუალინგ დაზღვევა</t>
  </si>
  <si>
    <t>სს ჰულინგ დაზღვევა</t>
  </si>
  <si>
    <t xml:space="preserve"> სს ჰუალინგ დაზღვევა</t>
  </si>
  <si>
    <t>საანგარიშო თარიღი: 31.03.2018</t>
  </si>
  <si>
    <t>საანგარიშო პერიოდი: 01.01.2018 - 31.03.2018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</si>
  <si>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(01.01.2018 - 31.03.2018)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</si>
  <si>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(01.01.2018 - 31.03.2018)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</si>
  <si>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(01.01.2018 - 31.03.2018)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</si>
  <si>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(01.01.2018 - 31.03.2018)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</si>
  <si>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(01.01.2018 - 31.03.2018) დამდგარი ზარალების ოდენობას</t>
  </si>
  <si>
    <t>გამომუშავებული პრემია შეესაბამება საანგარიშო პერიოდში (01.01.2018 - 31.03.2018)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</si>
  <si>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(01.01.2018- 31.03.2018)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</si>
  <si>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2018 წლის I კვარტლის  განმავლობაში დაზღვეულ სატრანსპორტო საშუალებათა რაოდენობა</t>
  </si>
  <si>
    <t>2018 წლის I კვარტლის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</si>
  <si>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2018 წლის I კვარტლის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</si>
  <si>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2018 წლის 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</si>
  <si>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2018 წლის I კვარტლის განმავლობაში სადაზღვევო კომპანიების მიერ ანაზღაურებული ზარალების ოდენობა</t>
  </si>
  <si>
    <t>2018 წლის I კვარტლის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</si>
  <si>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2018 წლის I კვარტლის მონაცემებით (პირდაპირი დაზღვევის საქმიანობა)</t>
  </si>
  <si>
    <t xml:space="preserve">2018 წლის I კვარტლის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</si>
  <si>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2018 წლის I კვარტლის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</si>
  <si>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2018 წლის 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</si>
  <si>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2018 წლის I კვარტლის მონაცემებით (გადაზღვევის საქმიანობა)</t>
  </si>
  <si>
    <t>სს საერთაშორისო სადაზღვევო კომპანია კამარა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</si>
</sst>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1" applyNumberFormat="1" applyFont="1" applyAlignment="1">
      <alignment vertical="center"/>
    </xf>
    <xf numFmtId="166" fontId="0" fillId="0" borderId="0" xfId="0" applyNumberForma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CW28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A7" sqref="A7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8" width="12.7109375" style="25" customWidth="1" outlineLevel="1"/>
    <col min="99" max="99" width="15.140625" style="25" customWidth="1"/>
    <col min="100" max="100" width="12.7109375" style="25" customWidth="1"/>
    <col min="101" max="16384" width="9.140625" style="25"/>
  </cols>
  <sheetData>
    <row r="1" spans="1:101" s="20" customFormat="1" ht="28.5" customHeight="1" x14ac:dyDescent="0.2">
      <c r="A1" s="15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1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1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1" s="22" customFormat="1" ht="89.25" customHeight="1" x14ac:dyDescent="0.2">
      <c r="A4" s="103" t="s">
        <v>0</v>
      </c>
      <c r="B4" s="103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1"/>
      <c r="W4" s="101"/>
      <c r="X4" s="101"/>
      <c r="Y4" s="102"/>
      <c r="Z4" s="100" t="s">
        <v>35</v>
      </c>
      <c r="AA4" s="101"/>
      <c r="AB4" s="101"/>
      <c r="AC4" s="101"/>
      <c r="AD4" s="102"/>
      <c r="AE4" s="100" t="s">
        <v>7</v>
      </c>
      <c r="AF4" s="101"/>
      <c r="AG4" s="101"/>
      <c r="AH4" s="101"/>
      <c r="AI4" s="102"/>
      <c r="AJ4" s="100" t="s">
        <v>8</v>
      </c>
      <c r="AK4" s="101"/>
      <c r="AL4" s="101"/>
      <c r="AM4" s="101"/>
      <c r="AN4" s="102"/>
      <c r="AO4" s="100" t="s">
        <v>28</v>
      </c>
      <c r="AP4" s="101"/>
      <c r="AQ4" s="101"/>
      <c r="AR4" s="101"/>
      <c r="AS4" s="102"/>
      <c r="AT4" s="100" t="s">
        <v>38</v>
      </c>
      <c r="AU4" s="101"/>
      <c r="AV4" s="101"/>
      <c r="AW4" s="101"/>
      <c r="AX4" s="102"/>
      <c r="AY4" s="100" t="s">
        <v>29</v>
      </c>
      <c r="AZ4" s="101"/>
      <c r="BA4" s="101"/>
      <c r="BB4" s="101"/>
      <c r="BC4" s="102"/>
      <c r="BD4" s="100" t="s">
        <v>30</v>
      </c>
      <c r="BE4" s="101"/>
      <c r="BF4" s="101"/>
      <c r="BG4" s="101"/>
      <c r="BH4" s="102"/>
      <c r="BI4" s="100" t="s">
        <v>9</v>
      </c>
      <c r="BJ4" s="101"/>
      <c r="BK4" s="101"/>
      <c r="BL4" s="101"/>
      <c r="BM4" s="102"/>
      <c r="BN4" s="100" t="s">
        <v>33</v>
      </c>
      <c r="BO4" s="101"/>
      <c r="BP4" s="101"/>
      <c r="BQ4" s="101"/>
      <c r="BR4" s="102"/>
      <c r="BS4" s="100" t="s">
        <v>10</v>
      </c>
      <c r="BT4" s="101"/>
      <c r="BU4" s="101"/>
      <c r="BV4" s="101"/>
      <c r="BW4" s="102"/>
      <c r="BX4" s="100" t="s">
        <v>11</v>
      </c>
      <c r="BY4" s="101"/>
      <c r="BZ4" s="101"/>
      <c r="CA4" s="101"/>
      <c r="CB4" s="102"/>
      <c r="CC4" s="100" t="s">
        <v>12</v>
      </c>
      <c r="CD4" s="101"/>
      <c r="CE4" s="101"/>
      <c r="CF4" s="101"/>
      <c r="CG4" s="102"/>
      <c r="CH4" s="100" t="s">
        <v>32</v>
      </c>
      <c r="CI4" s="101"/>
      <c r="CJ4" s="101"/>
      <c r="CK4" s="101"/>
      <c r="CL4" s="102"/>
      <c r="CM4" s="100" t="s">
        <v>13</v>
      </c>
      <c r="CN4" s="101"/>
      <c r="CO4" s="101"/>
      <c r="CP4" s="101"/>
      <c r="CQ4" s="102"/>
      <c r="CR4" s="100" t="s">
        <v>14</v>
      </c>
      <c r="CS4" s="101"/>
      <c r="CT4" s="101"/>
      <c r="CU4" s="101"/>
      <c r="CV4" s="102"/>
    </row>
    <row r="5" spans="1:101" s="22" customFormat="1" ht="42" customHeight="1" x14ac:dyDescent="0.2">
      <c r="A5" s="104"/>
      <c r="B5" s="104"/>
      <c r="C5" s="99" t="s">
        <v>44</v>
      </c>
      <c r="D5" s="99"/>
      <c r="E5" s="99"/>
      <c r="F5" s="99"/>
      <c r="G5" s="68" t="s">
        <v>45</v>
      </c>
      <c r="H5" s="99" t="s">
        <v>44</v>
      </c>
      <c r="I5" s="99"/>
      <c r="J5" s="99"/>
      <c r="K5" s="99"/>
      <c r="L5" s="68" t="s">
        <v>45</v>
      </c>
      <c r="M5" s="99" t="s">
        <v>44</v>
      </c>
      <c r="N5" s="99"/>
      <c r="O5" s="99"/>
      <c r="P5" s="99"/>
      <c r="Q5" s="68" t="s">
        <v>45</v>
      </c>
      <c r="R5" s="99" t="s">
        <v>44</v>
      </c>
      <c r="S5" s="99"/>
      <c r="T5" s="99"/>
      <c r="U5" s="99"/>
      <c r="V5" s="106" t="s">
        <v>45</v>
      </c>
      <c r="W5" s="107"/>
      <c r="X5" s="107"/>
      <c r="Y5" s="108"/>
      <c r="Z5" s="99" t="s">
        <v>44</v>
      </c>
      <c r="AA5" s="99"/>
      <c r="AB5" s="99"/>
      <c r="AC5" s="99"/>
      <c r="AD5" s="68" t="s">
        <v>45</v>
      </c>
      <c r="AE5" s="99" t="s">
        <v>44</v>
      </c>
      <c r="AF5" s="99"/>
      <c r="AG5" s="99"/>
      <c r="AH5" s="99"/>
      <c r="AI5" s="68" t="s">
        <v>45</v>
      </c>
      <c r="AJ5" s="99" t="s">
        <v>44</v>
      </c>
      <c r="AK5" s="99"/>
      <c r="AL5" s="99"/>
      <c r="AM5" s="99"/>
      <c r="AN5" s="68" t="s">
        <v>45</v>
      </c>
      <c r="AO5" s="99" t="s">
        <v>44</v>
      </c>
      <c r="AP5" s="99"/>
      <c r="AQ5" s="99"/>
      <c r="AR5" s="99"/>
      <c r="AS5" s="68" t="s">
        <v>45</v>
      </c>
      <c r="AT5" s="99" t="s">
        <v>44</v>
      </c>
      <c r="AU5" s="99"/>
      <c r="AV5" s="99"/>
      <c r="AW5" s="99"/>
      <c r="AX5" s="68" t="s">
        <v>45</v>
      </c>
      <c r="AY5" s="99" t="s">
        <v>44</v>
      </c>
      <c r="AZ5" s="99"/>
      <c r="BA5" s="99"/>
      <c r="BB5" s="99"/>
      <c r="BC5" s="68" t="s">
        <v>45</v>
      </c>
      <c r="BD5" s="99" t="s">
        <v>44</v>
      </c>
      <c r="BE5" s="99"/>
      <c r="BF5" s="99"/>
      <c r="BG5" s="99"/>
      <c r="BH5" s="68" t="s">
        <v>45</v>
      </c>
      <c r="BI5" s="99" t="s">
        <v>44</v>
      </c>
      <c r="BJ5" s="99"/>
      <c r="BK5" s="99"/>
      <c r="BL5" s="99"/>
      <c r="BM5" s="68" t="s">
        <v>45</v>
      </c>
      <c r="BN5" s="99" t="s">
        <v>44</v>
      </c>
      <c r="BO5" s="99"/>
      <c r="BP5" s="99"/>
      <c r="BQ5" s="99"/>
      <c r="BR5" s="68" t="s">
        <v>45</v>
      </c>
      <c r="BS5" s="99" t="s">
        <v>44</v>
      </c>
      <c r="BT5" s="99"/>
      <c r="BU5" s="99"/>
      <c r="BV5" s="99"/>
      <c r="BW5" s="68" t="s">
        <v>45</v>
      </c>
      <c r="BX5" s="99" t="s">
        <v>44</v>
      </c>
      <c r="BY5" s="99"/>
      <c r="BZ5" s="99"/>
      <c r="CA5" s="99"/>
      <c r="CB5" s="68" t="s">
        <v>45</v>
      </c>
      <c r="CC5" s="99" t="s">
        <v>44</v>
      </c>
      <c r="CD5" s="99"/>
      <c r="CE5" s="99"/>
      <c r="CF5" s="99"/>
      <c r="CG5" s="68" t="s">
        <v>45</v>
      </c>
      <c r="CH5" s="99" t="s">
        <v>44</v>
      </c>
      <c r="CI5" s="99"/>
      <c r="CJ5" s="99"/>
      <c r="CK5" s="99"/>
      <c r="CL5" s="68" t="s">
        <v>45</v>
      </c>
      <c r="CM5" s="99" t="s">
        <v>44</v>
      </c>
      <c r="CN5" s="99"/>
      <c r="CO5" s="99"/>
      <c r="CP5" s="99"/>
      <c r="CQ5" s="68" t="s">
        <v>45</v>
      </c>
      <c r="CR5" s="99" t="s">
        <v>44</v>
      </c>
      <c r="CS5" s="99"/>
      <c r="CT5" s="99"/>
      <c r="CU5" s="99"/>
      <c r="CV5" s="68" t="s">
        <v>45</v>
      </c>
    </row>
    <row r="6" spans="1:101" s="70" customFormat="1" ht="45" x14ac:dyDescent="0.2">
      <c r="A6" s="105"/>
      <c r="B6" s="105"/>
      <c r="C6" s="71" t="s">
        <v>51</v>
      </c>
      <c r="D6" s="71" t="s">
        <v>52</v>
      </c>
      <c r="E6" s="71" t="s">
        <v>53</v>
      </c>
      <c r="F6" s="71" t="s">
        <v>14</v>
      </c>
      <c r="G6" s="71" t="s">
        <v>14</v>
      </c>
      <c r="H6" s="71" t="s">
        <v>51</v>
      </c>
      <c r="I6" s="71" t="s">
        <v>52</v>
      </c>
      <c r="J6" s="71" t="s">
        <v>53</v>
      </c>
      <c r="K6" s="71" t="s">
        <v>14</v>
      </c>
      <c r="L6" s="71" t="s">
        <v>14</v>
      </c>
      <c r="M6" s="71" t="s">
        <v>51</v>
      </c>
      <c r="N6" s="71" t="s">
        <v>52</v>
      </c>
      <c r="O6" s="71" t="s">
        <v>53</v>
      </c>
      <c r="P6" s="71" t="s">
        <v>14</v>
      </c>
      <c r="Q6" s="71" t="s">
        <v>14</v>
      </c>
      <c r="R6" s="71" t="s">
        <v>51</v>
      </c>
      <c r="S6" s="71" t="s">
        <v>52</v>
      </c>
      <c r="T6" s="71" t="s">
        <v>53</v>
      </c>
      <c r="U6" s="71" t="s">
        <v>14</v>
      </c>
      <c r="V6" s="71" t="s">
        <v>51</v>
      </c>
      <c r="W6" s="71" t="s">
        <v>52</v>
      </c>
      <c r="X6" s="71" t="s">
        <v>53</v>
      </c>
      <c r="Y6" s="71" t="s">
        <v>14</v>
      </c>
      <c r="Z6" s="71" t="s">
        <v>51</v>
      </c>
      <c r="AA6" s="71" t="s">
        <v>52</v>
      </c>
      <c r="AB6" s="71" t="s">
        <v>53</v>
      </c>
      <c r="AC6" s="71" t="s">
        <v>14</v>
      </c>
      <c r="AD6" s="71" t="s">
        <v>14</v>
      </c>
      <c r="AE6" s="71" t="s">
        <v>51</v>
      </c>
      <c r="AF6" s="71" t="s">
        <v>52</v>
      </c>
      <c r="AG6" s="71" t="s">
        <v>53</v>
      </c>
      <c r="AH6" s="71" t="s">
        <v>14</v>
      </c>
      <c r="AI6" s="71" t="s">
        <v>14</v>
      </c>
      <c r="AJ6" s="71" t="s">
        <v>51</v>
      </c>
      <c r="AK6" s="71" t="s">
        <v>52</v>
      </c>
      <c r="AL6" s="71" t="s">
        <v>53</v>
      </c>
      <c r="AM6" s="71" t="s">
        <v>14</v>
      </c>
      <c r="AN6" s="71" t="s">
        <v>14</v>
      </c>
      <c r="AO6" s="71" t="s">
        <v>51</v>
      </c>
      <c r="AP6" s="71" t="s">
        <v>52</v>
      </c>
      <c r="AQ6" s="71" t="s">
        <v>53</v>
      </c>
      <c r="AR6" s="71" t="s">
        <v>14</v>
      </c>
      <c r="AS6" s="71" t="s">
        <v>14</v>
      </c>
      <c r="AT6" s="71" t="s">
        <v>51</v>
      </c>
      <c r="AU6" s="71" t="s">
        <v>52</v>
      </c>
      <c r="AV6" s="71" t="s">
        <v>53</v>
      </c>
      <c r="AW6" s="71" t="s">
        <v>14</v>
      </c>
      <c r="AX6" s="71" t="s">
        <v>14</v>
      </c>
      <c r="AY6" s="71" t="s">
        <v>51</v>
      </c>
      <c r="AZ6" s="71" t="s">
        <v>52</v>
      </c>
      <c r="BA6" s="71" t="s">
        <v>53</v>
      </c>
      <c r="BB6" s="71" t="s">
        <v>14</v>
      </c>
      <c r="BC6" s="71" t="s">
        <v>14</v>
      </c>
      <c r="BD6" s="71" t="s">
        <v>51</v>
      </c>
      <c r="BE6" s="71" t="s">
        <v>52</v>
      </c>
      <c r="BF6" s="71" t="s">
        <v>53</v>
      </c>
      <c r="BG6" s="71" t="s">
        <v>14</v>
      </c>
      <c r="BH6" s="71" t="s">
        <v>14</v>
      </c>
      <c r="BI6" s="71" t="s">
        <v>51</v>
      </c>
      <c r="BJ6" s="71" t="s">
        <v>52</v>
      </c>
      <c r="BK6" s="71" t="s">
        <v>53</v>
      </c>
      <c r="BL6" s="71" t="s">
        <v>14</v>
      </c>
      <c r="BM6" s="71" t="s">
        <v>14</v>
      </c>
      <c r="BN6" s="71" t="s">
        <v>51</v>
      </c>
      <c r="BO6" s="71" t="s">
        <v>52</v>
      </c>
      <c r="BP6" s="71" t="s">
        <v>53</v>
      </c>
      <c r="BQ6" s="71" t="s">
        <v>14</v>
      </c>
      <c r="BR6" s="71" t="s">
        <v>14</v>
      </c>
      <c r="BS6" s="71" t="s">
        <v>51</v>
      </c>
      <c r="BT6" s="71" t="s">
        <v>52</v>
      </c>
      <c r="BU6" s="71" t="s">
        <v>53</v>
      </c>
      <c r="BV6" s="71" t="s">
        <v>14</v>
      </c>
      <c r="BW6" s="71" t="s">
        <v>14</v>
      </c>
      <c r="BX6" s="71" t="s">
        <v>51</v>
      </c>
      <c r="BY6" s="71" t="s">
        <v>52</v>
      </c>
      <c r="BZ6" s="71" t="s">
        <v>53</v>
      </c>
      <c r="CA6" s="71" t="s">
        <v>14</v>
      </c>
      <c r="CB6" s="71" t="s">
        <v>14</v>
      </c>
      <c r="CC6" s="71" t="s">
        <v>51</v>
      </c>
      <c r="CD6" s="71" t="s">
        <v>52</v>
      </c>
      <c r="CE6" s="71" t="s">
        <v>53</v>
      </c>
      <c r="CF6" s="71" t="s">
        <v>14</v>
      </c>
      <c r="CG6" s="71" t="s">
        <v>14</v>
      </c>
      <c r="CH6" s="71" t="s">
        <v>51</v>
      </c>
      <c r="CI6" s="71" t="s">
        <v>52</v>
      </c>
      <c r="CJ6" s="71" t="s">
        <v>53</v>
      </c>
      <c r="CK6" s="71" t="s">
        <v>14</v>
      </c>
      <c r="CL6" s="71" t="s">
        <v>14</v>
      </c>
      <c r="CM6" s="71" t="s">
        <v>51</v>
      </c>
      <c r="CN6" s="71" t="s">
        <v>52</v>
      </c>
      <c r="CO6" s="71" t="s">
        <v>53</v>
      </c>
      <c r="CP6" s="71" t="s">
        <v>14</v>
      </c>
      <c r="CQ6" s="71" t="s">
        <v>14</v>
      </c>
      <c r="CR6" s="71" t="s">
        <v>51</v>
      </c>
      <c r="CS6" s="71" t="s">
        <v>52</v>
      </c>
      <c r="CT6" s="71" t="s">
        <v>53</v>
      </c>
      <c r="CU6" s="71" t="s">
        <v>14</v>
      </c>
      <c r="CV6" s="71" t="s">
        <v>14</v>
      </c>
    </row>
    <row r="7" spans="1:101" s="22" customFormat="1" ht="24.95" customHeight="1" x14ac:dyDescent="0.2">
      <c r="A7" s="53">
        <v>1</v>
      </c>
      <c r="B7" s="54" t="s">
        <v>47</v>
      </c>
      <c r="C7" s="73">
        <v>186</v>
      </c>
      <c r="D7" s="73">
        <v>193674</v>
      </c>
      <c r="E7" s="73">
        <v>0</v>
      </c>
      <c r="F7" s="73">
        <v>193860</v>
      </c>
      <c r="G7" s="73">
        <v>769072</v>
      </c>
      <c r="H7" s="73">
        <v>0</v>
      </c>
      <c r="I7" s="73">
        <v>1691</v>
      </c>
      <c r="J7" s="73">
        <v>0</v>
      </c>
      <c r="K7" s="73">
        <v>1691</v>
      </c>
      <c r="L7" s="73">
        <v>386</v>
      </c>
      <c r="M7" s="73">
        <v>1903</v>
      </c>
      <c r="N7" s="73">
        <v>1650</v>
      </c>
      <c r="O7" s="73">
        <v>232</v>
      </c>
      <c r="P7" s="73">
        <v>3785</v>
      </c>
      <c r="Q7" s="73">
        <v>12257</v>
      </c>
      <c r="R7" s="73">
        <v>121</v>
      </c>
      <c r="S7" s="73">
        <v>0</v>
      </c>
      <c r="T7" s="73">
        <v>0</v>
      </c>
      <c r="U7" s="73">
        <v>121</v>
      </c>
      <c r="V7" s="73">
        <v>222</v>
      </c>
      <c r="W7" s="73">
        <v>0</v>
      </c>
      <c r="X7" s="73">
        <v>0</v>
      </c>
      <c r="Y7" s="73">
        <v>222</v>
      </c>
      <c r="Z7" s="73">
        <v>2133</v>
      </c>
      <c r="AA7" s="73">
        <v>2433</v>
      </c>
      <c r="AB7" s="73">
        <v>627</v>
      </c>
      <c r="AC7" s="73">
        <v>5193</v>
      </c>
      <c r="AD7" s="73">
        <v>18993</v>
      </c>
      <c r="AE7" s="73">
        <v>6420</v>
      </c>
      <c r="AF7" s="73">
        <v>63865</v>
      </c>
      <c r="AG7" s="73">
        <v>398</v>
      </c>
      <c r="AH7" s="73">
        <v>70683</v>
      </c>
      <c r="AI7" s="73">
        <v>70384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1</v>
      </c>
      <c r="AR7" s="73">
        <v>1</v>
      </c>
      <c r="AS7" s="73">
        <v>7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1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1683</v>
      </c>
      <c r="BJ7" s="73">
        <v>43</v>
      </c>
      <c r="BK7" s="73">
        <v>1</v>
      </c>
      <c r="BL7" s="73">
        <v>1727</v>
      </c>
      <c r="BM7" s="73">
        <v>959</v>
      </c>
      <c r="BN7" s="73">
        <v>4654</v>
      </c>
      <c r="BO7" s="73">
        <v>26972</v>
      </c>
      <c r="BP7" s="73">
        <v>22</v>
      </c>
      <c r="BQ7" s="73">
        <v>31648</v>
      </c>
      <c r="BR7" s="73">
        <v>75040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217</v>
      </c>
      <c r="BY7" s="73">
        <v>0</v>
      </c>
      <c r="BZ7" s="73">
        <v>1</v>
      </c>
      <c r="CA7" s="73">
        <v>218</v>
      </c>
      <c r="CB7" s="73">
        <v>415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1827</v>
      </c>
      <c r="CI7" s="73">
        <v>7807</v>
      </c>
      <c r="CJ7" s="73">
        <v>4</v>
      </c>
      <c r="CK7" s="73">
        <v>9638</v>
      </c>
      <c r="CL7" s="73">
        <v>13612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 t="shared" ref="CR7:CR23" si="0">C7+H7+M7+R7+Z7+AE7+AJ7+AO7+AT7+AY7+BD7+BI7+BN7+BS7+BX7+CC7+CH7+CM7</f>
        <v>19144</v>
      </c>
      <c r="CS7" s="73">
        <f t="shared" ref="CS7:CS23" si="1">D7+I7+N7+S7+AA7+AF7+AK7+AP7+AU7+AZ7+BE7+BJ7+BO7+BT7+BY7+CD7+CI7+CN7</f>
        <v>298135</v>
      </c>
      <c r="CT7" s="73">
        <f t="shared" ref="CT7:CT23" si="2">E7+J7+O7+T7+AB7+AG7+AL7+AQ7+AV7+BA7+BF7+BK7+BP7+BU7+BZ7+CE7+CJ7+CO7</f>
        <v>1286</v>
      </c>
      <c r="CU7" s="73">
        <f t="shared" ref="CU7:CU23" si="3">F7+K7+P7+U7+AC7+AH7+AM7+AR7+AW7+BB7+BG7+BL7+BQ7+BV7+CA7+CF7+CK7+CP7</f>
        <v>318565</v>
      </c>
      <c r="CV7" s="73">
        <f t="shared" ref="CV7:CV23" si="4">G7+L7+Q7+Y7+AD7+AI7+AN7+AS7+AX7+BC7+BH7+BM7+BR7+BW7+CB7+CG7+CL7+CQ7</f>
        <v>961348</v>
      </c>
      <c r="CW7" s="96"/>
    </row>
    <row r="8" spans="1:101" s="24" customFormat="1" ht="24.95" customHeight="1" x14ac:dyDescent="0.2">
      <c r="A8" s="53">
        <v>2</v>
      </c>
      <c r="B8" s="54" t="s">
        <v>48</v>
      </c>
      <c r="C8" s="73">
        <v>18656</v>
      </c>
      <c r="D8" s="73">
        <v>4843</v>
      </c>
      <c r="E8" s="73">
        <v>32791</v>
      </c>
      <c r="F8" s="73">
        <v>56290</v>
      </c>
      <c r="G8" s="73">
        <v>69705</v>
      </c>
      <c r="H8" s="73">
        <v>20859</v>
      </c>
      <c r="I8" s="73">
        <v>4091</v>
      </c>
      <c r="J8" s="73">
        <v>0</v>
      </c>
      <c r="K8" s="73">
        <v>24950</v>
      </c>
      <c r="L8" s="73">
        <v>4703</v>
      </c>
      <c r="M8" s="73">
        <v>15696</v>
      </c>
      <c r="N8" s="73">
        <v>787</v>
      </c>
      <c r="O8" s="73">
        <v>1221</v>
      </c>
      <c r="P8" s="73">
        <v>17704</v>
      </c>
      <c r="Q8" s="73">
        <v>39758</v>
      </c>
      <c r="R8" s="73">
        <v>27455</v>
      </c>
      <c r="S8" s="73">
        <v>4911</v>
      </c>
      <c r="T8" s="73">
        <v>74959</v>
      </c>
      <c r="U8" s="73">
        <v>107325</v>
      </c>
      <c r="V8" s="73">
        <v>66519</v>
      </c>
      <c r="W8" s="73">
        <v>17292</v>
      </c>
      <c r="X8" s="73">
        <v>65524</v>
      </c>
      <c r="Y8" s="73">
        <v>149335</v>
      </c>
      <c r="Z8" s="73">
        <v>2660</v>
      </c>
      <c r="AA8" s="73">
        <v>2371</v>
      </c>
      <c r="AB8" s="73">
        <v>978</v>
      </c>
      <c r="AC8" s="73">
        <v>6009</v>
      </c>
      <c r="AD8" s="73">
        <v>14045</v>
      </c>
      <c r="AE8" s="73">
        <v>6700</v>
      </c>
      <c r="AF8" s="73">
        <v>62227</v>
      </c>
      <c r="AG8" s="73">
        <v>978</v>
      </c>
      <c r="AH8" s="73">
        <v>69905</v>
      </c>
      <c r="AI8" s="73">
        <v>55559</v>
      </c>
      <c r="AJ8" s="73">
        <v>1</v>
      </c>
      <c r="AK8" s="73">
        <v>0</v>
      </c>
      <c r="AL8" s="73">
        <v>0</v>
      </c>
      <c r="AM8" s="73">
        <v>1</v>
      </c>
      <c r="AN8" s="73">
        <v>2</v>
      </c>
      <c r="AO8" s="73">
        <v>0</v>
      </c>
      <c r="AP8" s="73">
        <v>0</v>
      </c>
      <c r="AQ8" s="73">
        <v>0</v>
      </c>
      <c r="AR8" s="73">
        <v>0</v>
      </c>
      <c r="AS8" s="73">
        <v>1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1</v>
      </c>
      <c r="AZ8" s="73">
        <v>0</v>
      </c>
      <c r="BA8" s="73">
        <v>0</v>
      </c>
      <c r="BB8" s="73">
        <v>1</v>
      </c>
      <c r="BC8" s="73">
        <v>4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978</v>
      </c>
      <c r="BJ8" s="73">
        <v>62</v>
      </c>
      <c r="BK8" s="73">
        <v>0</v>
      </c>
      <c r="BL8" s="73">
        <v>1040</v>
      </c>
      <c r="BM8" s="73">
        <v>749</v>
      </c>
      <c r="BN8" s="73">
        <v>873</v>
      </c>
      <c r="BO8" s="73">
        <v>1846</v>
      </c>
      <c r="BP8" s="73">
        <v>1</v>
      </c>
      <c r="BQ8" s="73">
        <v>2720</v>
      </c>
      <c r="BR8" s="73">
        <v>40357</v>
      </c>
      <c r="BS8" s="73">
        <v>1</v>
      </c>
      <c r="BT8" s="73">
        <v>0</v>
      </c>
      <c r="BU8" s="73">
        <v>0</v>
      </c>
      <c r="BV8" s="73">
        <v>1</v>
      </c>
      <c r="BW8" s="73">
        <v>4</v>
      </c>
      <c r="BX8" s="73">
        <v>1260</v>
      </c>
      <c r="BY8" s="73">
        <v>0</v>
      </c>
      <c r="BZ8" s="73">
        <v>0</v>
      </c>
      <c r="CA8" s="73">
        <v>1260</v>
      </c>
      <c r="CB8" s="73">
        <v>1816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298</v>
      </c>
      <c r="CI8" s="73">
        <v>245</v>
      </c>
      <c r="CJ8" s="73">
        <v>1</v>
      </c>
      <c r="CK8" s="73">
        <v>544</v>
      </c>
      <c r="CL8" s="73">
        <v>2063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 t="shared" si="0"/>
        <v>95438</v>
      </c>
      <c r="CS8" s="73">
        <f t="shared" si="1"/>
        <v>81383</v>
      </c>
      <c r="CT8" s="73">
        <f t="shared" si="2"/>
        <v>110929</v>
      </c>
      <c r="CU8" s="73">
        <f t="shared" si="3"/>
        <v>287750</v>
      </c>
      <c r="CV8" s="73">
        <f t="shared" si="4"/>
        <v>378101</v>
      </c>
    </row>
    <row r="9" spans="1:101" ht="24.95" customHeight="1" x14ac:dyDescent="0.2">
      <c r="A9" s="53">
        <v>3</v>
      </c>
      <c r="B9" s="54" t="s">
        <v>65</v>
      </c>
      <c r="C9" s="73">
        <v>5190</v>
      </c>
      <c r="D9" s="73">
        <v>3711</v>
      </c>
      <c r="E9" s="73">
        <v>69713</v>
      </c>
      <c r="F9" s="73">
        <v>78614</v>
      </c>
      <c r="G9" s="73">
        <v>89200</v>
      </c>
      <c r="H9" s="73">
        <v>0</v>
      </c>
      <c r="I9" s="73">
        <v>34757</v>
      </c>
      <c r="J9" s="73">
        <v>0</v>
      </c>
      <c r="K9" s="73">
        <v>34757</v>
      </c>
      <c r="L9" s="73">
        <v>46300</v>
      </c>
      <c r="M9" s="73">
        <v>6021</v>
      </c>
      <c r="N9" s="73">
        <v>57</v>
      </c>
      <c r="O9" s="73">
        <v>177</v>
      </c>
      <c r="P9" s="73">
        <v>6255</v>
      </c>
      <c r="Q9" s="73">
        <v>31757</v>
      </c>
      <c r="R9" s="73">
        <v>25698</v>
      </c>
      <c r="S9" s="73">
        <v>199</v>
      </c>
      <c r="T9" s="73">
        <v>71763</v>
      </c>
      <c r="U9" s="73">
        <v>97660</v>
      </c>
      <c r="V9" s="73">
        <v>84684</v>
      </c>
      <c r="W9" s="73">
        <v>2001</v>
      </c>
      <c r="X9" s="73">
        <v>72212</v>
      </c>
      <c r="Y9" s="73">
        <v>158897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4260</v>
      </c>
      <c r="AF9" s="73">
        <v>59761</v>
      </c>
      <c r="AG9" s="73">
        <v>0</v>
      </c>
      <c r="AH9" s="73">
        <v>64021</v>
      </c>
      <c r="AI9" s="73">
        <v>41653</v>
      </c>
      <c r="AJ9" s="73">
        <v>0</v>
      </c>
      <c r="AK9" s="73">
        <v>0</v>
      </c>
      <c r="AL9" s="73">
        <v>0</v>
      </c>
      <c r="AM9" s="73">
        <v>0</v>
      </c>
      <c r="AN9" s="73">
        <v>0</v>
      </c>
      <c r="AO9" s="73">
        <v>0</v>
      </c>
      <c r="AP9" s="73">
        <v>0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1</v>
      </c>
      <c r="BY9" s="73">
        <v>0</v>
      </c>
      <c r="BZ9" s="73">
        <v>0</v>
      </c>
      <c r="CA9" s="73">
        <v>1</v>
      </c>
      <c r="CB9" s="73">
        <v>1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 t="shared" si="0"/>
        <v>41170</v>
      </c>
      <c r="CS9" s="73">
        <f t="shared" si="1"/>
        <v>98485</v>
      </c>
      <c r="CT9" s="73">
        <f t="shared" si="2"/>
        <v>141653</v>
      </c>
      <c r="CU9" s="73">
        <f t="shared" si="3"/>
        <v>281308</v>
      </c>
      <c r="CV9" s="73">
        <f t="shared" si="4"/>
        <v>367808</v>
      </c>
    </row>
    <row r="10" spans="1:101" ht="24.95" customHeight="1" x14ac:dyDescent="0.2">
      <c r="A10" s="53">
        <v>4</v>
      </c>
      <c r="B10" s="54" t="s">
        <v>58</v>
      </c>
      <c r="C10" s="73">
        <v>2517</v>
      </c>
      <c r="D10" s="73">
        <v>318</v>
      </c>
      <c r="E10" s="73">
        <v>40509</v>
      </c>
      <c r="F10" s="73">
        <v>43344</v>
      </c>
      <c r="G10" s="73">
        <v>36349</v>
      </c>
      <c r="H10" s="73">
        <v>4777</v>
      </c>
      <c r="I10" s="73">
        <v>578</v>
      </c>
      <c r="J10" s="73">
        <v>41977</v>
      </c>
      <c r="K10" s="73">
        <v>47332</v>
      </c>
      <c r="L10" s="73">
        <v>44873</v>
      </c>
      <c r="M10" s="73">
        <v>3907</v>
      </c>
      <c r="N10" s="73">
        <v>45</v>
      </c>
      <c r="O10" s="73">
        <v>1478</v>
      </c>
      <c r="P10" s="73">
        <v>5430</v>
      </c>
      <c r="Q10" s="73">
        <v>11226</v>
      </c>
      <c r="R10" s="73">
        <v>7890</v>
      </c>
      <c r="S10" s="73">
        <v>450</v>
      </c>
      <c r="T10" s="73">
        <v>42764</v>
      </c>
      <c r="U10" s="73">
        <v>51104</v>
      </c>
      <c r="V10" s="73">
        <v>16273</v>
      </c>
      <c r="W10" s="73">
        <v>454</v>
      </c>
      <c r="X10" s="73">
        <v>34895</v>
      </c>
      <c r="Y10" s="73">
        <v>51622</v>
      </c>
      <c r="Z10" s="73">
        <v>37</v>
      </c>
      <c r="AA10" s="73">
        <v>45</v>
      </c>
      <c r="AB10" s="73">
        <v>126</v>
      </c>
      <c r="AC10" s="73">
        <v>208</v>
      </c>
      <c r="AD10" s="73">
        <v>698</v>
      </c>
      <c r="AE10" s="73">
        <v>4297</v>
      </c>
      <c r="AF10" s="73">
        <v>59806</v>
      </c>
      <c r="AG10" s="73">
        <v>126</v>
      </c>
      <c r="AH10" s="73">
        <v>64229</v>
      </c>
      <c r="AI10" s="73">
        <v>42350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39</v>
      </c>
      <c r="BJ10" s="73">
        <v>0</v>
      </c>
      <c r="BK10" s="73">
        <v>0</v>
      </c>
      <c r="BL10" s="73">
        <v>39</v>
      </c>
      <c r="BM10" s="73">
        <v>27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 t="shared" si="0"/>
        <v>23464</v>
      </c>
      <c r="CS10" s="73">
        <f t="shared" si="1"/>
        <v>61242</v>
      </c>
      <c r="CT10" s="73">
        <f t="shared" si="2"/>
        <v>126980</v>
      </c>
      <c r="CU10" s="73">
        <f t="shared" si="3"/>
        <v>211686</v>
      </c>
      <c r="CV10" s="73">
        <f t="shared" si="4"/>
        <v>187145</v>
      </c>
    </row>
    <row r="11" spans="1:101" ht="24.95" customHeight="1" x14ac:dyDescent="0.2">
      <c r="A11" s="53">
        <v>5</v>
      </c>
      <c r="B11" s="54" t="s">
        <v>62</v>
      </c>
      <c r="C11" s="73">
        <v>188</v>
      </c>
      <c r="D11" s="73">
        <v>36</v>
      </c>
      <c r="E11" s="73">
        <v>6101</v>
      </c>
      <c r="F11" s="73">
        <v>6325</v>
      </c>
      <c r="G11" s="73">
        <v>8775</v>
      </c>
      <c r="H11" s="73">
        <v>450</v>
      </c>
      <c r="I11" s="73">
        <v>503</v>
      </c>
      <c r="J11" s="73">
        <v>5161</v>
      </c>
      <c r="K11" s="73">
        <v>6114</v>
      </c>
      <c r="L11" s="73">
        <v>10929</v>
      </c>
      <c r="M11" s="73">
        <v>701</v>
      </c>
      <c r="N11" s="73">
        <v>1987</v>
      </c>
      <c r="O11" s="73">
        <v>9235</v>
      </c>
      <c r="P11" s="73">
        <v>11923</v>
      </c>
      <c r="Q11" s="73">
        <v>9396</v>
      </c>
      <c r="R11" s="73">
        <v>1287</v>
      </c>
      <c r="S11" s="73">
        <v>83</v>
      </c>
      <c r="T11" s="73">
        <v>9597</v>
      </c>
      <c r="U11" s="73">
        <v>10967</v>
      </c>
      <c r="V11" s="73">
        <v>4741</v>
      </c>
      <c r="W11" s="73">
        <v>527</v>
      </c>
      <c r="X11" s="73">
        <v>11886</v>
      </c>
      <c r="Y11" s="73">
        <v>17154</v>
      </c>
      <c r="Z11" s="73">
        <v>199</v>
      </c>
      <c r="AA11" s="73">
        <v>559</v>
      </c>
      <c r="AB11" s="73">
        <v>11746</v>
      </c>
      <c r="AC11" s="73">
        <v>12504</v>
      </c>
      <c r="AD11" s="73">
        <v>6679</v>
      </c>
      <c r="AE11" s="73">
        <v>4340</v>
      </c>
      <c r="AF11" s="73">
        <v>59909</v>
      </c>
      <c r="AG11" s="73">
        <v>5847</v>
      </c>
      <c r="AH11" s="73">
        <v>70096</v>
      </c>
      <c r="AI11" s="73">
        <v>44717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1</v>
      </c>
      <c r="AT11" s="73">
        <v>0</v>
      </c>
      <c r="AU11" s="73">
        <v>0</v>
      </c>
      <c r="AV11" s="73">
        <v>0</v>
      </c>
      <c r="AW11" s="73">
        <v>0</v>
      </c>
      <c r="AX11" s="73">
        <v>1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182</v>
      </c>
      <c r="BJ11" s="73">
        <v>5</v>
      </c>
      <c r="BK11" s="73">
        <v>0</v>
      </c>
      <c r="BL11" s="73">
        <v>187</v>
      </c>
      <c r="BM11" s="73">
        <v>96</v>
      </c>
      <c r="BN11" s="73">
        <v>703</v>
      </c>
      <c r="BO11" s="73">
        <v>1</v>
      </c>
      <c r="BP11" s="73">
        <v>2</v>
      </c>
      <c r="BQ11" s="73">
        <v>706</v>
      </c>
      <c r="BR11" s="73">
        <v>702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343</v>
      </c>
      <c r="BY11" s="73">
        <v>5</v>
      </c>
      <c r="BZ11" s="73">
        <v>0</v>
      </c>
      <c r="CA11" s="73">
        <v>348</v>
      </c>
      <c r="CB11" s="73">
        <v>256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697</v>
      </c>
      <c r="CI11" s="73">
        <v>0</v>
      </c>
      <c r="CJ11" s="73">
        <v>1</v>
      </c>
      <c r="CK11" s="73">
        <v>698</v>
      </c>
      <c r="CL11" s="73">
        <v>681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 t="shared" si="0"/>
        <v>9090</v>
      </c>
      <c r="CS11" s="73">
        <f t="shared" si="1"/>
        <v>63088</v>
      </c>
      <c r="CT11" s="73">
        <f t="shared" si="2"/>
        <v>47690</v>
      </c>
      <c r="CU11" s="73">
        <f t="shared" si="3"/>
        <v>119868</v>
      </c>
      <c r="CV11" s="73">
        <f t="shared" si="4"/>
        <v>99387</v>
      </c>
    </row>
    <row r="12" spans="1:101" ht="24.95" customHeight="1" x14ac:dyDescent="0.2">
      <c r="A12" s="53">
        <v>6</v>
      </c>
      <c r="B12" s="54" t="s">
        <v>66</v>
      </c>
      <c r="C12" s="73">
        <v>2783</v>
      </c>
      <c r="D12" s="73">
        <v>2</v>
      </c>
      <c r="E12" s="73">
        <v>0</v>
      </c>
      <c r="F12" s="73">
        <v>2785</v>
      </c>
      <c r="G12" s="73">
        <v>2609</v>
      </c>
      <c r="H12" s="73">
        <v>1052</v>
      </c>
      <c r="I12" s="73">
        <v>2496</v>
      </c>
      <c r="J12" s="73">
        <v>127</v>
      </c>
      <c r="K12" s="73">
        <v>3675</v>
      </c>
      <c r="L12" s="73">
        <v>582</v>
      </c>
      <c r="M12" s="73">
        <v>3997</v>
      </c>
      <c r="N12" s="73">
        <v>243</v>
      </c>
      <c r="O12" s="73">
        <v>240</v>
      </c>
      <c r="P12" s="73">
        <v>4480</v>
      </c>
      <c r="Q12" s="73">
        <v>9863</v>
      </c>
      <c r="R12" s="73">
        <v>17085</v>
      </c>
      <c r="S12" s="73">
        <v>794</v>
      </c>
      <c r="T12" s="73">
        <v>3257</v>
      </c>
      <c r="U12" s="73">
        <v>21136</v>
      </c>
      <c r="V12" s="73">
        <v>36374</v>
      </c>
      <c r="W12" s="73">
        <v>1813</v>
      </c>
      <c r="X12" s="73">
        <v>7440</v>
      </c>
      <c r="Y12" s="73">
        <v>45627</v>
      </c>
      <c r="Z12" s="73">
        <v>366</v>
      </c>
      <c r="AA12" s="73">
        <v>265</v>
      </c>
      <c r="AB12" s="73">
        <v>13</v>
      </c>
      <c r="AC12" s="73">
        <v>644</v>
      </c>
      <c r="AD12" s="73">
        <v>2247</v>
      </c>
      <c r="AE12" s="73">
        <v>4597</v>
      </c>
      <c r="AF12" s="73">
        <v>60025</v>
      </c>
      <c r="AG12" s="73">
        <v>6</v>
      </c>
      <c r="AH12" s="73">
        <v>64628</v>
      </c>
      <c r="AI12" s="73">
        <v>43609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3</v>
      </c>
      <c r="AP12" s="73">
        <v>0</v>
      </c>
      <c r="AQ12" s="73">
        <v>0</v>
      </c>
      <c r="AR12" s="73">
        <v>3</v>
      </c>
      <c r="AS12" s="73">
        <v>3</v>
      </c>
      <c r="AT12" s="73">
        <v>2</v>
      </c>
      <c r="AU12" s="73">
        <v>0</v>
      </c>
      <c r="AV12" s="73">
        <v>0</v>
      </c>
      <c r="AW12" s="73">
        <v>2</v>
      </c>
      <c r="AX12" s="73">
        <v>8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115</v>
      </c>
      <c r="BJ12" s="73">
        <v>0</v>
      </c>
      <c r="BK12" s="73">
        <v>0</v>
      </c>
      <c r="BL12" s="73">
        <v>115</v>
      </c>
      <c r="BM12" s="73">
        <v>77</v>
      </c>
      <c r="BN12" s="73">
        <v>286</v>
      </c>
      <c r="BO12" s="73">
        <v>301</v>
      </c>
      <c r="BP12" s="73">
        <v>0</v>
      </c>
      <c r="BQ12" s="73">
        <v>587</v>
      </c>
      <c r="BR12" s="73">
        <v>3608</v>
      </c>
      <c r="BS12" s="73">
        <v>360</v>
      </c>
      <c r="BT12" s="73">
        <v>265</v>
      </c>
      <c r="BU12" s="73">
        <v>12</v>
      </c>
      <c r="BV12" s="73">
        <v>637</v>
      </c>
      <c r="BW12" s="73">
        <v>637</v>
      </c>
      <c r="BX12" s="73">
        <v>1850</v>
      </c>
      <c r="BY12" s="73">
        <v>2</v>
      </c>
      <c r="BZ12" s="73">
        <v>0</v>
      </c>
      <c r="CA12" s="73">
        <v>1852</v>
      </c>
      <c r="CB12" s="73">
        <v>1293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122</v>
      </c>
      <c r="CI12" s="73">
        <v>178</v>
      </c>
      <c r="CJ12" s="73">
        <v>3</v>
      </c>
      <c r="CK12" s="73">
        <v>303</v>
      </c>
      <c r="CL12" s="73">
        <v>1341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 t="shared" si="0"/>
        <v>32618</v>
      </c>
      <c r="CS12" s="73">
        <f t="shared" si="1"/>
        <v>64571</v>
      </c>
      <c r="CT12" s="73">
        <f t="shared" si="2"/>
        <v>3658</v>
      </c>
      <c r="CU12" s="73">
        <f t="shared" si="3"/>
        <v>100847</v>
      </c>
      <c r="CV12" s="73">
        <f t="shared" si="4"/>
        <v>111504</v>
      </c>
    </row>
    <row r="13" spans="1:101" ht="24.95" customHeight="1" x14ac:dyDescent="0.2">
      <c r="A13" s="53">
        <v>7</v>
      </c>
      <c r="B13" s="54" t="s">
        <v>60</v>
      </c>
      <c r="C13" s="73">
        <v>4992</v>
      </c>
      <c r="D13" s="73">
        <v>338</v>
      </c>
      <c r="E13" s="73">
        <v>0</v>
      </c>
      <c r="F13" s="73">
        <v>5330</v>
      </c>
      <c r="G13" s="73">
        <v>12888</v>
      </c>
      <c r="H13" s="73">
        <v>3380</v>
      </c>
      <c r="I13" s="73">
        <v>7341</v>
      </c>
      <c r="J13" s="73">
        <v>0</v>
      </c>
      <c r="K13" s="73">
        <v>10721</v>
      </c>
      <c r="L13" s="73">
        <v>8398</v>
      </c>
      <c r="M13" s="73">
        <v>2911</v>
      </c>
      <c r="N13" s="73">
        <v>177</v>
      </c>
      <c r="O13" s="73">
        <v>0</v>
      </c>
      <c r="P13" s="73">
        <v>3088</v>
      </c>
      <c r="Q13" s="73">
        <v>6403</v>
      </c>
      <c r="R13" s="73">
        <v>7886</v>
      </c>
      <c r="S13" s="73">
        <v>10</v>
      </c>
      <c r="T13" s="73">
        <v>0</v>
      </c>
      <c r="U13" s="73">
        <v>7896</v>
      </c>
      <c r="V13" s="73">
        <v>11951</v>
      </c>
      <c r="W13" s="73">
        <v>41</v>
      </c>
      <c r="X13" s="73">
        <v>0</v>
      </c>
      <c r="Y13" s="73">
        <v>11992</v>
      </c>
      <c r="Z13" s="73">
        <v>165</v>
      </c>
      <c r="AA13" s="73">
        <v>443</v>
      </c>
      <c r="AB13" s="73">
        <v>0</v>
      </c>
      <c r="AC13" s="73">
        <v>608</v>
      </c>
      <c r="AD13" s="73">
        <v>1948</v>
      </c>
      <c r="AE13" s="73">
        <v>4433</v>
      </c>
      <c r="AF13" s="73">
        <v>60177</v>
      </c>
      <c r="AG13" s="73">
        <v>0</v>
      </c>
      <c r="AH13" s="73">
        <v>64610</v>
      </c>
      <c r="AI13" s="73">
        <v>43440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2</v>
      </c>
      <c r="AT13" s="73">
        <v>0</v>
      </c>
      <c r="AU13" s="73">
        <v>0</v>
      </c>
      <c r="AV13" s="73">
        <v>0</v>
      </c>
      <c r="AW13" s="73">
        <v>0</v>
      </c>
      <c r="AX13" s="73">
        <v>2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1285</v>
      </c>
      <c r="BJ13" s="73">
        <v>7</v>
      </c>
      <c r="BK13" s="73">
        <v>23</v>
      </c>
      <c r="BL13" s="73">
        <v>1315</v>
      </c>
      <c r="BM13" s="73">
        <v>2095</v>
      </c>
      <c r="BN13" s="73">
        <v>125</v>
      </c>
      <c r="BO13" s="73">
        <v>437</v>
      </c>
      <c r="BP13" s="73">
        <v>0</v>
      </c>
      <c r="BQ13" s="73">
        <v>562</v>
      </c>
      <c r="BR13" s="73">
        <v>1889</v>
      </c>
      <c r="BS13" s="73">
        <v>2</v>
      </c>
      <c r="BT13" s="73">
        <v>2096</v>
      </c>
      <c r="BU13" s="73">
        <v>0</v>
      </c>
      <c r="BV13" s="73">
        <v>2098</v>
      </c>
      <c r="BW13" s="73">
        <v>7489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35</v>
      </c>
      <c r="CI13" s="73">
        <v>11</v>
      </c>
      <c r="CJ13" s="73">
        <v>0</v>
      </c>
      <c r="CK13" s="73">
        <v>46</v>
      </c>
      <c r="CL13" s="73">
        <v>101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 t="shared" si="0"/>
        <v>25214</v>
      </c>
      <c r="CS13" s="73">
        <f t="shared" si="1"/>
        <v>71037</v>
      </c>
      <c r="CT13" s="73">
        <f t="shared" si="2"/>
        <v>23</v>
      </c>
      <c r="CU13" s="73">
        <f t="shared" si="3"/>
        <v>96274</v>
      </c>
      <c r="CV13" s="73">
        <f t="shared" si="4"/>
        <v>96647</v>
      </c>
    </row>
    <row r="14" spans="1:101" ht="24.95" customHeight="1" x14ac:dyDescent="0.2">
      <c r="A14" s="53">
        <v>8</v>
      </c>
      <c r="B14" s="54" t="s">
        <v>67</v>
      </c>
      <c r="C14" s="73">
        <v>21</v>
      </c>
      <c r="D14" s="73">
        <v>0</v>
      </c>
      <c r="E14" s="73">
        <v>0</v>
      </c>
      <c r="F14" s="73">
        <v>21</v>
      </c>
      <c r="G14" s="73">
        <v>2</v>
      </c>
      <c r="H14" s="73">
        <v>169</v>
      </c>
      <c r="I14" s="73">
        <v>3834</v>
      </c>
      <c r="J14" s="73">
        <v>0</v>
      </c>
      <c r="K14" s="73">
        <v>4003</v>
      </c>
      <c r="L14" s="73">
        <v>7857</v>
      </c>
      <c r="M14" s="73">
        <v>520</v>
      </c>
      <c r="N14" s="73">
        <v>2363</v>
      </c>
      <c r="O14" s="73">
        <v>24</v>
      </c>
      <c r="P14" s="73">
        <v>2907</v>
      </c>
      <c r="Q14" s="73">
        <v>10095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1034</v>
      </c>
      <c r="AA14" s="73">
        <v>3114</v>
      </c>
      <c r="AB14" s="73">
        <v>78</v>
      </c>
      <c r="AC14" s="73">
        <v>4226</v>
      </c>
      <c r="AD14" s="73">
        <v>14309</v>
      </c>
      <c r="AE14" s="73">
        <v>5071</v>
      </c>
      <c r="AF14" s="73">
        <v>62790</v>
      </c>
      <c r="AG14" s="73">
        <v>78</v>
      </c>
      <c r="AH14" s="73">
        <v>67939</v>
      </c>
      <c r="AI14" s="73">
        <v>54901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541</v>
      </c>
      <c r="BJ14" s="73">
        <v>0</v>
      </c>
      <c r="BK14" s="73">
        <v>0</v>
      </c>
      <c r="BL14" s="73">
        <v>541</v>
      </c>
      <c r="BM14" s="73">
        <v>364</v>
      </c>
      <c r="BN14" s="73">
        <v>599</v>
      </c>
      <c r="BO14" s="73">
        <v>157</v>
      </c>
      <c r="BP14" s="73">
        <v>111</v>
      </c>
      <c r="BQ14" s="73">
        <v>867</v>
      </c>
      <c r="BR14" s="73">
        <v>1884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3</v>
      </c>
      <c r="BY14" s="73">
        <v>0</v>
      </c>
      <c r="BZ14" s="73">
        <v>0</v>
      </c>
      <c r="CA14" s="73">
        <v>3</v>
      </c>
      <c r="CB14" s="73">
        <v>2</v>
      </c>
      <c r="CC14" s="73">
        <v>0</v>
      </c>
      <c r="CD14" s="73">
        <v>2329</v>
      </c>
      <c r="CE14" s="73">
        <v>0</v>
      </c>
      <c r="CF14" s="73">
        <v>2329</v>
      </c>
      <c r="CG14" s="73">
        <v>6029</v>
      </c>
      <c r="CH14" s="73">
        <v>94</v>
      </c>
      <c r="CI14" s="73">
        <v>0</v>
      </c>
      <c r="CJ14" s="73">
        <v>0</v>
      </c>
      <c r="CK14" s="73">
        <v>94</v>
      </c>
      <c r="CL14" s="73">
        <v>134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 t="shared" si="0"/>
        <v>8052</v>
      </c>
      <c r="CS14" s="73">
        <f t="shared" si="1"/>
        <v>74587</v>
      </c>
      <c r="CT14" s="73">
        <f t="shared" si="2"/>
        <v>291</v>
      </c>
      <c r="CU14" s="73">
        <f t="shared" si="3"/>
        <v>82930</v>
      </c>
      <c r="CV14" s="73">
        <f t="shared" si="4"/>
        <v>95577</v>
      </c>
    </row>
    <row r="15" spans="1:101" ht="24.95" customHeight="1" x14ac:dyDescent="0.2">
      <c r="A15" s="53">
        <v>9</v>
      </c>
      <c r="B15" s="54" t="s">
        <v>59</v>
      </c>
      <c r="C15" s="73">
        <v>1</v>
      </c>
      <c r="D15" s="73">
        <v>163</v>
      </c>
      <c r="E15" s="73">
        <v>3</v>
      </c>
      <c r="F15" s="73">
        <v>167</v>
      </c>
      <c r="G15" s="73">
        <v>12571</v>
      </c>
      <c r="H15" s="73">
        <v>111</v>
      </c>
      <c r="I15" s="73">
        <v>5455</v>
      </c>
      <c r="J15" s="73">
        <v>68</v>
      </c>
      <c r="K15" s="73">
        <v>5634</v>
      </c>
      <c r="L15" s="73">
        <v>1808</v>
      </c>
      <c r="M15" s="73">
        <v>94</v>
      </c>
      <c r="N15" s="73">
        <v>201</v>
      </c>
      <c r="O15" s="73">
        <v>713</v>
      </c>
      <c r="P15" s="73">
        <v>1008</v>
      </c>
      <c r="Q15" s="73">
        <v>12342</v>
      </c>
      <c r="R15" s="73">
        <v>1502</v>
      </c>
      <c r="S15" s="73">
        <v>277</v>
      </c>
      <c r="T15" s="73">
        <v>2456</v>
      </c>
      <c r="U15" s="73">
        <v>4235</v>
      </c>
      <c r="V15" s="73">
        <v>22838</v>
      </c>
      <c r="W15" s="73">
        <v>1888</v>
      </c>
      <c r="X15" s="73">
        <v>10969</v>
      </c>
      <c r="Y15" s="73">
        <v>35695</v>
      </c>
      <c r="Z15" s="73">
        <v>237</v>
      </c>
      <c r="AA15" s="73">
        <v>222</v>
      </c>
      <c r="AB15" s="73">
        <v>937</v>
      </c>
      <c r="AC15" s="73">
        <v>1396</v>
      </c>
      <c r="AD15" s="73">
        <v>2559</v>
      </c>
      <c r="AE15" s="73">
        <v>5264</v>
      </c>
      <c r="AF15" s="73">
        <v>59969</v>
      </c>
      <c r="AG15" s="73">
        <v>1720</v>
      </c>
      <c r="AH15" s="73">
        <v>66953</v>
      </c>
      <c r="AI15" s="73">
        <v>45489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14</v>
      </c>
      <c r="AT15" s="73">
        <v>0</v>
      </c>
      <c r="AU15" s="73">
        <v>0</v>
      </c>
      <c r="AV15" s="73">
        <v>1</v>
      </c>
      <c r="AW15" s="73">
        <v>1</v>
      </c>
      <c r="AX15" s="73">
        <v>14</v>
      </c>
      <c r="AY15" s="73">
        <v>6</v>
      </c>
      <c r="AZ15" s="73">
        <v>0</v>
      </c>
      <c r="BA15" s="73">
        <v>8</v>
      </c>
      <c r="BB15" s="73">
        <v>14</v>
      </c>
      <c r="BC15" s="73">
        <v>28</v>
      </c>
      <c r="BD15" s="73">
        <v>1</v>
      </c>
      <c r="BE15" s="73">
        <v>0</v>
      </c>
      <c r="BF15" s="73">
        <v>0</v>
      </c>
      <c r="BG15" s="73">
        <v>1</v>
      </c>
      <c r="BH15" s="73">
        <v>5</v>
      </c>
      <c r="BI15" s="73">
        <v>101</v>
      </c>
      <c r="BJ15" s="73">
        <v>109</v>
      </c>
      <c r="BK15" s="73">
        <v>3</v>
      </c>
      <c r="BL15" s="73">
        <v>213</v>
      </c>
      <c r="BM15" s="73">
        <v>135</v>
      </c>
      <c r="BN15" s="73">
        <v>531</v>
      </c>
      <c r="BO15" s="73">
        <v>393</v>
      </c>
      <c r="BP15" s="73">
        <v>39</v>
      </c>
      <c r="BQ15" s="73">
        <v>963</v>
      </c>
      <c r="BR15" s="73">
        <v>2518</v>
      </c>
      <c r="BS15" s="73">
        <v>1</v>
      </c>
      <c r="BT15" s="73">
        <v>2022</v>
      </c>
      <c r="BU15" s="73">
        <v>0</v>
      </c>
      <c r="BV15" s="73">
        <v>2023</v>
      </c>
      <c r="BW15" s="73">
        <v>8281</v>
      </c>
      <c r="BX15" s="73">
        <v>175</v>
      </c>
      <c r="BY15" s="73">
        <v>0</v>
      </c>
      <c r="BZ15" s="73">
        <v>1</v>
      </c>
      <c r="CA15" s="73">
        <v>176</v>
      </c>
      <c r="CB15" s="73">
        <v>248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79</v>
      </c>
      <c r="CI15" s="73">
        <v>37</v>
      </c>
      <c r="CJ15" s="73">
        <v>1</v>
      </c>
      <c r="CK15" s="73">
        <v>117</v>
      </c>
      <c r="CL15" s="73">
        <v>299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 t="shared" si="0"/>
        <v>8103</v>
      </c>
      <c r="CS15" s="73">
        <f t="shared" si="1"/>
        <v>68848</v>
      </c>
      <c r="CT15" s="73">
        <f t="shared" si="2"/>
        <v>5950</v>
      </c>
      <c r="CU15" s="73">
        <f t="shared" si="3"/>
        <v>82901</v>
      </c>
      <c r="CV15" s="73">
        <f t="shared" si="4"/>
        <v>122006</v>
      </c>
    </row>
    <row r="16" spans="1:101" ht="24.95" customHeight="1" x14ac:dyDescent="0.2">
      <c r="A16" s="53">
        <v>10</v>
      </c>
      <c r="B16" s="54" t="s">
        <v>56</v>
      </c>
      <c r="C16" s="73">
        <v>887</v>
      </c>
      <c r="D16" s="73">
        <v>1</v>
      </c>
      <c r="E16" s="73">
        <v>616</v>
      </c>
      <c r="F16" s="73">
        <v>1504</v>
      </c>
      <c r="G16" s="73">
        <v>1445</v>
      </c>
      <c r="H16" s="73">
        <v>33</v>
      </c>
      <c r="I16" s="73">
        <v>12</v>
      </c>
      <c r="J16" s="73">
        <v>6</v>
      </c>
      <c r="K16" s="73">
        <v>51</v>
      </c>
      <c r="L16" s="73">
        <v>32</v>
      </c>
      <c r="M16" s="73">
        <v>4513</v>
      </c>
      <c r="N16" s="73">
        <v>10</v>
      </c>
      <c r="O16" s="73">
        <v>1297</v>
      </c>
      <c r="P16" s="73">
        <v>5820</v>
      </c>
      <c r="Q16" s="73">
        <v>1571</v>
      </c>
      <c r="R16" s="73">
        <v>7340</v>
      </c>
      <c r="S16" s="73">
        <v>35</v>
      </c>
      <c r="T16" s="73">
        <v>1278</v>
      </c>
      <c r="U16" s="73">
        <v>8653</v>
      </c>
      <c r="V16" s="73">
        <v>8875</v>
      </c>
      <c r="W16" s="73">
        <v>315</v>
      </c>
      <c r="X16" s="73">
        <v>3335</v>
      </c>
      <c r="Y16" s="73">
        <v>12525</v>
      </c>
      <c r="Z16" s="73">
        <v>104</v>
      </c>
      <c r="AA16" s="73">
        <v>15</v>
      </c>
      <c r="AB16" s="73">
        <v>1143</v>
      </c>
      <c r="AC16" s="73">
        <v>1262</v>
      </c>
      <c r="AD16" s="73">
        <v>533</v>
      </c>
      <c r="AE16" s="73">
        <v>4365</v>
      </c>
      <c r="AF16" s="73">
        <v>59776</v>
      </c>
      <c r="AG16" s="73">
        <v>1143</v>
      </c>
      <c r="AH16" s="73">
        <v>65284</v>
      </c>
      <c r="AI16" s="73">
        <v>42171</v>
      </c>
      <c r="AJ16" s="73">
        <v>0</v>
      </c>
      <c r="AK16" s="73">
        <v>0</v>
      </c>
      <c r="AL16" s="73">
        <v>0</v>
      </c>
      <c r="AM16" s="73">
        <v>0</v>
      </c>
      <c r="AN16" s="73">
        <v>1</v>
      </c>
      <c r="AO16" s="73">
        <v>0</v>
      </c>
      <c r="AP16" s="73">
        <v>0</v>
      </c>
      <c r="AQ16" s="73">
        <v>0</v>
      </c>
      <c r="AR16" s="73">
        <v>0</v>
      </c>
      <c r="AS16" s="73">
        <v>1</v>
      </c>
      <c r="AT16" s="73">
        <v>0</v>
      </c>
      <c r="AU16" s="73">
        <v>0</v>
      </c>
      <c r="AV16" s="73">
        <v>0</v>
      </c>
      <c r="AW16" s="73">
        <v>0</v>
      </c>
      <c r="AX16" s="73">
        <v>1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22</v>
      </c>
      <c r="BJ16" s="73">
        <v>1</v>
      </c>
      <c r="BK16" s="73">
        <v>0</v>
      </c>
      <c r="BL16" s="73">
        <v>23</v>
      </c>
      <c r="BM16" s="73">
        <v>2</v>
      </c>
      <c r="BN16" s="73">
        <v>58</v>
      </c>
      <c r="BO16" s="73">
        <v>0</v>
      </c>
      <c r="BP16" s="73">
        <v>0</v>
      </c>
      <c r="BQ16" s="73">
        <v>58</v>
      </c>
      <c r="BR16" s="73">
        <v>127</v>
      </c>
      <c r="BS16" s="73">
        <v>5</v>
      </c>
      <c r="BT16" s="73">
        <v>0</v>
      </c>
      <c r="BU16" s="73">
        <v>0</v>
      </c>
      <c r="BV16" s="73">
        <v>5</v>
      </c>
      <c r="BW16" s="73">
        <v>5</v>
      </c>
      <c r="BX16" s="73">
        <v>0</v>
      </c>
      <c r="BY16" s="73">
        <v>0</v>
      </c>
      <c r="BZ16" s="73">
        <v>0</v>
      </c>
      <c r="CA16" s="73">
        <v>0</v>
      </c>
      <c r="CB16" s="73">
        <v>8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8</v>
      </c>
      <c r="CI16" s="73">
        <v>0</v>
      </c>
      <c r="CJ16" s="73">
        <v>0</v>
      </c>
      <c r="CK16" s="73">
        <v>8</v>
      </c>
      <c r="CL16" s="73">
        <v>5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 t="shared" si="0"/>
        <v>17335</v>
      </c>
      <c r="CS16" s="73">
        <f t="shared" si="1"/>
        <v>59850</v>
      </c>
      <c r="CT16" s="73">
        <f t="shared" si="2"/>
        <v>5483</v>
      </c>
      <c r="CU16" s="73">
        <f t="shared" si="3"/>
        <v>82668</v>
      </c>
      <c r="CV16" s="73">
        <f t="shared" si="4"/>
        <v>58427</v>
      </c>
    </row>
    <row r="17" spans="1:100" ht="24.95" customHeight="1" x14ac:dyDescent="0.2">
      <c r="A17" s="53">
        <v>11</v>
      </c>
      <c r="B17" s="54" t="s">
        <v>68</v>
      </c>
      <c r="C17" s="73">
        <v>484</v>
      </c>
      <c r="D17" s="73">
        <v>0</v>
      </c>
      <c r="E17" s="73">
        <v>770</v>
      </c>
      <c r="F17" s="73">
        <v>1254</v>
      </c>
      <c r="G17" s="73">
        <v>3347</v>
      </c>
      <c r="H17" s="73">
        <v>0</v>
      </c>
      <c r="I17" s="73">
        <v>161</v>
      </c>
      <c r="J17" s="73">
        <v>0</v>
      </c>
      <c r="K17" s="73">
        <v>161</v>
      </c>
      <c r="L17" s="73">
        <v>152</v>
      </c>
      <c r="M17" s="73">
        <v>682</v>
      </c>
      <c r="N17" s="73">
        <v>51</v>
      </c>
      <c r="O17" s="73">
        <v>774</v>
      </c>
      <c r="P17" s="73">
        <v>1507</v>
      </c>
      <c r="Q17" s="73">
        <v>3977</v>
      </c>
      <c r="R17" s="73">
        <v>2347</v>
      </c>
      <c r="S17" s="73">
        <v>37</v>
      </c>
      <c r="T17" s="73">
        <v>1096</v>
      </c>
      <c r="U17" s="73">
        <v>3480</v>
      </c>
      <c r="V17" s="73">
        <v>4443</v>
      </c>
      <c r="W17" s="73">
        <v>37</v>
      </c>
      <c r="X17" s="73">
        <v>2911</v>
      </c>
      <c r="Y17" s="73">
        <v>7391</v>
      </c>
      <c r="Z17" s="73">
        <v>312</v>
      </c>
      <c r="AA17" s="73">
        <v>193</v>
      </c>
      <c r="AB17" s="73">
        <v>4</v>
      </c>
      <c r="AC17" s="73">
        <v>509</v>
      </c>
      <c r="AD17" s="73">
        <v>1367</v>
      </c>
      <c r="AE17" s="73">
        <v>4613</v>
      </c>
      <c r="AF17" s="73">
        <v>59957</v>
      </c>
      <c r="AG17" s="73">
        <v>4</v>
      </c>
      <c r="AH17" s="73">
        <v>64574</v>
      </c>
      <c r="AI17" s="73">
        <v>43240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39</v>
      </c>
      <c r="BJ17" s="73">
        <v>1</v>
      </c>
      <c r="BK17" s="73">
        <v>0</v>
      </c>
      <c r="BL17" s="73">
        <v>40</v>
      </c>
      <c r="BM17" s="73">
        <v>40</v>
      </c>
      <c r="BN17" s="73">
        <v>5525</v>
      </c>
      <c r="BO17" s="73">
        <v>6</v>
      </c>
      <c r="BP17" s="73">
        <v>1</v>
      </c>
      <c r="BQ17" s="73">
        <v>5532</v>
      </c>
      <c r="BR17" s="73">
        <v>2264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45</v>
      </c>
      <c r="BY17" s="73">
        <v>0</v>
      </c>
      <c r="BZ17" s="73">
        <v>0</v>
      </c>
      <c r="CA17" s="73">
        <v>45</v>
      </c>
      <c r="CB17" s="73">
        <v>96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5515</v>
      </c>
      <c r="CI17" s="73">
        <v>9</v>
      </c>
      <c r="CJ17" s="73">
        <v>0</v>
      </c>
      <c r="CK17" s="73">
        <v>5524</v>
      </c>
      <c r="CL17" s="73">
        <v>2213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 t="shared" si="0"/>
        <v>19562</v>
      </c>
      <c r="CS17" s="73">
        <f t="shared" si="1"/>
        <v>60415</v>
      </c>
      <c r="CT17" s="73">
        <f t="shared" si="2"/>
        <v>2649</v>
      </c>
      <c r="CU17" s="73">
        <f t="shared" si="3"/>
        <v>82626</v>
      </c>
      <c r="CV17" s="73">
        <f t="shared" si="4"/>
        <v>64087</v>
      </c>
    </row>
    <row r="18" spans="1:100" ht="24.95" customHeight="1" x14ac:dyDescent="0.2">
      <c r="A18" s="53">
        <v>12</v>
      </c>
      <c r="B18" s="54" t="s">
        <v>61</v>
      </c>
      <c r="C18" s="73">
        <v>507</v>
      </c>
      <c r="D18" s="73">
        <v>0</v>
      </c>
      <c r="E18" s="73">
        <v>561</v>
      </c>
      <c r="F18" s="73">
        <v>1068</v>
      </c>
      <c r="G18" s="73">
        <v>2035</v>
      </c>
      <c r="H18" s="73">
        <v>1309</v>
      </c>
      <c r="I18" s="73">
        <v>380</v>
      </c>
      <c r="J18" s="73">
        <v>142</v>
      </c>
      <c r="K18" s="73">
        <v>1831</v>
      </c>
      <c r="L18" s="73">
        <v>539</v>
      </c>
      <c r="M18" s="73">
        <v>2752</v>
      </c>
      <c r="N18" s="73">
        <v>465</v>
      </c>
      <c r="O18" s="73">
        <v>700</v>
      </c>
      <c r="P18" s="73">
        <v>3917</v>
      </c>
      <c r="Q18" s="73">
        <v>11243</v>
      </c>
      <c r="R18" s="73">
        <v>5295</v>
      </c>
      <c r="S18" s="73">
        <v>676</v>
      </c>
      <c r="T18" s="73">
        <v>1837</v>
      </c>
      <c r="U18" s="73">
        <v>7808</v>
      </c>
      <c r="V18" s="73">
        <v>17488</v>
      </c>
      <c r="W18" s="73">
        <v>1345</v>
      </c>
      <c r="X18" s="73">
        <v>4092</v>
      </c>
      <c r="Y18" s="73">
        <v>22925</v>
      </c>
      <c r="Z18" s="73">
        <v>491</v>
      </c>
      <c r="AA18" s="73">
        <v>449</v>
      </c>
      <c r="AB18" s="73">
        <v>223</v>
      </c>
      <c r="AC18" s="73">
        <v>1163</v>
      </c>
      <c r="AD18" s="73">
        <v>3432</v>
      </c>
      <c r="AE18" s="73">
        <v>4732</v>
      </c>
      <c r="AF18" s="73">
        <v>60212</v>
      </c>
      <c r="AG18" s="73">
        <v>223</v>
      </c>
      <c r="AH18" s="73">
        <v>65167</v>
      </c>
      <c r="AI18" s="73">
        <v>45051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1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89</v>
      </c>
      <c r="BJ18" s="73">
        <v>112</v>
      </c>
      <c r="BK18" s="73">
        <v>0</v>
      </c>
      <c r="BL18" s="73">
        <v>201</v>
      </c>
      <c r="BM18" s="73">
        <v>1115</v>
      </c>
      <c r="BN18" s="73">
        <v>644</v>
      </c>
      <c r="BO18" s="73">
        <v>135</v>
      </c>
      <c r="BP18" s="73">
        <v>2</v>
      </c>
      <c r="BQ18" s="73">
        <v>781</v>
      </c>
      <c r="BR18" s="73">
        <v>2532</v>
      </c>
      <c r="BS18" s="73">
        <v>8</v>
      </c>
      <c r="BT18" s="73">
        <v>5</v>
      </c>
      <c r="BU18" s="73">
        <v>0</v>
      </c>
      <c r="BV18" s="73">
        <v>13</v>
      </c>
      <c r="BW18" s="73">
        <v>25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210</v>
      </c>
      <c r="CI18" s="73">
        <v>55</v>
      </c>
      <c r="CJ18" s="73">
        <v>0</v>
      </c>
      <c r="CK18" s="73">
        <v>265</v>
      </c>
      <c r="CL18" s="73">
        <v>374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 t="shared" si="0"/>
        <v>16037</v>
      </c>
      <c r="CS18" s="73">
        <f t="shared" si="1"/>
        <v>62489</v>
      </c>
      <c r="CT18" s="73">
        <f t="shared" si="2"/>
        <v>3688</v>
      </c>
      <c r="CU18" s="73">
        <f t="shared" si="3"/>
        <v>82214</v>
      </c>
      <c r="CV18" s="73">
        <f t="shared" si="4"/>
        <v>89272</v>
      </c>
    </row>
    <row r="19" spans="1:100" ht="24.95" customHeight="1" x14ac:dyDescent="0.2">
      <c r="A19" s="53">
        <v>13</v>
      </c>
      <c r="B19" s="54" t="s">
        <v>57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47</v>
      </c>
      <c r="J19" s="73">
        <v>0</v>
      </c>
      <c r="K19" s="73">
        <v>47</v>
      </c>
      <c r="L19" s="73">
        <v>24</v>
      </c>
      <c r="M19" s="73">
        <v>17</v>
      </c>
      <c r="N19" s="73">
        <v>2</v>
      </c>
      <c r="O19" s="73">
        <v>1609</v>
      </c>
      <c r="P19" s="73">
        <v>1628</v>
      </c>
      <c r="Q19" s="73">
        <v>1581</v>
      </c>
      <c r="R19" s="73">
        <v>19</v>
      </c>
      <c r="S19" s="73">
        <v>78</v>
      </c>
      <c r="T19" s="73">
        <v>7172</v>
      </c>
      <c r="U19" s="73">
        <v>7269</v>
      </c>
      <c r="V19" s="73">
        <v>128</v>
      </c>
      <c r="W19" s="73">
        <v>92</v>
      </c>
      <c r="X19" s="73">
        <v>35010</v>
      </c>
      <c r="Y19" s="73">
        <v>35230</v>
      </c>
      <c r="Z19" s="73">
        <v>19</v>
      </c>
      <c r="AA19" s="73">
        <v>6</v>
      </c>
      <c r="AB19" s="73">
        <v>2575</v>
      </c>
      <c r="AC19" s="73">
        <v>2600</v>
      </c>
      <c r="AD19" s="73">
        <v>2356</v>
      </c>
      <c r="AE19" s="73">
        <v>4279</v>
      </c>
      <c r="AF19" s="73">
        <v>59765</v>
      </c>
      <c r="AG19" s="73">
        <v>1658</v>
      </c>
      <c r="AH19" s="73">
        <v>65702</v>
      </c>
      <c r="AI19" s="73">
        <v>43290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7</v>
      </c>
      <c r="BJ19" s="73">
        <v>4</v>
      </c>
      <c r="BK19" s="73">
        <v>0</v>
      </c>
      <c r="BL19" s="73">
        <v>11</v>
      </c>
      <c r="BM19" s="73">
        <v>4</v>
      </c>
      <c r="BN19" s="73">
        <v>3</v>
      </c>
      <c r="BO19" s="73">
        <v>3</v>
      </c>
      <c r="BP19" s="73">
        <v>1</v>
      </c>
      <c r="BQ19" s="73">
        <v>7</v>
      </c>
      <c r="BR19" s="73">
        <v>9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7</v>
      </c>
      <c r="BY19" s="73">
        <v>0</v>
      </c>
      <c r="BZ19" s="73">
        <v>0</v>
      </c>
      <c r="CA19" s="73">
        <v>7</v>
      </c>
      <c r="CB19" s="73">
        <v>12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 t="shared" si="0"/>
        <v>4351</v>
      </c>
      <c r="CS19" s="73">
        <f t="shared" si="1"/>
        <v>59905</v>
      </c>
      <c r="CT19" s="73">
        <f t="shared" si="2"/>
        <v>13015</v>
      </c>
      <c r="CU19" s="73">
        <f t="shared" si="3"/>
        <v>77271</v>
      </c>
      <c r="CV19" s="73">
        <f t="shared" si="4"/>
        <v>82506</v>
      </c>
    </row>
    <row r="20" spans="1:100" ht="24.95" customHeight="1" x14ac:dyDescent="0.2">
      <c r="A20" s="53">
        <v>14</v>
      </c>
      <c r="B20" s="54" t="s">
        <v>63</v>
      </c>
      <c r="C20" s="73">
        <v>0</v>
      </c>
      <c r="D20" s="73">
        <v>947</v>
      </c>
      <c r="E20" s="73">
        <v>0</v>
      </c>
      <c r="F20" s="73">
        <v>947</v>
      </c>
      <c r="G20" s="73">
        <v>266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348</v>
      </c>
      <c r="N20" s="73">
        <v>0</v>
      </c>
      <c r="O20" s="73">
        <v>0</v>
      </c>
      <c r="P20" s="73">
        <v>348</v>
      </c>
      <c r="Q20" s="73">
        <v>346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1363</v>
      </c>
      <c r="AA20" s="73">
        <v>0</v>
      </c>
      <c r="AB20" s="73">
        <v>0</v>
      </c>
      <c r="AC20" s="73">
        <v>1363</v>
      </c>
      <c r="AD20" s="73">
        <v>1430</v>
      </c>
      <c r="AE20" s="73">
        <v>4780</v>
      </c>
      <c r="AF20" s="73">
        <v>60672</v>
      </c>
      <c r="AG20" s="73">
        <v>0</v>
      </c>
      <c r="AH20" s="73">
        <v>65452</v>
      </c>
      <c r="AI20" s="73">
        <v>43231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75</v>
      </c>
      <c r="BP20" s="73">
        <v>0</v>
      </c>
      <c r="BQ20" s="73">
        <v>75</v>
      </c>
      <c r="BR20" s="73">
        <v>18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259</v>
      </c>
      <c r="CE20" s="73">
        <v>0</v>
      </c>
      <c r="CF20" s="73">
        <v>259</v>
      </c>
      <c r="CG20" s="73">
        <v>79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 t="shared" si="0"/>
        <v>6491</v>
      </c>
      <c r="CS20" s="73">
        <f t="shared" si="1"/>
        <v>61953</v>
      </c>
      <c r="CT20" s="73">
        <f t="shared" si="2"/>
        <v>0</v>
      </c>
      <c r="CU20" s="73">
        <f t="shared" si="3"/>
        <v>68444</v>
      </c>
      <c r="CV20" s="73">
        <f t="shared" si="4"/>
        <v>45370</v>
      </c>
    </row>
    <row r="21" spans="1:100" ht="24.95" customHeight="1" x14ac:dyDescent="0.2">
      <c r="A21" s="53">
        <v>15</v>
      </c>
      <c r="B21" s="63" t="s">
        <v>64</v>
      </c>
      <c r="C21" s="73">
        <v>29</v>
      </c>
      <c r="D21" s="73">
        <v>0</v>
      </c>
      <c r="E21" s="73">
        <v>0</v>
      </c>
      <c r="F21" s="73">
        <v>29</v>
      </c>
      <c r="G21" s="73">
        <v>335</v>
      </c>
      <c r="H21" s="73">
        <v>71</v>
      </c>
      <c r="I21" s="73">
        <v>6</v>
      </c>
      <c r="J21" s="73">
        <v>0</v>
      </c>
      <c r="K21" s="73">
        <v>77</v>
      </c>
      <c r="L21" s="73">
        <v>97</v>
      </c>
      <c r="M21" s="73">
        <v>55</v>
      </c>
      <c r="N21" s="73">
        <v>2</v>
      </c>
      <c r="O21" s="73">
        <v>0</v>
      </c>
      <c r="P21" s="73">
        <v>57</v>
      </c>
      <c r="Q21" s="73">
        <v>359</v>
      </c>
      <c r="R21" s="73">
        <v>1102</v>
      </c>
      <c r="S21" s="73">
        <v>902</v>
      </c>
      <c r="T21" s="73">
        <v>0</v>
      </c>
      <c r="U21" s="73">
        <v>2004</v>
      </c>
      <c r="V21" s="73">
        <v>3402</v>
      </c>
      <c r="W21" s="73">
        <v>1986</v>
      </c>
      <c r="X21" s="73">
        <v>67</v>
      </c>
      <c r="Y21" s="73">
        <v>5455</v>
      </c>
      <c r="Z21" s="73">
        <v>70</v>
      </c>
      <c r="AA21" s="73">
        <v>3</v>
      </c>
      <c r="AB21" s="73">
        <v>0</v>
      </c>
      <c r="AC21" s="73">
        <v>73</v>
      </c>
      <c r="AD21" s="73">
        <v>311</v>
      </c>
      <c r="AE21" s="73">
        <v>4326</v>
      </c>
      <c r="AF21" s="73">
        <v>59764</v>
      </c>
      <c r="AG21" s="73">
        <v>0</v>
      </c>
      <c r="AH21" s="73">
        <v>64090</v>
      </c>
      <c r="AI21" s="73">
        <v>41926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1</v>
      </c>
      <c r="AP21" s="73">
        <v>0</v>
      </c>
      <c r="AQ21" s="73">
        <v>0</v>
      </c>
      <c r="AR21" s="73">
        <v>1</v>
      </c>
      <c r="AS21" s="73">
        <v>9</v>
      </c>
      <c r="AT21" s="73">
        <v>4</v>
      </c>
      <c r="AU21" s="73">
        <v>0</v>
      </c>
      <c r="AV21" s="73">
        <v>0</v>
      </c>
      <c r="AW21" s="73">
        <v>4</v>
      </c>
      <c r="AX21" s="73">
        <v>17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112</v>
      </c>
      <c r="BJ21" s="73">
        <v>0</v>
      </c>
      <c r="BK21" s="73">
        <v>0</v>
      </c>
      <c r="BL21" s="73">
        <v>112</v>
      </c>
      <c r="BM21" s="73">
        <v>72</v>
      </c>
      <c r="BN21" s="73">
        <v>24</v>
      </c>
      <c r="BO21" s="73">
        <v>0</v>
      </c>
      <c r="BP21" s="73">
        <v>1</v>
      </c>
      <c r="BQ21" s="73">
        <v>25</v>
      </c>
      <c r="BR21" s="73">
        <v>157</v>
      </c>
      <c r="BS21" s="73">
        <v>0</v>
      </c>
      <c r="BT21" s="73">
        <v>0</v>
      </c>
      <c r="BU21" s="73">
        <v>0</v>
      </c>
      <c r="BV21" s="73">
        <v>0</v>
      </c>
      <c r="BW21" s="73">
        <v>3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2</v>
      </c>
      <c r="CI21" s="73">
        <v>2</v>
      </c>
      <c r="CJ21" s="73">
        <v>0</v>
      </c>
      <c r="CK21" s="73">
        <v>4</v>
      </c>
      <c r="CL21" s="73">
        <v>284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f t="shared" si="0"/>
        <v>5796</v>
      </c>
      <c r="CS21" s="73">
        <f t="shared" si="1"/>
        <v>60679</v>
      </c>
      <c r="CT21" s="73">
        <f t="shared" si="2"/>
        <v>1</v>
      </c>
      <c r="CU21" s="73">
        <f t="shared" si="3"/>
        <v>66476</v>
      </c>
      <c r="CV21" s="73">
        <f t="shared" si="4"/>
        <v>49025</v>
      </c>
    </row>
    <row r="22" spans="1:100" ht="24.95" customHeight="1" x14ac:dyDescent="0.2">
      <c r="A22" s="53">
        <v>16</v>
      </c>
      <c r="B22" s="63" t="s">
        <v>92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124</v>
      </c>
      <c r="J22" s="73">
        <v>0</v>
      </c>
      <c r="K22" s="73">
        <v>124</v>
      </c>
      <c r="L22" s="73">
        <v>16</v>
      </c>
      <c r="M22" s="73">
        <v>0</v>
      </c>
      <c r="N22" s="73">
        <v>1</v>
      </c>
      <c r="O22" s="73">
        <v>0</v>
      </c>
      <c r="P22" s="73">
        <v>1</v>
      </c>
      <c r="Q22" s="73">
        <v>7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5</v>
      </c>
      <c r="AA22" s="73">
        <v>12</v>
      </c>
      <c r="AB22" s="73">
        <v>0</v>
      </c>
      <c r="AC22" s="73">
        <v>17</v>
      </c>
      <c r="AD22" s="73">
        <v>88</v>
      </c>
      <c r="AE22" s="73">
        <v>4268</v>
      </c>
      <c r="AF22" s="73">
        <v>59773</v>
      </c>
      <c r="AG22" s="73">
        <v>0</v>
      </c>
      <c r="AH22" s="73">
        <v>64041</v>
      </c>
      <c r="AI22" s="73">
        <v>41749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1</v>
      </c>
      <c r="BQ22" s="73">
        <v>1</v>
      </c>
      <c r="BR22" s="73">
        <v>2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460</v>
      </c>
      <c r="BY22" s="73">
        <v>0</v>
      </c>
      <c r="BZ22" s="73">
        <v>0</v>
      </c>
      <c r="CA22" s="73">
        <v>460</v>
      </c>
      <c r="CB22" s="73">
        <v>282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7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f t="shared" si="0"/>
        <v>4733</v>
      </c>
      <c r="CS22" s="73">
        <f t="shared" si="1"/>
        <v>59910</v>
      </c>
      <c r="CT22" s="73">
        <f t="shared" si="2"/>
        <v>1</v>
      </c>
      <c r="CU22" s="73">
        <f t="shared" si="3"/>
        <v>64644</v>
      </c>
      <c r="CV22" s="73">
        <f t="shared" si="4"/>
        <v>42151</v>
      </c>
    </row>
    <row r="23" spans="1:100" ht="24.95" customHeight="1" x14ac:dyDescent="0.2">
      <c r="A23" s="53">
        <v>17</v>
      </c>
      <c r="B23" s="63" t="s">
        <v>69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5</v>
      </c>
      <c r="N23" s="73">
        <v>0</v>
      </c>
      <c r="O23" s="73">
        <v>0</v>
      </c>
      <c r="P23" s="73">
        <v>5</v>
      </c>
      <c r="Q23" s="73">
        <v>5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7</v>
      </c>
      <c r="AA23" s="73">
        <v>0</v>
      </c>
      <c r="AB23" s="73">
        <v>0</v>
      </c>
      <c r="AC23" s="73">
        <v>7</v>
      </c>
      <c r="AD23" s="73">
        <v>7</v>
      </c>
      <c r="AE23" s="73">
        <v>4265</v>
      </c>
      <c r="AF23" s="73">
        <v>59761</v>
      </c>
      <c r="AG23" s="73">
        <v>0</v>
      </c>
      <c r="AH23" s="73">
        <v>64026</v>
      </c>
      <c r="AI23" s="73">
        <v>41658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f t="shared" si="0"/>
        <v>4277</v>
      </c>
      <c r="CS23" s="73">
        <f t="shared" si="1"/>
        <v>59761</v>
      </c>
      <c r="CT23" s="73">
        <f t="shared" si="2"/>
        <v>0</v>
      </c>
      <c r="CU23" s="73">
        <f t="shared" si="3"/>
        <v>64038</v>
      </c>
      <c r="CV23" s="73">
        <f t="shared" si="4"/>
        <v>41670</v>
      </c>
    </row>
    <row r="24" spans="1:100" x14ac:dyDescent="0.2">
      <c r="A24" s="55"/>
      <c r="B24" s="56" t="s">
        <v>1</v>
      </c>
      <c r="C24" s="76">
        <f t="shared" ref="C24:AG24" si="5">SUM(C7:C23)</f>
        <v>36441</v>
      </c>
      <c r="D24" s="76">
        <f t="shared" si="5"/>
        <v>204033</v>
      </c>
      <c r="E24" s="76">
        <f t="shared" si="5"/>
        <v>151064</v>
      </c>
      <c r="F24" s="76">
        <f t="shared" si="5"/>
        <v>391538</v>
      </c>
      <c r="G24" s="76">
        <f t="shared" si="5"/>
        <v>1008599</v>
      </c>
      <c r="H24" s="76">
        <f t="shared" si="5"/>
        <v>32211</v>
      </c>
      <c r="I24" s="76">
        <f t="shared" si="5"/>
        <v>61476</v>
      </c>
      <c r="J24" s="76">
        <f t="shared" si="5"/>
        <v>47481</v>
      </c>
      <c r="K24" s="76">
        <f t="shared" si="5"/>
        <v>141168</v>
      </c>
      <c r="L24" s="76">
        <f t="shared" si="5"/>
        <v>126696</v>
      </c>
      <c r="M24" s="76">
        <f t="shared" si="5"/>
        <v>44122</v>
      </c>
      <c r="N24" s="76">
        <f t="shared" si="5"/>
        <v>8041</v>
      </c>
      <c r="O24" s="76">
        <f t="shared" si="5"/>
        <v>17700</v>
      </c>
      <c r="P24" s="76">
        <f t="shared" si="5"/>
        <v>69863</v>
      </c>
      <c r="Q24" s="76">
        <f t="shared" si="5"/>
        <v>162186</v>
      </c>
      <c r="R24" s="76">
        <f t="shared" si="5"/>
        <v>105027</v>
      </c>
      <c r="S24" s="76">
        <f t="shared" si="5"/>
        <v>8452</v>
      </c>
      <c r="T24" s="76">
        <f t="shared" si="5"/>
        <v>216179</v>
      </c>
      <c r="U24" s="76">
        <f t="shared" si="5"/>
        <v>329658</v>
      </c>
      <c r="V24" s="76">
        <f t="shared" si="5"/>
        <v>277938</v>
      </c>
      <c r="W24" s="76">
        <f t="shared" si="5"/>
        <v>27791</v>
      </c>
      <c r="X24" s="76">
        <f t="shared" si="5"/>
        <v>248341</v>
      </c>
      <c r="Y24" s="76">
        <f t="shared" si="5"/>
        <v>554070</v>
      </c>
      <c r="Z24" s="76">
        <f t="shared" si="5"/>
        <v>9202</v>
      </c>
      <c r="AA24" s="76">
        <f t="shared" si="5"/>
        <v>10130</v>
      </c>
      <c r="AB24" s="76">
        <f t="shared" si="5"/>
        <v>18450</v>
      </c>
      <c r="AC24" s="76">
        <f t="shared" si="5"/>
        <v>37782</v>
      </c>
      <c r="AD24" s="76">
        <f t="shared" si="5"/>
        <v>71002</v>
      </c>
      <c r="AE24" s="76">
        <f>SUM(AE7:AE23)-4260*16</f>
        <v>12850</v>
      </c>
      <c r="AF24" s="76">
        <f>SUM(AF7:AF23)-59761*16</f>
        <v>72033</v>
      </c>
      <c r="AG24" s="76">
        <f t="shared" si="5"/>
        <v>12181</v>
      </c>
      <c r="AH24" s="76">
        <f>SUM(AH7:AH23)-64021*16</f>
        <v>97064</v>
      </c>
      <c r="AI24" s="76">
        <f>SUM(AI7:AI23)-41653*16</f>
        <v>117970</v>
      </c>
      <c r="AJ24" s="76">
        <f t="shared" ref="AJ24:BN24" si="6">SUM(AJ7:AJ23)</f>
        <v>1</v>
      </c>
      <c r="AK24" s="76">
        <f t="shared" si="6"/>
        <v>0</v>
      </c>
      <c r="AL24" s="76">
        <f t="shared" si="6"/>
        <v>0</v>
      </c>
      <c r="AM24" s="76">
        <f t="shared" si="6"/>
        <v>1</v>
      </c>
      <c r="AN24" s="76">
        <f t="shared" si="6"/>
        <v>3</v>
      </c>
      <c r="AO24" s="76">
        <f t="shared" si="6"/>
        <v>4</v>
      </c>
      <c r="AP24" s="76">
        <f t="shared" si="6"/>
        <v>0</v>
      </c>
      <c r="AQ24" s="76">
        <f t="shared" si="6"/>
        <v>1</v>
      </c>
      <c r="AR24" s="76">
        <f t="shared" si="6"/>
        <v>5</v>
      </c>
      <c r="AS24" s="76">
        <f t="shared" si="6"/>
        <v>38</v>
      </c>
      <c r="AT24" s="76">
        <f t="shared" si="6"/>
        <v>6</v>
      </c>
      <c r="AU24" s="76">
        <f t="shared" si="6"/>
        <v>0</v>
      </c>
      <c r="AV24" s="76">
        <f t="shared" si="6"/>
        <v>1</v>
      </c>
      <c r="AW24" s="76">
        <f t="shared" si="6"/>
        <v>7</v>
      </c>
      <c r="AX24" s="76">
        <f t="shared" si="6"/>
        <v>43</v>
      </c>
      <c r="AY24" s="76">
        <f t="shared" si="6"/>
        <v>7</v>
      </c>
      <c r="AZ24" s="76">
        <f t="shared" si="6"/>
        <v>0</v>
      </c>
      <c r="BA24" s="76">
        <f t="shared" si="6"/>
        <v>8</v>
      </c>
      <c r="BB24" s="76">
        <f t="shared" si="6"/>
        <v>15</v>
      </c>
      <c r="BC24" s="76">
        <f t="shared" si="6"/>
        <v>34</v>
      </c>
      <c r="BD24" s="76">
        <f t="shared" si="6"/>
        <v>1</v>
      </c>
      <c r="BE24" s="76">
        <f t="shared" si="6"/>
        <v>0</v>
      </c>
      <c r="BF24" s="76">
        <f t="shared" si="6"/>
        <v>0</v>
      </c>
      <c r="BG24" s="76">
        <f t="shared" si="6"/>
        <v>1</v>
      </c>
      <c r="BH24" s="76">
        <f t="shared" si="6"/>
        <v>5</v>
      </c>
      <c r="BI24" s="76">
        <f t="shared" si="6"/>
        <v>5193</v>
      </c>
      <c r="BJ24" s="76">
        <f t="shared" si="6"/>
        <v>344</v>
      </c>
      <c r="BK24" s="76">
        <f t="shared" si="6"/>
        <v>27</v>
      </c>
      <c r="BL24" s="76">
        <f t="shared" si="6"/>
        <v>5564</v>
      </c>
      <c r="BM24" s="76">
        <f t="shared" si="6"/>
        <v>5735</v>
      </c>
      <c r="BN24" s="76">
        <f t="shared" si="6"/>
        <v>14025</v>
      </c>
      <c r="BO24" s="76">
        <f t="shared" ref="BO24:CT24" si="7">SUM(BO7:BO23)</f>
        <v>30326</v>
      </c>
      <c r="BP24" s="76">
        <f t="shared" si="7"/>
        <v>181</v>
      </c>
      <c r="BQ24" s="76">
        <f t="shared" si="7"/>
        <v>44532</v>
      </c>
      <c r="BR24" s="76">
        <f t="shared" si="7"/>
        <v>131107</v>
      </c>
      <c r="BS24" s="76">
        <f t="shared" si="7"/>
        <v>377</v>
      </c>
      <c r="BT24" s="76">
        <f t="shared" si="7"/>
        <v>4388</v>
      </c>
      <c r="BU24" s="76">
        <f t="shared" si="7"/>
        <v>12</v>
      </c>
      <c r="BV24" s="76">
        <f t="shared" si="7"/>
        <v>4777</v>
      </c>
      <c r="BW24" s="76">
        <f t="shared" si="7"/>
        <v>16444</v>
      </c>
      <c r="BX24" s="76">
        <f t="shared" si="7"/>
        <v>4361</v>
      </c>
      <c r="BY24" s="76">
        <f t="shared" si="7"/>
        <v>7</v>
      </c>
      <c r="BZ24" s="76">
        <f t="shared" si="7"/>
        <v>2</v>
      </c>
      <c r="CA24" s="76">
        <f t="shared" si="7"/>
        <v>4370</v>
      </c>
      <c r="CB24" s="76">
        <f t="shared" si="7"/>
        <v>4429</v>
      </c>
      <c r="CC24" s="76">
        <f t="shared" si="7"/>
        <v>0</v>
      </c>
      <c r="CD24" s="76">
        <f t="shared" si="7"/>
        <v>2588</v>
      </c>
      <c r="CE24" s="76">
        <f t="shared" si="7"/>
        <v>0</v>
      </c>
      <c r="CF24" s="76">
        <f t="shared" si="7"/>
        <v>2588</v>
      </c>
      <c r="CG24" s="76">
        <f t="shared" si="7"/>
        <v>6108</v>
      </c>
      <c r="CH24" s="76">
        <f t="shared" si="7"/>
        <v>8887</v>
      </c>
      <c r="CI24" s="76">
        <f t="shared" si="7"/>
        <v>8344</v>
      </c>
      <c r="CJ24" s="76">
        <f t="shared" si="7"/>
        <v>10</v>
      </c>
      <c r="CK24" s="76">
        <f t="shared" si="7"/>
        <v>17241</v>
      </c>
      <c r="CL24" s="76">
        <f t="shared" si="7"/>
        <v>21114</v>
      </c>
      <c r="CM24" s="76">
        <f t="shared" si="7"/>
        <v>0</v>
      </c>
      <c r="CN24" s="76">
        <f t="shared" si="7"/>
        <v>0</v>
      </c>
      <c r="CO24" s="76">
        <f t="shared" si="7"/>
        <v>0</v>
      </c>
      <c r="CP24" s="76">
        <f t="shared" si="7"/>
        <v>0</v>
      </c>
      <c r="CQ24" s="76">
        <f t="shared" si="7"/>
        <v>0</v>
      </c>
      <c r="CR24" s="76">
        <f>SUM(CR7:CR23)-4260*16</f>
        <v>272715</v>
      </c>
      <c r="CS24" s="76">
        <f>SUM(CS7:CS23)-59761*16</f>
        <v>410162</v>
      </c>
      <c r="CT24" s="76">
        <f t="shared" si="7"/>
        <v>463297</v>
      </c>
      <c r="CU24" s="76">
        <f>SUM(CU7:CU23)-64021*16</f>
        <v>1146174</v>
      </c>
      <c r="CV24" s="76">
        <f>SUM(CV7:CV23)-41653*16</f>
        <v>2225583</v>
      </c>
    </row>
    <row r="25" spans="1:100" x14ac:dyDescent="0.2">
      <c r="A25" s="82"/>
      <c r="B25" s="83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</row>
    <row r="26" spans="1:100" s="27" customFormat="1" ht="12.75" customHeight="1" x14ac:dyDescent="0.2"/>
    <row r="27" spans="1:100" ht="15" x14ac:dyDescent="0.3">
      <c r="B27" s="62" t="s">
        <v>72</v>
      </c>
      <c r="AI27" s="97"/>
    </row>
    <row r="28" spans="1:100" ht="15" x14ac:dyDescent="0.3">
      <c r="B28" s="62" t="s">
        <v>73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</row>
  </sheetData>
  <sortState ref="B9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AE7" activePane="bottomRight" state="frozen"/>
      <selection pane="topRight" activeCell="C1" sqref="C1"/>
      <selection pane="bottomLeft" activeCell="A6" sqref="A6"/>
      <selection pane="bottomRight" activeCell="AI10" sqref="AI10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89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103" t="s">
        <v>0</v>
      </c>
      <c r="B4" s="103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s="22" customFormat="1" ht="42" customHeight="1" x14ac:dyDescent="0.2">
      <c r="A5" s="104"/>
      <c r="B5" s="104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105"/>
      <c r="B6" s="105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56</v>
      </c>
      <c r="C7" s="73">
        <v>200422.56873499497</v>
      </c>
      <c r="D7" s="73">
        <v>2836.7002784400001</v>
      </c>
      <c r="E7" s="73">
        <v>0</v>
      </c>
      <c r="F7" s="73">
        <v>0</v>
      </c>
      <c r="G7" s="73">
        <v>0</v>
      </c>
      <c r="H7" s="73">
        <v>0</v>
      </c>
      <c r="I7" s="73">
        <v>2807760.6064853598</v>
      </c>
      <c r="J7" s="73">
        <v>1751299.5840563199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3" si="0">C7+E7+G7+I7+K7+M7+O7+Q7+S7+U7+W7+Y7+AA7+AC7+AE7+AG7+AI7+AK7</f>
        <v>3008183.1752203549</v>
      </c>
      <c r="AN7" s="73">
        <f t="shared" ref="AN7:AN23" si="1">D7+F7+H7+J7+L7+N7+P7+R7+T7+V7+X7+Z7+AB7+AD7+AF7+AH7+AJ7+AL7</f>
        <v>1754136.2843347599</v>
      </c>
    </row>
    <row r="8" spans="1:40" s="24" customFormat="1" ht="24.95" customHeight="1" x14ac:dyDescent="0.2">
      <c r="A8" s="53">
        <v>2</v>
      </c>
      <c r="B8" s="72" t="s">
        <v>47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269257.9411764706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269257.9411764706</v>
      </c>
      <c r="AN8" s="73">
        <f t="shared" si="1"/>
        <v>0</v>
      </c>
    </row>
    <row r="9" spans="1:40" ht="24.95" customHeight="1" x14ac:dyDescent="0.2">
      <c r="A9" s="53">
        <v>3</v>
      </c>
      <c r="B9" s="72" t="s">
        <v>61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-3835.5427650000001</v>
      </c>
      <c r="L9" s="73">
        <v>-1827.5769330000001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93468.742911000008</v>
      </c>
      <c r="AB9" s="73">
        <v>91079.617430021288</v>
      </c>
      <c r="AC9" s="73">
        <v>1984.90112</v>
      </c>
      <c r="AD9" s="73">
        <v>1626.6145583360001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3">
        <f t="shared" si="0"/>
        <v>91618.101265999998</v>
      </c>
      <c r="AN9" s="73">
        <f t="shared" si="1"/>
        <v>90878.655055357289</v>
      </c>
    </row>
    <row r="10" spans="1:40" ht="24.95" customHeight="1" x14ac:dyDescent="0.2">
      <c r="A10" s="53">
        <v>4</v>
      </c>
      <c r="B10" s="72" t="s">
        <v>48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187.33981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f t="shared" si="0"/>
        <v>187.33981</v>
      </c>
      <c r="AN10" s="73">
        <f t="shared" si="1"/>
        <v>0</v>
      </c>
    </row>
    <row r="11" spans="1:40" ht="24.95" customHeight="1" x14ac:dyDescent="0.2">
      <c r="A11" s="53">
        <v>5</v>
      </c>
      <c r="B11" s="72" t="s">
        <v>60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f t="shared" si="0"/>
        <v>0</v>
      </c>
      <c r="AN11" s="73">
        <f t="shared" si="1"/>
        <v>0</v>
      </c>
    </row>
    <row r="12" spans="1:40" ht="24.95" customHeight="1" x14ac:dyDescent="0.2">
      <c r="A12" s="53">
        <v>6</v>
      </c>
      <c r="B12" s="72" t="s">
        <v>66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0</v>
      </c>
      <c r="AN12" s="73">
        <f t="shared" si="1"/>
        <v>0</v>
      </c>
    </row>
    <row r="13" spans="1:40" ht="24.95" customHeight="1" x14ac:dyDescent="0.2">
      <c r="A13" s="53">
        <v>7</v>
      </c>
      <c r="B13" s="72" t="s">
        <v>62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59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58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64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63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68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92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2" t="s">
        <v>65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ht="24.95" customHeight="1" x14ac:dyDescent="0.2">
      <c r="A21" s="53">
        <v>15</v>
      </c>
      <c r="B21" s="74" t="s">
        <v>67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 t="shared" si="0"/>
        <v>0</v>
      </c>
      <c r="AN21" s="73">
        <f t="shared" si="1"/>
        <v>0</v>
      </c>
    </row>
    <row r="22" spans="1:40" ht="24.95" customHeight="1" x14ac:dyDescent="0.2">
      <c r="A22" s="53">
        <v>16</v>
      </c>
      <c r="B22" s="74" t="s">
        <v>57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f t="shared" si="0"/>
        <v>0</v>
      </c>
      <c r="AN22" s="73">
        <f t="shared" si="1"/>
        <v>0</v>
      </c>
    </row>
    <row r="23" spans="1:40" ht="24.95" customHeight="1" x14ac:dyDescent="0.2">
      <c r="A23" s="53">
        <v>17</v>
      </c>
      <c r="B23" s="74" t="s">
        <v>69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f t="shared" si="0"/>
        <v>0</v>
      </c>
      <c r="AN23" s="73">
        <f t="shared" si="1"/>
        <v>0</v>
      </c>
    </row>
    <row r="24" spans="1:40" x14ac:dyDescent="0.2">
      <c r="A24" s="55"/>
      <c r="B24" s="56" t="s">
        <v>1</v>
      </c>
      <c r="C24" s="76">
        <f t="shared" ref="C24:AL24" si="2">SUM(C7:C23)</f>
        <v>200422.56873499497</v>
      </c>
      <c r="D24" s="76">
        <f t="shared" si="2"/>
        <v>2836.7002784400001</v>
      </c>
      <c r="E24" s="76">
        <f t="shared" si="2"/>
        <v>0</v>
      </c>
      <c r="F24" s="76">
        <f t="shared" si="2"/>
        <v>0</v>
      </c>
      <c r="G24" s="76">
        <f t="shared" si="2"/>
        <v>0</v>
      </c>
      <c r="H24" s="76">
        <f t="shared" si="2"/>
        <v>0</v>
      </c>
      <c r="I24" s="76">
        <f t="shared" si="2"/>
        <v>2807760.6064853598</v>
      </c>
      <c r="J24" s="76">
        <f t="shared" si="2"/>
        <v>1751299.5840563199</v>
      </c>
      <c r="K24" s="76">
        <f t="shared" si="2"/>
        <v>-3835.5427650000001</v>
      </c>
      <c r="L24" s="76">
        <f t="shared" si="2"/>
        <v>-1827.5769330000001</v>
      </c>
      <c r="M24" s="76">
        <f t="shared" si="2"/>
        <v>269445.28098647058</v>
      </c>
      <c r="N24" s="76">
        <f t="shared" si="2"/>
        <v>0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0</v>
      </c>
      <c r="V24" s="76">
        <f t="shared" si="2"/>
        <v>0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93468.742911000008</v>
      </c>
      <c r="AB24" s="76">
        <f t="shared" si="2"/>
        <v>91079.617430021288</v>
      </c>
      <c r="AC24" s="76">
        <f t="shared" si="2"/>
        <v>1984.90112</v>
      </c>
      <c r="AD24" s="76">
        <f t="shared" si="2"/>
        <v>1626.6145583360001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0</v>
      </c>
      <c r="AJ24" s="76">
        <f t="shared" si="2"/>
        <v>0</v>
      </c>
      <c r="AK24" s="76">
        <f t="shared" si="2"/>
        <v>0</v>
      </c>
      <c r="AL24" s="76">
        <f t="shared" si="2"/>
        <v>0</v>
      </c>
      <c r="AM24" s="76">
        <f>SUM(AM7:AM23)</f>
        <v>3369246.5574728255</v>
      </c>
      <c r="AN24" s="76">
        <f>SUM(AN7:AN23)</f>
        <v>1845014.9393901173</v>
      </c>
    </row>
    <row r="25" spans="1:40" customFormat="1" ht="15" customHeight="1" x14ac:dyDescent="0.2"/>
    <row r="26" spans="1:40" customFormat="1" ht="15" customHeight="1" x14ac:dyDescent="0.2"/>
    <row r="27" spans="1:40" customFormat="1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40" customFormat="1" x14ac:dyDescent="0.2">
      <c r="B28" s="111" t="s">
        <v>75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40" customFormat="1" x14ac:dyDescent="0.2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40" customFormat="1" x14ac:dyDescent="0.2"/>
    <row r="31" spans="1:40" customFormat="1" x14ac:dyDescent="0.2"/>
    <row r="32" spans="1:40" customFormat="1" x14ac:dyDescent="0.2">
      <c r="C32" s="10"/>
      <c r="D32" s="10"/>
      <c r="E32" s="10"/>
      <c r="F32" s="10"/>
      <c r="G32" s="10"/>
      <c r="H32" s="10"/>
      <c r="I32" s="10"/>
      <c r="J32" s="10"/>
      <c r="K32" s="10"/>
    </row>
  </sheetData>
  <sortState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8:N29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30"/>
  <sheetViews>
    <sheetView zoomScale="90" zoomScaleNormal="90" workbookViewId="0">
      <pane xSplit="2" ySplit="5" topLeftCell="C6" activePane="bottomRight" state="frozen"/>
      <selection pane="topRight"/>
      <selection pane="bottomLeft"/>
      <selection pane="bottomRight" activeCell="AF10" sqref="AF10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5" t="s">
        <v>90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  <c r="N1" s="116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103" t="s">
        <v>0</v>
      </c>
      <c r="B4" s="103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39.950000000000003" customHeight="1" x14ac:dyDescent="0.2">
      <c r="A5" s="105"/>
      <c r="B5" s="105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47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97614.843647485017</v>
      </c>
      <c r="N6" s="78">
        <v>97614.843647485017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97614.843647485017</v>
      </c>
      <c r="AN6" s="75">
        <f t="shared" ref="AN6:AN22" si="1">D6+F6+H6+J6+L6+N6+P6+R6+T6+V6+X6+Z6+AB6+AD6+AF6+AH6+AJ6+AL6</f>
        <v>97614.843647485017</v>
      </c>
    </row>
    <row r="7" spans="1:40" customFormat="1" ht="24.95" customHeight="1" x14ac:dyDescent="0.2">
      <c r="A7" s="53">
        <v>2</v>
      </c>
      <c r="B7" s="72" t="s">
        <v>48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8476.2018010738175</v>
      </c>
      <c r="N7" s="78">
        <v>8140.0246032716195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9984.4632986301403</v>
      </c>
      <c r="AB7" s="78">
        <v>717.26387444699867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18460.665099703958</v>
      </c>
      <c r="AN7" s="75">
        <f t="shared" si="1"/>
        <v>8857.2884777186191</v>
      </c>
    </row>
    <row r="8" spans="1:40" customFormat="1" ht="24.95" customHeight="1" x14ac:dyDescent="0.2">
      <c r="A8" s="53">
        <v>3</v>
      </c>
      <c r="B8" s="72" t="s">
        <v>61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15576.131448866519</v>
      </c>
      <c r="L8" s="78">
        <v>13558.08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26448.701569963261</v>
      </c>
      <c r="AB8" s="78">
        <v>659.39</v>
      </c>
      <c r="AC8" s="78">
        <v>629.15198803212093</v>
      </c>
      <c r="AD8" s="78">
        <v>91.03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42653.985006861905</v>
      </c>
      <c r="AN8" s="75">
        <f t="shared" si="1"/>
        <v>14308.5</v>
      </c>
    </row>
    <row r="9" spans="1:40" customFormat="1" ht="24.95" customHeight="1" x14ac:dyDescent="0.2">
      <c r="A9" s="53">
        <v>4</v>
      </c>
      <c r="B9" s="72" t="s">
        <v>60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589.32411499215061</v>
      </c>
      <c r="AD9" s="78">
        <v>261.92182888539946</v>
      </c>
      <c r="AE9" s="78">
        <v>0</v>
      </c>
      <c r="AF9" s="78">
        <v>0</v>
      </c>
      <c r="AG9" s="78">
        <v>0</v>
      </c>
      <c r="AH9" s="78">
        <v>0</v>
      </c>
      <c r="AI9" s="78">
        <v>3535.9446899529039</v>
      </c>
      <c r="AJ9" s="78">
        <v>523.84365777079893</v>
      </c>
      <c r="AK9" s="78">
        <v>0</v>
      </c>
      <c r="AL9" s="78">
        <v>0</v>
      </c>
      <c r="AM9" s="75">
        <f t="shared" si="0"/>
        <v>4125.2688049450544</v>
      </c>
      <c r="AN9" s="75">
        <f t="shared" si="1"/>
        <v>785.76548665619839</v>
      </c>
    </row>
    <row r="10" spans="1:40" customFormat="1" ht="24.95" customHeight="1" x14ac:dyDescent="0.2">
      <c r="A10" s="53">
        <v>5</v>
      </c>
      <c r="B10" s="72" t="s">
        <v>66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6</v>
      </c>
      <c r="B11" s="72" t="s">
        <v>62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7</v>
      </c>
      <c r="B12" s="72" t="s">
        <v>59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1344229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1344229</v>
      </c>
      <c r="AN12" s="75">
        <f t="shared" si="1"/>
        <v>0</v>
      </c>
    </row>
    <row r="13" spans="1:40" customFormat="1" ht="24.95" customHeight="1" x14ac:dyDescent="0.2">
      <c r="A13" s="53">
        <v>8</v>
      </c>
      <c r="B13" s="72" t="s">
        <v>58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64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63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68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205.84</v>
      </c>
      <c r="N16" s="78">
        <v>167.71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137.52000000000001</v>
      </c>
      <c r="AB16" s="78">
        <v>31.590000000000003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343.36</v>
      </c>
      <c r="AN16" s="75">
        <f t="shared" si="1"/>
        <v>199.3</v>
      </c>
    </row>
    <row r="17" spans="1:40" customFormat="1" ht="24.95" customHeight="1" x14ac:dyDescent="0.2">
      <c r="A17" s="53">
        <v>12</v>
      </c>
      <c r="B17" s="72" t="s">
        <v>92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65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2" t="s">
        <v>67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15</v>
      </c>
      <c r="B20" s="74" t="s">
        <v>56</v>
      </c>
      <c r="C20" s="78">
        <v>51244.020899740884</v>
      </c>
      <c r="D20" s="78">
        <v>48975.500899740888</v>
      </c>
      <c r="E20" s="78">
        <v>0</v>
      </c>
      <c r="F20" s="78">
        <v>0</v>
      </c>
      <c r="G20" s="78">
        <v>1973.58</v>
      </c>
      <c r="H20" s="78">
        <v>573.03</v>
      </c>
      <c r="I20" s="78">
        <v>692137.77265703015</v>
      </c>
      <c r="J20" s="78">
        <v>260074.92933041818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745355.37355677108</v>
      </c>
      <c r="AN20" s="75">
        <f t="shared" si="1"/>
        <v>309623.46023015905</v>
      </c>
    </row>
    <row r="21" spans="1:40" customFormat="1" ht="24.95" customHeight="1" x14ac:dyDescent="0.2">
      <c r="A21" s="53">
        <v>16</v>
      </c>
      <c r="B21" s="74" t="s">
        <v>69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5">
        <f t="shared" ref="AM21" si="2">C21+E21+G21+I21+K21+M21+O21+Q21+S21+U21+W21+Y21+AA21+AC21+AE21+AG21+AI21+AK21</f>
        <v>0</v>
      </c>
      <c r="AN21" s="75">
        <f t="shared" ref="AN21" si="3">D21+F21+H21+J21+L21+N21+P21+R21+T21+V21+X21+Z21+AB21+AD21+AF21+AH21+AJ21+AL21</f>
        <v>0</v>
      </c>
    </row>
    <row r="22" spans="1:40" customFormat="1" ht="24.95" customHeight="1" x14ac:dyDescent="0.2">
      <c r="A22" s="53">
        <v>17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5" x14ac:dyDescent="0.2">
      <c r="A23" s="26"/>
      <c r="B23" s="12" t="s">
        <v>1</v>
      </c>
      <c r="C23" s="76">
        <f t="shared" ref="C23:AN23" si="4">SUM(C6:C22)</f>
        <v>51244.020899740884</v>
      </c>
      <c r="D23" s="76">
        <f t="shared" si="4"/>
        <v>48975.500899740888</v>
      </c>
      <c r="E23" s="76">
        <f t="shared" si="4"/>
        <v>0</v>
      </c>
      <c r="F23" s="76">
        <f t="shared" si="4"/>
        <v>0</v>
      </c>
      <c r="G23" s="76">
        <f t="shared" si="4"/>
        <v>1973.58</v>
      </c>
      <c r="H23" s="76">
        <f t="shared" si="4"/>
        <v>573.03</v>
      </c>
      <c r="I23" s="76">
        <f t="shared" si="4"/>
        <v>692137.77265703015</v>
      </c>
      <c r="J23" s="76">
        <f t="shared" si="4"/>
        <v>260074.92933041818</v>
      </c>
      <c r="K23" s="76">
        <f t="shared" si="4"/>
        <v>15576.131448866519</v>
      </c>
      <c r="L23" s="76">
        <f t="shared" si="4"/>
        <v>13558.08</v>
      </c>
      <c r="M23" s="76">
        <f t="shared" si="4"/>
        <v>106296.88544855884</v>
      </c>
      <c r="N23" s="76">
        <f t="shared" si="4"/>
        <v>105922.57825075665</v>
      </c>
      <c r="O23" s="76">
        <f t="shared" si="4"/>
        <v>0</v>
      </c>
      <c r="P23" s="76">
        <f t="shared" si="4"/>
        <v>0</v>
      </c>
      <c r="Q23" s="76">
        <f t="shared" si="4"/>
        <v>0</v>
      </c>
      <c r="R23" s="76">
        <f t="shared" si="4"/>
        <v>0</v>
      </c>
      <c r="S23" s="76">
        <f t="shared" si="4"/>
        <v>0</v>
      </c>
      <c r="T23" s="76">
        <f t="shared" si="4"/>
        <v>0</v>
      </c>
      <c r="U23" s="76">
        <f t="shared" si="4"/>
        <v>0</v>
      </c>
      <c r="V23" s="76">
        <f t="shared" si="4"/>
        <v>0</v>
      </c>
      <c r="W23" s="76">
        <f t="shared" si="4"/>
        <v>0</v>
      </c>
      <c r="X23" s="76">
        <f t="shared" si="4"/>
        <v>0</v>
      </c>
      <c r="Y23" s="76">
        <f t="shared" si="4"/>
        <v>0</v>
      </c>
      <c r="Z23" s="76">
        <f t="shared" si="4"/>
        <v>0</v>
      </c>
      <c r="AA23" s="76">
        <f t="shared" si="4"/>
        <v>1380799.6848685935</v>
      </c>
      <c r="AB23" s="76">
        <f t="shared" si="4"/>
        <v>1408.2438744469985</v>
      </c>
      <c r="AC23" s="76">
        <f t="shared" si="4"/>
        <v>1218.4761030242717</v>
      </c>
      <c r="AD23" s="76">
        <f t="shared" si="4"/>
        <v>352.95182888539944</v>
      </c>
      <c r="AE23" s="76">
        <f t="shared" si="4"/>
        <v>0</v>
      </c>
      <c r="AF23" s="76">
        <f t="shared" si="4"/>
        <v>0</v>
      </c>
      <c r="AG23" s="76">
        <f t="shared" si="4"/>
        <v>0</v>
      </c>
      <c r="AH23" s="76">
        <f t="shared" si="4"/>
        <v>0</v>
      </c>
      <c r="AI23" s="76">
        <f t="shared" si="4"/>
        <v>3535.9446899529039</v>
      </c>
      <c r="AJ23" s="76">
        <f t="shared" si="4"/>
        <v>523.84365777079893</v>
      </c>
      <c r="AK23" s="76">
        <f t="shared" si="4"/>
        <v>0</v>
      </c>
      <c r="AL23" s="76">
        <f t="shared" si="4"/>
        <v>0</v>
      </c>
      <c r="AM23" s="76">
        <f t="shared" si="4"/>
        <v>2252782.4961157674</v>
      </c>
      <c r="AN23" s="76">
        <f t="shared" si="4"/>
        <v>431389.15784201887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6" spans="1:40" ht="13.5" x14ac:dyDescent="0.2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28"/>
      <c r="AN26" s="28"/>
    </row>
    <row r="27" spans="1:40" x14ac:dyDescent="0.2">
      <c r="B27" s="112" t="s">
        <v>79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</row>
    <row r="28" spans="1:40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AM28" s="28"/>
      <c r="AN28" s="28"/>
    </row>
    <row r="29" spans="1:40" ht="13.5" x14ac:dyDescent="0.2">
      <c r="B29" s="17" t="s">
        <v>18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 ht="13.5" x14ac:dyDescent="0.2">
      <c r="B30" s="17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7:AN21">
    <sortCondition descending="1" ref="AM6:AM21"/>
  </sortState>
  <mergeCells count="23">
    <mergeCell ref="Y4:Z4"/>
    <mergeCell ref="AM4:AN4"/>
    <mergeCell ref="B27:N28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1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AI27" sqref="AI27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3" t="s">
        <v>85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6"/>
      <c r="N1" s="16"/>
      <c r="O1" s="16"/>
      <c r="P1" s="16"/>
      <c r="Q1" s="16"/>
      <c r="R1" s="16"/>
      <c r="S1" s="16"/>
    </row>
    <row r="2" spans="1:40" x14ac:dyDescent="0.2">
      <c r="A2" s="113" t="s">
        <v>46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103" t="s">
        <v>0</v>
      </c>
      <c r="B5" s="103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35</v>
      </c>
      <c r="L5" s="102"/>
      <c r="M5" s="100" t="s">
        <v>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39.950000000000003" customHeight="1" x14ac:dyDescent="0.2">
      <c r="A6" s="105"/>
      <c r="B6" s="105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47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263.00058823529412</v>
      </c>
      <c r="N7" s="78">
        <v>263.00058823529412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v>263.00058823529412</v>
      </c>
      <c r="AN7" s="75">
        <v>263.00058823529412</v>
      </c>
    </row>
    <row r="8" spans="1:40" customFormat="1" ht="24.95" customHeight="1" x14ac:dyDescent="0.2">
      <c r="A8" s="53">
        <v>2</v>
      </c>
      <c r="B8" s="72" t="s">
        <v>48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v>0</v>
      </c>
      <c r="AN8" s="75">
        <v>0</v>
      </c>
    </row>
    <row r="9" spans="1:40" customFormat="1" ht="24.95" customHeight="1" x14ac:dyDescent="0.2">
      <c r="A9" s="53">
        <v>3</v>
      </c>
      <c r="B9" s="72" t="s">
        <v>61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v>0</v>
      </c>
      <c r="AN9" s="75">
        <v>0</v>
      </c>
    </row>
    <row r="10" spans="1:40" customFormat="1" ht="24.95" customHeight="1" x14ac:dyDescent="0.2">
      <c r="A10" s="53">
        <v>4</v>
      </c>
      <c r="B10" s="72" t="s">
        <v>60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v>0</v>
      </c>
      <c r="AN10" s="75">
        <v>0</v>
      </c>
    </row>
    <row r="11" spans="1:40" customFormat="1" ht="24.95" customHeight="1" x14ac:dyDescent="0.2">
      <c r="A11" s="53">
        <v>5</v>
      </c>
      <c r="B11" s="72" t="s">
        <v>66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v>0</v>
      </c>
      <c r="AN11" s="75">
        <v>0</v>
      </c>
    </row>
    <row r="12" spans="1:40" customFormat="1" ht="24.95" customHeight="1" x14ac:dyDescent="0.2">
      <c r="A12" s="53">
        <v>6</v>
      </c>
      <c r="B12" s="72" t="s">
        <v>62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v>0</v>
      </c>
      <c r="AN12" s="75">
        <v>0</v>
      </c>
    </row>
    <row r="13" spans="1:40" customFormat="1" ht="24.95" customHeight="1" x14ac:dyDescent="0.2">
      <c r="A13" s="53">
        <v>7</v>
      </c>
      <c r="B13" s="72" t="s">
        <v>59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v>0</v>
      </c>
      <c r="AN13" s="75">
        <v>0</v>
      </c>
    </row>
    <row r="14" spans="1:40" customFormat="1" ht="24.95" customHeight="1" x14ac:dyDescent="0.2">
      <c r="A14" s="53">
        <v>8</v>
      </c>
      <c r="B14" s="72" t="s">
        <v>58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v>0</v>
      </c>
      <c r="AN14" s="75">
        <v>0</v>
      </c>
    </row>
    <row r="15" spans="1:40" customFormat="1" ht="24.95" customHeight="1" x14ac:dyDescent="0.2">
      <c r="A15" s="53">
        <v>9</v>
      </c>
      <c r="B15" s="72" t="s">
        <v>64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v>0</v>
      </c>
      <c r="AN15" s="75">
        <v>0</v>
      </c>
    </row>
    <row r="16" spans="1:40" customFormat="1" ht="24.95" customHeight="1" x14ac:dyDescent="0.2">
      <c r="A16" s="53">
        <v>10</v>
      </c>
      <c r="B16" s="72" t="s">
        <v>63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v>0</v>
      </c>
      <c r="AN16" s="75">
        <v>0</v>
      </c>
    </row>
    <row r="17" spans="1:40" customFormat="1" ht="24.95" customHeight="1" x14ac:dyDescent="0.2">
      <c r="A17" s="53">
        <v>11</v>
      </c>
      <c r="B17" s="72" t="s">
        <v>68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v>0</v>
      </c>
      <c r="AN17" s="75">
        <v>0</v>
      </c>
    </row>
    <row r="18" spans="1:40" customFormat="1" ht="24.95" customHeight="1" x14ac:dyDescent="0.2">
      <c r="A18" s="53">
        <v>12</v>
      </c>
      <c r="B18" s="72" t="s">
        <v>92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v>0</v>
      </c>
      <c r="AN18" s="75">
        <v>0</v>
      </c>
    </row>
    <row r="19" spans="1:40" customFormat="1" ht="24.95" customHeight="1" x14ac:dyDescent="0.2">
      <c r="A19" s="53">
        <v>13</v>
      </c>
      <c r="B19" s="72" t="s">
        <v>65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v>0</v>
      </c>
      <c r="AN19" s="75">
        <v>0</v>
      </c>
    </row>
    <row r="20" spans="1:40" customFormat="1" ht="24.95" customHeight="1" x14ac:dyDescent="0.2">
      <c r="A20" s="53">
        <v>14</v>
      </c>
      <c r="B20" s="72" t="s">
        <v>67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v>0</v>
      </c>
      <c r="AN20" s="75">
        <v>0</v>
      </c>
    </row>
    <row r="21" spans="1:40" customFormat="1" ht="24.95" customHeight="1" x14ac:dyDescent="0.2">
      <c r="A21" s="53">
        <v>15</v>
      </c>
      <c r="B21" s="74" t="s">
        <v>56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v>0</v>
      </c>
      <c r="AN21" s="75">
        <v>0</v>
      </c>
    </row>
    <row r="22" spans="1:40" customFormat="1" ht="24.95" customHeight="1" x14ac:dyDescent="0.2">
      <c r="A22" s="53">
        <v>16</v>
      </c>
      <c r="B22" s="74" t="s">
        <v>69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5"/>
      <c r="AN22" s="75"/>
    </row>
    <row r="23" spans="1:40" customFormat="1" ht="24.95" customHeight="1" x14ac:dyDescent="0.2">
      <c r="A23" s="53">
        <v>17</v>
      </c>
      <c r="B23" s="74" t="s">
        <v>57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5">
        <v>0</v>
      </c>
      <c r="AN23" s="75">
        <v>0</v>
      </c>
    </row>
    <row r="24" spans="1:40" ht="15" x14ac:dyDescent="0.2">
      <c r="A24" s="26"/>
      <c r="B24" s="12" t="s">
        <v>1</v>
      </c>
      <c r="C24" s="80">
        <f t="shared" ref="C24:AN24" si="0">SUM(C7:C23)</f>
        <v>0</v>
      </c>
      <c r="D24" s="80">
        <f t="shared" si="0"/>
        <v>0</v>
      </c>
      <c r="E24" s="80">
        <f t="shared" si="0"/>
        <v>0</v>
      </c>
      <c r="F24" s="80">
        <f t="shared" si="0"/>
        <v>0</v>
      </c>
      <c r="G24" s="80">
        <f t="shared" si="0"/>
        <v>0</v>
      </c>
      <c r="H24" s="80">
        <f t="shared" si="0"/>
        <v>0</v>
      </c>
      <c r="I24" s="80">
        <f t="shared" si="0"/>
        <v>0</v>
      </c>
      <c r="J24" s="80">
        <f t="shared" si="0"/>
        <v>0</v>
      </c>
      <c r="K24" s="80">
        <f t="shared" si="0"/>
        <v>0</v>
      </c>
      <c r="L24" s="80">
        <f t="shared" si="0"/>
        <v>0</v>
      </c>
      <c r="M24" s="80">
        <f t="shared" si="0"/>
        <v>263.00058823529412</v>
      </c>
      <c r="N24" s="80">
        <f t="shared" si="0"/>
        <v>263.00058823529412</v>
      </c>
      <c r="O24" s="80">
        <f t="shared" si="0"/>
        <v>0</v>
      </c>
      <c r="P24" s="80">
        <f t="shared" si="0"/>
        <v>0</v>
      </c>
      <c r="Q24" s="80">
        <f t="shared" si="0"/>
        <v>0</v>
      </c>
      <c r="R24" s="80">
        <f t="shared" si="0"/>
        <v>0</v>
      </c>
      <c r="S24" s="80">
        <f t="shared" si="0"/>
        <v>0</v>
      </c>
      <c r="T24" s="80">
        <f t="shared" si="0"/>
        <v>0</v>
      </c>
      <c r="U24" s="80">
        <f t="shared" si="0"/>
        <v>0</v>
      </c>
      <c r="V24" s="80">
        <f t="shared" si="0"/>
        <v>0</v>
      </c>
      <c r="W24" s="80">
        <f t="shared" si="0"/>
        <v>0</v>
      </c>
      <c r="X24" s="80">
        <f t="shared" si="0"/>
        <v>0</v>
      </c>
      <c r="Y24" s="80">
        <f t="shared" si="0"/>
        <v>0</v>
      </c>
      <c r="Z24" s="80">
        <f t="shared" si="0"/>
        <v>0</v>
      </c>
      <c r="AA24" s="80">
        <f t="shared" si="0"/>
        <v>0</v>
      </c>
      <c r="AB24" s="80">
        <f t="shared" si="0"/>
        <v>0</v>
      </c>
      <c r="AC24" s="80">
        <f t="shared" si="0"/>
        <v>0</v>
      </c>
      <c r="AD24" s="80">
        <f t="shared" si="0"/>
        <v>0</v>
      </c>
      <c r="AE24" s="80">
        <f t="shared" si="0"/>
        <v>0</v>
      </c>
      <c r="AF24" s="80">
        <f t="shared" si="0"/>
        <v>0</v>
      </c>
      <c r="AG24" s="80">
        <f t="shared" si="0"/>
        <v>0</v>
      </c>
      <c r="AH24" s="80">
        <f t="shared" si="0"/>
        <v>0</v>
      </c>
      <c r="AI24" s="80">
        <f t="shared" si="0"/>
        <v>0</v>
      </c>
      <c r="AJ24" s="80">
        <f t="shared" si="0"/>
        <v>0</v>
      </c>
      <c r="AK24" s="80">
        <f t="shared" si="0"/>
        <v>0</v>
      </c>
      <c r="AL24" s="80">
        <f t="shared" si="0"/>
        <v>0</v>
      </c>
      <c r="AM24" s="76">
        <f t="shared" si="0"/>
        <v>263.00058823529412</v>
      </c>
      <c r="AN24" s="76">
        <f t="shared" si="0"/>
        <v>263.00058823529412</v>
      </c>
    </row>
    <row r="25" spans="1:40" ht="15" x14ac:dyDescent="0.2">
      <c r="A25" s="86"/>
      <c r="B25" s="87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</row>
    <row r="27" spans="1:40" ht="17.25" customHeight="1" x14ac:dyDescent="0.2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51"/>
      <c r="AN27" s="51"/>
    </row>
    <row r="28" spans="1:40" ht="17.25" customHeight="1" x14ac:dyDescent="0.2">
      <c r="B28" s="112" t="s">
        <v>80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</row>
    <row r="29" spans="1:40" ht="17.25" customHeight="1" x14ac:dyDescent="0.2"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AM29" s="52"/>
      <c r="AN29" s="52"/>
    </row>
    <row r="30" spans="1:40" ht="17.25" customHeight="1" x14ac:dyDescent="0.2">
      <c r="B30" s="17" t="s">
        <v>22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28"/>
    </row>
    <row r="31" spans="1:40" ht="17.25" customHeight="1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8:AN22">
    <sortCondition descending="1" ref="AM7:AM22"/>
  </sortState>
  <mergeCells count="24">
    <mergeCell ref="Y5:Z5"/>
    <mergeCell ref="AM5:AN5"/>
    <mergeCell ref="B28:N29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K9" sqref="AK9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3" t="s">
        <v>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3" t="s">
        <v>46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103" t="s">
        <v>0</v>
      </c>
      <c r="B5" s="103" t="s">
        <v>2</v>
      </c>
      <c r="C5" s="100" t="s">
        <v>3</v>
      </c>
      <c r="D5" s="102"/>
      <c r="E5" s="100" t="s">
        <v>27</v>
      </c>
      <c r="F5" s="102"/>
      <c r="G5" s="100" t="s">
        <v>34</v>
      </c>
      <c r="H5" s="102"/>
      <c r="I5" s="100" t="s">
        <v>6</v>
      </c>
      <c r="J5" s="102"/>
      <c r="K5" s="100" t="s">
        <v>36</v>
      </c>
      <c r="L5" s="102"/>
      <c r="M5" s="100" t="s">
        <v>37</v>
      </c>
      <c r="N5" s="102"/>
      <c r="O5" s="100" t="s">
        <v>8</v>
      </c>
      <c r="P5" s="102"/>
      <c r="Q5" s="100" t="s">
        <v>28</v>
      </c>
      <c r="R5" s="102"/>
      <c r="S5" s="100" t="s">
        <v>38</v>
      </c>
      <c r="T5" s="102"/>
      <c r="U5" s="100" t="s">
        <v>29</v>
      </c>
      <c r="V5" s="102"/>
      <c r="W5" s="100" t="s">
        <v>30</v>
      </c>
      <c r="X5" s="102"/>
      <c r="Y5" s="100" t="s">
        <v>9</v>
      </c>
      <c r="Z5" s="102"/>
      <c r="AA5" s="100" t="s">
        <v>31</v>
      </c>
      <c r="AB5" s="102"/>
      <c r="AC5" s="100" t="s">
        <v>10</v>
      </c>
      <c r="AD5" s="102"/>
      <c r="AE5" s="100" t="s">
        <v>11</v>
      </c>
      <c r="AF5" s="102"/>
      <c r="AG5" s="100" t="s">
        <v>12</v>
      </c>
      <c r="AH5" s="102"/>
      <c r="AI5" s="100" t="s">
        <v>32</v>
      </c>
      <c r="AJ5" s="102"/>
      <c r="AK5" s="100" t="s">
        <v>13</v>
      </c>
      <c r="AL5" s="102"/>
      <c r="AM5" s="100" t="s">
        <v>14</v>
      </c>
      <c r="AN5" s="102"/>
    </row>
    <row r="6" spans="1:40" ht="93" customHeight="1" x14ac:dyDescent="0.2">
      <c r="A6" s="105"/>
      <c r="B6" s="105"/>
      <c r="C6" s="23" t="s">
        <v>49</v>
      </c>
      <c r="D6" s="23" t="s">
        <v>50</v>
      </c>
      <c r="E6" s="23" t="s">
        <v>49</v>
      </c>
      <c r="F6" s="23" t="s">
        <v>50</v>
      </c>
      <c r="G6" s="23" t="s">
        <v>49</v>
      </c>
      <c r="H6" s="23" t="s">
        <v>50</v>
      </c>
      <c r="I6" s="23" t="s">
        <v>49</v>
      </c>
      <c r="J6" s="23" t="s">
        <v>50</v>
      </c>
      <c r="K6" s="23" t="s">
        <v>49</v>
      </c>
      <c r="L6" s="23" t="s">
        <v>50</v>
      </c>
      <c r="M6" s="23" t="s">
        <v>49</v>
      </c>
      <c r="N6" s="23" t="s">
        <v>50</v>
      </c>
      <c r="O6" s="23" t="s">
        <v>49</v>
      </c>
      <c r="P6" s="23" t="s">
        <v>50</v>
      </c>
      <c r="Q6" s="23" t="s">
        <v>49</v>
      </c>
      <c r="R6" s="23" t="s">
        <v>50</v>
      </c>
      <c r="S6" s="23" t="s">
        <v>49</v>
      </c>
      <c r="T6" s="23" t="s">
        <v>50</v>
      </c>
      <c r="U6" s="23" t="s">
        <v>49</v>
      </c>
      <c r="V6" s="23" t="s">
        <v>50</v>
      </c>
      <c r="W6" s="23" t="s">
        <v>49</v>
      </c>
      <c r="X6" s="23" t="s">
        <v>50</v>
      </c>
      <c r="Y6" s="23" t="s">
        <v>49</v>
      </c>
      <c r="Z6" s="23" t="s">
        <v>50</v>
      </c>
      <c r="AA6" s="23" t="s">
        <v>49</v>
      </c>
      <c r="AB6" s="23" t="s">
        <v>50</v>
      </c>
      <c r="AC6" s="23" t="s">
        <v>49</v>
      </c>
      <c r="AD6" s="23" t="s">
        <v>50</v>
      </c>
      <c r="AE6" s="23" t="s">
        <v>49</v>
      </c>
      <c r="AF6" s="23" t="s">
        <v>50</v>
      </c>
      <c r="AG6" s="23" t="s">
        <v>49</v>
      </c>
      <c r="AH6" s="23" t="s">
        <v>50</v>
      </c>
      <c r="AI6" s="23" t="s">
        <v>49</v>
      </c>
      <c r="AJ6" s="23" t="s">
        <v>50</v>
      </c>
      <c r="AK6" s="23" t="s">
        <v>49</v>
      </c>
      <c r="AL6" s="23" t="s">
        <v>50</v>
      </c>
      <c r="AM6" s="23" t="s">
        <v>49</v>
      </c>
      <c r="AN6" s="23" t="s">
        <v>50</v>
      </c>
    </row>
    <row r="7" spans="1:40" ht="24.95" customHeight="1" x14ac:dyDescent="0.2">
      <c r="A7" s="53">
        <v>1</v>
      </c>
      <c r="B7" s="72" t="s">
        <v>56</v>
      </c>
      <c r="C7" s="73">
        <v>9000</v>
      </c>
      <c r="D7" s="73">
        <v>9000</v>
      </c>
      <c r="E7" s="73">
        <v>0</v>
      </c>
      <c r="F7" s="73">
        <v>0</v>
      </c>
      <c r="G7" s="73">
        <v>0</v>
      </c>
      <c r="H7" s="73">
        <v>0</v>
      </c>
      <c r="I7" s="73">
        <v>526817.94999999995</v>
      </c>
      <c r="J7" s="73">
        <v>117699.53739999997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3" si="0">C7+E7+G7+I7+K7+M7+O7+Q7+S7+U7+W7+Y7+AA7+AC7+AE7+AG7+AI7+AK7</f>
        <v>535817.94999999995</v>
      </c>
      <c r="AN7" s="75">
        <f t="shared" ref="AN7:AN23" si="1">D7+F7+H7+J7+L7+N7+P7+R7+T7+V7+X7+Z7+AB7+AD7+AF7+AH7+AJ7+AL7</f>
        <v>126699.53739999997</v>
      </c>
    </row>
    <row r="8" spans="1:40" ht="24.95" customHeight="1" x14ac:dyDescent="0.2">
      <c r="A8" s="53">
        <v>2</v>
      </c>
      <c r="B8" s="72" t="s">
        <v>61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15234.09</v>
      </c>
      <c r="L8" s="73">
        <v>15234.09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15234.09</v>
      </c>
      <c r="AN8" s="75">
        <f t="shared" si="1"/>
        <v>15234.09</v>
      </c>
    </row>
    <row r="9" spans="1:40" ht="24.95" customHeight="1" x14ac:dyDescent="0.2">
      <c r="A9" s="53">
        <v>3</v>
      </c>
      <c r="B9" s="72" t="s">
        <v>47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4185.5417647058839</v>
      </c>
      <c r="N9" s="73">
        <v>4185.5417647058839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4185.5417647058839</v>
      </c>
      <c r="AN9" s="75">
        <f t="shared" si="1"/>
        <v>4185.5417647058839</v>
      </c>
    </row>
    <row r="10" spans="1:40" ht="24.95" customHeight="1" x14ac:dyDescent="0.2">
      <c r="A10" s="53">
        <v>4</v>
      </c>
      <c r="B10" s="72" t="s">
        <v>48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5</v>
      </c>
      <c r="B11" s="72" t="s">
        <v>60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66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62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59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58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64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63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68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92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14</v>
      </c>
      <c r="B20" s="72" t="s">
        <v>65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15</v>
      </c>
      <c r="B21" s="74" t="s">
        <v>67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16</v>
      </c>
      <c r="B22" s="74" t="s">
        <v>69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0</v>
      </c>
      <c r="AN22" s="75">
        <f t="shared" si="1"/>
        <v>0</v>
      </c>
    </row>
    <row r="23" spans="1:40" ht="24.95" customHeight="1" x14ac:dyDescent="0.2">
      <c r="A23" s="53">
        <v>17</v>
      </c>
      <c r="B23" s="74" t="s">
        <v>57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5">
        <f t="shared" si="0"/>
        <v>0</v>
      </c>
      <c r="AN23" s="75">
        <f t="shared" si="1"/>
        <v>0</v>
      </c>
    </row>
    <row r="24" spans="1:40" ht="15" x14ac:dyDescent="0.2">
      <c r="A24" s="26"/>
      <c r="B24" s="12" t="s">
        <v>1</v>
      </c>
      <c r="C24" s="76">
        <f t="shared" ref="C24:AN24" si="2">SUM(C7:C23)</f>
        <v>9000</v>
      </c>
      <c r="D24" s="76">
        <f t="shared" si="2"/>
        <v>9000</v>
      </c>
      <c r="E24" s="76">
        <f t="shared" si="2"/>
        <v>0</v>
      </c>
      <c r="F24" s="76">
        <f t="shared" si="2"/>
        <v>0</v>
      </c>
      <c r="G24" s="76">
        <f t="shared" si="2"/>
        <v>0</v>
      </c>
      <c r="H24" s="76">
        <f t="shared" si="2"/>
        <v>0</v>
      </c>
      <c r="I24" s="76">
        <f t="shared" si="2"/>
        <v>526817.94999999995</v>
      </c>
      <c r="J24" s="76">
        <f t="shared" si="2"/>
        <v>117699.53739999997</v>
      </c>
      <c r="K24" s="76">
        <f t="shared" si="2"/>
        <v>15234.09</v>
      </c>
      <c r="L24" s="76">
        <f t="shared" si="2"/>
        <v>15234.09</v>
      </c>
      <c r="M24" s="76">
        <f t="shared" si="2"/>
        <v>4185.5417647058839</v>
      </c>
      <c r="N24" s="76">
        <f t="shared" si="2"/>
        <v>4185.5417647058839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0</v>
      </c>
      <c r="V24" s="76">
        <f t="shared" si="2"/>
        <v>0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0</v>
      </c>
      <c r="AB24" s="76">
        <f t="shared" si="2"/>
        <v>0</v>
      </c>
      <c r="AC24" s="76">
        <f t="shared" si="2"/>
        <v>0</v>
      </c>
      <c r="AD24" s="76">
        <f t="shared" si="2"/>
        <v>0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0</v>
      </c>
      <c r="AJ24" s="76">
        <f t="shared" si="2"/>
        <v>0</v>
      </c>
      <c r="AK24" s="76">
        <f t="shared" si="2"/>
        <v>0</v>
      </c>
      <c r="AL24" s="76">
        <f t="shared" si="2"/>
        <v>0</v>
      </c>
      <c r="AM24" s="76">
        <f t="shared" si="2"/>
        <v>555237.58176470583</v>
      </c>
      <c r="AN24" s="76">
        <f t="shared" si="2"/>
        <v>146119.16916470585</v>
      </c>
    </row>
    <row r="26" spans="1:40" ht="15" x14ac:dyDescent="0.2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0" ht="13.5" customHeight="1" x14ac:dyDescent="0.2">
      <c r="A27" s="35"/>
      <c r="B27" s="112" t="s">
        <v>78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0" ht="15" x14ac:dyDescent="0.2">
      <c r="A28" s="35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0" x14ac:dyDescent="0.2">
      <c r="B29" s="17" t="s">
        <v>54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0" x14ac:dyDescent="0.2">
      <c r="B30" s="17" t="s">
        <v>55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 x14ac:dyDescent="0.2">
      <c r="AM31" s="34"/>
      <c r="AN31" s="34"/>
    </row>
    <row r="32" spans="1:40" x14ac:dyDescent="0.2">
      <c r="AM32" s="34"/>
      <c r="AN32" s="34"/>
    </row>
  </sheetData>
  <sortState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7:N28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H15" sqref="H1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 x14ac:dyDescent="0.2">
      <c r="A2" s="114" t="s">
        <v>91</v>
      </c>
      <c r="B2" s="114"/>
      <c r="C2" s="114"/>
      <c r="D2" s="114"/>
    </row>
    <row r="3" spans="1:5" ht="12.75" customHeight="1" x14ac:dyDescent="0.2">
      <c r="A3" s="114"/>
      <c r="B3" s="114"/>
      <c r="C3" s="114"/>
      <c r="D3" s="114"/>
      <c r="E3" s="4"/>
    </row>
    <row r="4" spans="1:5" x14ac:dyDescent="0.2">
      <c r="A4" s="114"/>
      <c r="B4" s="114"/>
      <c r="C4" s="114"/>
      <c r="D4" s="114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გადაზღ.)'!$4:$24,20,FALSE)</f>
        <v>200422.57199999999</v>
      </c>
      <c r="D7" s="61">
        <f>C7/$C$25</f>
        <v>5.9418231116246105E-2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გადაზღ.)'!$4:$24,20,FALSE)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გადაზღ.)'!$4:$24,20,FALSE)</f>
        <v>0</v>
      </c>
      <c r="D9" s="61">
        <f t="shared" si="0"/>
        <v>0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გადაზღ.)'!$4:$24,20,FALSE)</f>
        <v>2807760.6064853603</v>
      </c>
      <c r="D10" s="61">
        <f t="shared" si="0"/>
        <v>0.83240209408767829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გადაზღ.)'!$4:$24,20,FALSE)</f>
        <v>0</v>
      </c>
      <c r="D11" s="61">
        <f t="shared" si="0"/>
        <v>0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გადაზღ.)'!$4:$24,20,FALSE)</f>
        <v>269445.28098639019</v>
      </c>
      <c r="D12" s="61">
        <f t="shared" si="0"/>
        <v>7.9881032455921208E-2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გადაზღ.)'!$4:$24,20,FALSE)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გადაზღ.)'!$4:$24,20,FALSE)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გადაზღ.)'!$4:$24,20,FALSE)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გადაზღ.)'!$4:$24,20,FALSE)</f>
        <v>0</v>
      </c>
      <c r="D16" s="61">
        <f t="shared" si="0"/>
        <v>0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გადაზღ.)'!$4:$24,20,FALSE)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გადაზღ.)'!$4:$24,20,FALSE)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გადაზღ.)'!$4:$24,20,FALSE)</f>
        <v>93468.742911000008</v>
      </c>
      <c r="D19" s="61">
        <f t="shared" si="0"/>
        <v>2.7710189092028957E-2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გადაზღ.)'!$4:$24,20,FALSE)</f>
        <v>1984.90112</v>
      </c>
      <c r="D20" s="61">
        <f t="shared" si="0"/>
        <v>5.8845324812544441E-4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გადაზღ.)'!$4:$24,20,FALSE)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გადაზღ.)'!$4:$24,20,FALSE)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გადაზღ.)'!$4:$24,20,FALSE)</f>
        <v>0</v>
      </c>
      <c r="D23" s="61">
        <f>C23/$C$25</f>
        <v>0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გადაზღ.)'!$4:$24,20,FALSE)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3373082.1035027504</v>
      </c>
      <c r="D25" s="60">
        <f>SUM(D7:D24)</f>
        <v>1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K26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E22" sqref="E22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11" s="20" customFormat="1" ht="28.5" customHeight="1" x14ac:dyDescent="0.2">
      <c r="A1" s="15" t="s">
        <v>81</v>
      </c>
      <c r="B1" s="14"/>
    </row>
    <row r="2" spans="1:11" s="20" customFormat="1" ht="18" customHeight="1" x14ac:dyDescent="0.2">
      <c r="A2" s="21" t="s">
        <v>39</v>
      </c>
      <c r="B2" s="14"/>
    </row>
    <row r="3" spans="1:11" s="22" customFormat="1" ht="18" customHeight="1" x14ac:dyDescent="0.2">
      <c r="A3" s="64"/>
      <c r="C3" s="14"/>
      <c r="D3" s="14"/>
      <c r="E3" s="14"/>
      <c r="F3" s="14"/>
      <c r="G3" s="14"/>
    </row>
    <row r="4" spans="1:11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11" s="22" customFormat="1" ht="24.95" customHeight="1" x14ac:dyDescent="0.2">
      <c r="A5" s="53">
        <v>1</v>
      </c>
      <c r="B5" s="54" t="s">
        <v>47</v>
      </c>
      <c r="C5" s="73">
        <v>5193</v>
      </c>
      <c r="D5" s="73">
        <v>0</v>
      </c>
      <c r="E5" s="73">
        <v>70659</v>
      </c>
      <c r="F5" s="73">
        <v>1</v>
      </c>
      <c r="G5" s="73">
        <v>0</v>
      </c>
      <c r="H5" s="75">
        <f t="shared" ref="H5:H21" si="0">SUM(C5:G5)</f>
        <v>75853</v>
      </c>
      <c r="K5" s="96"/>
    </row>
    <row r="6" spans="1:11" s="24" customFormat="1" ht="24.95" customHeight="1" x14ac:dyDescent="0.2">
      <c r="A6" s="53">
        <v>2</v>
      </c>
      <c r="B6" s="54" t="s">
        <v>48</v>
      </c>
      <c r="C6" s="73">
        <v>6009</v>
      </c>
      <c r="D6" s="73">
        <v>0</v>
      </c>
      <c r="E6" s="73">
        <v>69899</v>
      </c>
      <c r="F6" s="73">
        <v>0</v>
      </c>
      <c r="G6" s="73">
        <v>1</v>
      </c>
      <c r="H6" s="75">
        <f t="shared" si="0"/>
        <v>75909</v>
      </c>
      <c r="J6" s="22"/>
      <c r="K6" s="96"/>
    </row>
    <row r="7" spans="1:11" ht="24.95" customHeight="1" x14ac:dyDescent="0.2">
      <c r="A7" s="53">
        <v>3</v>
      </c>
      <c r="B7" s="54" t="s">
        <v>61</v>
      </c>
      <c r="C7" s="73">
        <v>1163</v>
      </c>
      <c r="D7" s="73">
        <v>0</v>
      </c>
      <c r="E7" s="73">
        <v>65160</v>
      </c>
      <c r="F7" s="73">
        <v>0</v>
      </c>
      <c r="G7" s="73">
        <v>0</v>
      </c>
      <c r="H7" s="75">
        <f t="shared" si="0"/>
        <v>66323</v>
      </c>
      <c r="J7" s="22"/>
      <c r="K7" s="96"/>
    </row>
    <row r="8" spans="1:11" ht="24.95" customHeight="1" x14ac:dyDescent="0.2">
      <c r="A8" s="53">
        <v>4</v>
      </c>
      <c r="B8" s="54" t="s">
        <v>60</v>
      </c>
      <c r="C8" s="73">
        <v>608</v>
      </c>
      <c r="D8" s="73">
        <v>0</v>
      </c>
      <c r="E8" s="73">
        <v>64606</v>
      </c>
      <c r="F8" s="73">
        <v>0</v>
      </c>
      <c r="G8" s="73">
        <v>0</v>
      </c>
      <c r="H8" s="75">
        <f t="shared" si="0"/>
        <v>65214</v>
      </c>
      <c r="J8" s="22"/>
      <c r="K8" s="96"/>
    </row>
    <row r="9" spans="1:11" ht="24.95" customHeight="1" x14ac:dyDescent="0.2">
      <c r="A9" s="53">
        <v>5</v>
      </c>
      <c r="B9" s="54" t="s">
        <v>66</v>
      </c>
      <c r="C9" s="73">
        <v>644</v>
      </c>
      <c r="D9" s="73">
        <v>0</v>
      </c>
      <c r="E9" s="73">
        <v>64623</v>
      </c>
      <c r="F9" s="73">
        <v>3</v>
      </c>
      <c r="G9" s="73">
        <v>0</v>
      </c>
      <c r="H9" s="75">
        <f t="shared" si="0"/>
        <v>65270</v>
      </c>
      <c r="J9" s="22"/>
      <c r="K9" s="96"/>
    </row>
    <row r="10" spans="1:11" ht="24.95" customHeight="1" x14ac:dyDescent="0.2">
      <c r="A10" s="53">
        <v>6</v>
      </c>
      <c r="B10" s="54" t="s">
        <v>62</v>
      </c>
      <c r="C10" s="73">
        <v>12504</v>
      </c>
      <c r="D10" s="73">
        <v>0</v>
      </c>
      <c r="E10" s="73">
        <v>70096</v>
      </c>
      <c r="F10" s="73">
        <v>0</v>
      </c>
      <c r="G10" s="73">
        <v>0</v>
      </c>
      <c r="H10" s="75">
        <f t="shared" si="0"/>
        <v>82600</v>
      </c>
      <c r="J10" s="22"/>
      <c r="K10" s="96"/>
    </row>
    <row r="11" spans="1:11" ht="24.95" customHeight="1" x14ac:dyDescent="0.2">
      <c r="A11" s="53">
        <v>7</v>
      </c>
      <c r="B11" s="54" t="s">
        <v>59</v>
      </c>
      <c r="C11" s="73">
        <v>1318</v>
      </c>
      <c r="D11" s="73">
        <v>0</v>
      </c>
      <c r="E11" s="73">
        <v>65963</v>
      </c>
      <c r="F11" s="73">
        <v>0</v>
      </c>
      <c r="G11" s="73">
        <v>8</v>
      </c>
      <c r="H11" s="75">
        <f t="shared" si="0"/>
        <v>67289</v>
      </c>
      <c r="J11" s="22"/>
      <c r="K11" s="96"/>
    </row>
    <row r="12" spans="1:11" ht="24.95" customHeight="1" x14ac:dyDescent="0.2">
      <c r="A12" s="53">
        <v>8</v>
      </c>
      <c r="B12" s="54" t="s">
        <v>58</v>
      </c>
      <c r="C12" s="73">
        <v>208</v>
      </c>
      <c r="D12" s="73">
        <v>0</v>
      </c>
      <c r="E12" s="73">
        <v>64229</v>
      </c>
      <c r="F12" s="73">
        <v>0</v>
      </c>
      <c r="G12" s="73">
        <v>0</v>
      </c>
      <c r="H12" s="75">
        <f t="shared" si="0"/>
        <v>64437</v>
      </c>
      <c r="J12" s="22"/>
      <c r="K12" s="96"/>
    </row>
    <row r="13" spans="1:11" ht="24.95" customHeight="1" x14ac:dyDescent="0.2">
      <c r="A13" s="53">
        <v>9</v>
      </c>
      <c r="B13" s="54" t="s">
        <v>64</v>
      </c>
      <c r="C13" s="73">
        <v>73</v>
      </c>
      <c r="D13" s="73">
        <v>0</v>
      </c>
      <c r="E13" s="73">
        <v>64090</v>
      </c>
      <c r="F13" s="73">
        <v>1</v>
      </c>
      <c r="G13" s="73">
        <v>0</v>
      </c>
      <c r="H13" s="75">
        <f t="shared" si="0"/>
        <v>64164</v>
      </c>
      <c r="J13" s="22"/>
      <c r="K13" s="96"/>
    </row>
    <row r="14" spans="1:11" ht="24.95" customHeight="1" x14ac:dyDescent="0.2">
      <c r="A14" s="53">
        <v>10</v>
      </c>
      <c r="B14" s="54" t="s">
        <v>63</v>
      </c>
      <c r="C14" s="73">
        <v>1363</v>
      </c>
      <c r="D14" s="73">
        <v>0</v>
      </c>
      <c r="E14" s="73">
        <v>65452</v>
      </c>
      <c r="F14" s="73">
        <v>0</v>
      </c>
      <c r="G14" s="73">
        <v>0</v>
      </c>
      <c r="H14" s="75">
        <f t="shared" si="0"/>
        <v>66815</v>
      </c>
      <c r="J14" s="22"/>
      <c r="K14" s="96"/>
    </row>
    <row r="15" spans="1:11" ht="24.95" customHeight="1" x14ac:dyDescent="0.2">
      <c r="A15" s="53">
        <v>11</v>
      </c>
      <c r="B15" s="54" t="s">
        <v>68</v>
      </c>
      <c r="C15" s="73">
        <v>509</v>
      </c>
      <c r="D15" s="73">
        <v>0</v>
      </c>
      <c r="E15" s="73">
        <v>64570</v>
      </c>
      <c r="F15" s="73">
        <v>0</v>
      </c>
      <c r="G15" s="73">
        <v>0</v>
      </c>
      <c r="H15" s="75">
        <f t="shared" si="0"/>
        <v>65079</v>
      </c>
      <c r="J15" s="22"/>
      <c r="K15" s="96"/>
    </row>
    <row r="16" spans="1:11" ht="24.95" customHeight="1" x14ac:dyDescent="0.2">
      <c r="A16" s="53">
        <v>12</v>
      </c>
      <c r="B16" s="54" t="s">
        <v>92</v>
      </c>
      <c r="C16" s="73">
        <v>10</v>
      </c>
      <c r="D16" s="73">
        <v>7</v>
      </c>
      <c r="E16" s="73">
        <v>64038</v>
      </c>
      <c r="F16" s="73">
        <v>0</v>
      </c>
      <c r="G16" s="73">
        <v>0</v>
      </c>
      <c r="H16" s="75">
        <f t="shared" si="0"/>
        <v>64055</v>
      </c>
      <c r="J16" s="22"/>
      <c r="K16" s="96"/>
    </row>
    <row r="17" spans="1:11" ht="24.95" customHeight="1" x14ac:dyDescent="0.2">
      <c r="A17" s="53">
        <v>13</v>
      </c>
      <c r="B17" s="54" t="s">
        <v>65</v>
      </c>
      <c r="C17" s="73">
        <v>0</v>
      </c>
      <c r="D17" s="73">
        <v>0</v>
      </c>
      <c r="E17" s="73">
        <v>64021</v>
      </c>
      <c r="F17" s="73">
        <v>0</v>
      </c>
      <c r="G17" s="73">
        <v>0</v>
      </c>
      <c r="H17" s="75">
        <f t="shared" si="0"/>
        <v>64021</v>
      </c>
      <c r="J17" s="22"/>
      <c r="K17" s="96"/>
    </row>
    <row r="18" spans="1:11" ht="24.95" customHeight="1" x14ac:dyDescent="0.2">
      <c r="A18" s="53">
        <v>14</v>
      </c>
      <c r="B18" s="54" t="s">
        <v>67</v>
      </c>
      <c r="C18" s="73">
        <v>4226</v>
      </c>
      <c r="D18" s="73">
        <v>0</v>
      </c>
      <c r="E18" s="73">
        <v>67939</v>
      </c>
      <c r="F18" s="73">
        <v>0</v>
      </c>
      <c r="G18" s="73">
        <v>0</v>
      </c>
      <c r="H18" s="75">
        <f t="shared" si="0"/>
        <v>72165</v>
      </c>
      <c r="J18" s="22"/>
      <c r="K18" s="96"/>
    </row>
    <row r="19" spans="1:11" ht="24.95" customHeight="1" x14ac:dyDescent="0.2">
      <c r="A19" s="53">
        <v>15</v>
      </c>
      <c r="B19" s="63" t="s">
        <v>57</v>
      </c>
      <c r="C19" s="73">
        <v>1803</v>
      </c>
      <c r="D19" s="73">
        <v>0</v>
      </c>
      <c r="E19" s="73">
        <v>65702</v>
      </c>
      <c r="F19" s="73">
        <v>0</v>
      </c>
      <c r="G19" s="73">
        <v>0</v>
      </c>
      <c r="H19" s="75">
        <f t="shared" si="0"/>
        <v>67505</v>
      </c>
      <c r="J19" s="22"/>
      <c r="K19" s="96"/>
    </row>
    <row r="20" spans="1:11" ht="24.95" customHeight="1" x14ac:dyDescent="0.2">
      <c r="A20" s="53">
        <v>16</v>
      </c>
      <c r="B20" s="63" t="s">
        <v>69</v>
      </c>
      <c r="C20" s="73">
        <v>281</v>
      </c>
      <c r="D20" s="73">
        <v>0</v>
      </c>
      <c r="E20" s="73">
        <v>64050</v>
      </c>
      <c r="F20" s="73">
        <v>0</v>
      </c>
      <c r="G20" s="73">
        <v>0</v>
      </c>
      <c r="H20" s="75">
        <f t="shared" si="0"/>
        <v>64331</v>
      </c>
      <c r="J20" s="22"/>
      <c r="K20" s="96"/>
    </row>
    <row r="21" spans="1:11" ht="24.95" customHeight="1" x14ac:dyDescent="0.2">
      <c r="A21" s="53">
        <v>17</v>
      </c>
      <c r="B21" s="63" t="s">
        <v>56</v>
      </c>
      <c r="C21" s="73">
        <v>1262</v>
      </c>
      <c r="D21" s="73">
        <v>0</v>
      </c>
      <c r="E21" s="73">
        <v>65284</v>
      </c>
      <c r="F21" s="73">
        <v>0</v>
      </c>
      <c r="G21" s="73">
        <v>0</v>
      </c>
      <c r="H21" s="75">
        <f t="shared" si="0"/>
        <v>66546</v>
      </c>
      <c r="J21" s="22"/>
      <c r="K21" s="96"/>
    </row>
    <row r="22" spans="1:11" x14ac:dyDescent="0.2">
      <c r="A22" s="55"/>
      <c r="B22" s="56" t="s">
        <v>1</v>
      </c>
      <c r="C22" s="76">
        <f>SUM(C5:C21)</f>
        <v>37174</v>
      </c>
      <c r="D22" s="76">
        <f>SUM(D5:D21)</f>
        <v>7</v>
      </c>
      <c r="E22" s="76">
        <f>SUM(E5:E21)-64021*16</f>
        <v>96045</v>
      </c>
      <c r="F22" s="76">
        <f>SUM(F5:F21)</f>
        <v>5</v>
      </c>
      <c r="G22" s="76">
        <f>SUM(G5:G21)</f>
        <v>9</v>
      </c>
      <c r="H22" s="76">
        <f>SUM(H5:H21)-64021*16</f>
        <v>133240</v>
      </c>
    </row>
    <row r="23" spans="1:11" s="27" customFormat="1" ht="12.75" customHeight="1" x14ac:dyDescent="0.2"/>
    <row r="24" spans="1:11" ht="12.75" customHeight="1" x14ac:dyDescent="0.2">
      <c r="D24" s="11"/>
      <c r="J24" s="98"/>
    </row>
    <row r="26" spans="1:11" x14ac:dyDescent="0.2">
      <c r="C26" s="31"/>
      <c r="D26" s="31"/>
      <c r="E26" s="31"/>
      <c r="F26" s="31"/>
      <c r="G26" s="31"/>
    </row>
  </sheetData>
  <sortState ref="B5:H20">
    <sortCondition descending="1" ref="H5:H20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31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G18" sqref="AG18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82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103" t="s">
        <v>0</v>
      </c>
      <c r="B4" s="103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9" t="s">
        <v>14</v>
      </c>
      <c r="AN4" s="110"/>
    </row>
    <row r="5" spans="1:40" s="22" customFormat="1" ht="25.5" x14ac:dyDescent="0.2">
      <c r="A5" s="105"/>
      <c r="B5" s="105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48</v>
      </c>
      <c r="C6" s="73">
        <v>546555.98213800008</v>
      </c>
      <c r="D6" s="73">
        <v>47095.3509968</v>
      </c>
      <c r="E6" s="73">
        <v>290364.270288</v>
      </c>
      <c r="F6" s="73">
        <v>0</v>
      </c>
      <c r="G6" s="73">
        <v>161093.384196</v>
      </c>
      <c r="H6" s="73">
        <v>0</v>
      </c>
      <c r="I6" s="73">
        <v>30280621.42994</v>
      </c>
      <c r="J6" s="73">
        <v>21654.9421</v>
      </c>
      <c r="K6" s="73">
        <v>3809661.9122043597</v>
      </c>
      <c r="L6" s="73">
        <v>708720.77587212168</v>
      </c>
      <c r="M6" s="73">
        <v>872268.47477067052</v>
      </c>
      <c r="N6" s="73">
        <v>22457.994357630399</v>
      </c>
      <c r="O6" s="73">
        <v>31653.1152</v>
      </c>
      <c r="P6" s="73">
        <v>5439.6828064656002</v>
      </c>
      <c r="Q6" s="73">
        <v>0</v>
      </c>
      <c r="R6" s="73">
        <v>0</v>
      </c>
      <c r="S6" s="73">
        <v>0</v>
      </c>
      <c r="T6" s="73">
        <v>0</v>
      </c>
      <c r="U6" s="73">
        <v>55487</v>
      </c>
      <c r="V6" s="73">
        <v>8173.2905870000004</v>
      </c>
      <c r="W6" s="73">
        <v>0</v>
      </c>
      <c r="X6" s="73">
        <v>0</v>
      </c>
      <c r="Y6" s="73">
        <v>332855.99962800002</v>
      </c>
      <c r="Z6" s="73">
        <v>172295.08051069491</v>
      </c>
      <c r="AA6" s="73">
        <v>3401606.2733290009</v>
      </c>
      <c r="AB6" s="73">
        <v>3020462.9558123038</v>
      </c>
      <c r="AC6" s="73">
        <v>53255.663999999997</v>
      </c>
      <c r="AD6" s="73">
        <v>27000</v>
      </c>
      <c r="AE6" s="73">
        <v>557622.93440000003</v>
      </c>
      <c r="AF6" s="73">
        <v>446098.34752000001</v>
      </c>
      <c r="AG6" s="73">
        <v>0</v>
      </c>
      <c r="AH6" s="73">
        <v>0</v>
      </c>
      <c r="AI6" s="73">
        <v>691820.31004399993</v>
      </c>
      <c r="AJ6" s="73">
        <v>447585.59407962323</v>
      </c>
      <c r="AK6" s="73">
        <v>0</v>
      </c>
      <c r="AL6" s="73">
        <v>0</v>
      </c>
      <c r="AM6" s="75">
        <f t="shared" ref="AM6:AM22" si="0">C6+E6+G6+I6+K6+M6+O6+Q6+S6+U6+W6+Y6+AA6+AC6+AE6+AG6+AI6+AK6</f>
        <v>41084866.750138022</v>
      </c>
      <c r="AN6" s="75">
        <f t="shared" ref="AN6:AN22" si="1">D6+F6+H6+J6+L6+N6+P6+R6+T6+V6+X6+Z6+AB6+AD6+AF6+AH6+AJ6+AL6</f>
        <v>4926984.0146426391</v>
      </c>
    </row>
    <row r="7" spans="1:40" s="24" customFormat="1" ht="24.95" customHeight="1" x14ac:dyDescent="0.2">
      <c r="A7" s="53">
        <v>2</v>
      </c>
      <c r="B7" s="72" t="s">
        <v>65</v>
      </c>
      <c r="C7" s="73">
        <v>2199901.375392945</v>
      </c>
      <c r="D7" s="73">
        <v>200094.86956252711</v>
      </c>
      <c r="E7" s="73">
        <v>578314.74973905634</v>
      </c>
      <c r="F7" s="73">
        <v>0</v>
      </c>
      <c r="G7" s="73">
        <v>29920.136728999591</v>
      </c>
      <c r="H7" s="73">
        <v>0</v>
      </c>
      <c r="I7" s="73">
        <v>23438842.866385199</v>
      </c>
      <c r="J7" s="73">
        <v>2793768.4804374729</v>
      </c>
      <c r="K7" s="73">
        <v>0</v>
      </c>
      <c r="L7" s="73">
        <v>0</v>
      </c>
      <c r="M7" s="73">
        <v>269257.9411764706</v>
      </c>
      <c r="N7" s="73">
        <v>269257.9411764706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21500.5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si="0"/>
        <v>26537737.56942267</v>
      </c>
      <c r="AN7" s="75">
        <f t="shared" si="1"/>
        <v>3263121.2911764709</v>
      </c>
    </row>
    <row r="8" spans="1:40" ht="24.95" customHeight="1" x14ac:dyDescent="0.2">
      <c r="A8" s="53">
        <v>3</v>
      </c>
      <c r="B8" s="72" t="s">
        <v>47</v>
      </c>
      <c r="C8" s="73">
        <v>2480735.5319410004</v>
      </c>
      <c r="D8" s="73">
        <v>18752.724080378655</v>
      </c>
      <c r="E8" s="73">
        <v>45243.100000000006</v>
      </c>
      <c r="F8" s="73">
        <v>0</v>
      </c>
      <c r="G8" s="73">
        <v>294547.4116039995</v>
      </c>
      <c r="H8" s="73">
        <v>52523.022636601185</v>
      </c>
      <c r="I8" s="73">
        <v>3985.2165600000008</v>
      </c>
      <c r="J8" s="73">
        <v>3708.6235218561942</v>
      </c>
      <c r="K8" s="73">
        <v>5265260.9394170204</v>
      </c>
      <c r="L8" s="73">
        <v>25048.4800118571</v>
      </c>
      <c r="M8" s="73">
        <v>1150960.0068403862</v>
      </c>
      <c r="N8" s="73">
        <v>29669.613278000008</v>
      </c>
      <c r="O8" s="73">
        <v>0</v>
      </c>
      <c r="P8" s="73">
        <v>0</v>
      </c>
      <c r="Q8" s="73">
        <v>113279.14</v>
      </c>
      <c r="R8" s="73">
        <v>105638.7601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736339.55442499882</v>
      </c>
      <c r="Z8" s="73">
        <v>209660.10567878262</v>
      </c>
      <c r="AA8" s="73">
        <v>4789772.7802279983</v>
      </c>
      <c r="AB8" s="73">
        <v>2035413.2152779996</v>
      </c>
      <c r="AC8" s="73">
        <v>0</v>
      </c>
      <c r="AD8" s="73">
        <v>0</v>
      </c>
      <c r="AE8" s="73">
        <v>1409188.3258099998</v>
      </c>
      <c r="AF8" s="73">
        <v>1224919.387873</v>
      </c>
      <c r="AG8" s="73">
        <v>0</v>
      </c>
      <c r="AH8" s="73">
        <v>0</v>
      </c>
      <c r="AI8" s="73">
        <v>2526702.235355</v>
      </c>
      <c r="AJ8" s="73">
        <v>1553974.4785422175</v>
      </c>
      <c r="AK8" s="73">
        <v>0</v>
      </c>
      <c r="AL8" s="73">
        <v>0</v>
      </c>
      <c r="AM8" s="75">
        <f t="shared" si="0"/>
        <v>18816014.242180403</v>
      </c>
      <c r="AN8" s="75">
        <f t="shared" si="1"/>
        <v>5259308.4110006932</v>
      </c>
    </row>
    <row r="9" spans="1:40" ht="24.95" customHeight="1" x14ac:dyDescent="0.2">
      <c r="A9" s="53">
        <v>4</v>
      </c>
      <c r="B9" s="72" t="s">
        <v>67</v>
      </c>
      <c r="C9" s="73">
        <v>4763909.9619748471</v>
      </c>
      <c r="D9" s="73">
        <v>1319915.1013534784</v>
      </c>
      <c r="E9" s="73">
        <v>67900.157925630032</v>
      </c>
      <c r="F9" s="73">
        <v>0</v>
      </c>
      <c r="G9" s="73">
        <v>251901.95756393365</v>
      </c>
      <c r="H9" s="73">
        <v>17466.353839503259</v>
      </c>
      <c r="I9" s="73">
        <v>0</v>
      </c>
      <c r="J9" s="73">
        <v>0</v>
      </c>
      <c r="K9" s="73">
        <v>4391360.7045114152</v>
      </c>
      <c r="L9" s="73">
        <v>3106229.4452957516</v>
      </c>
      <c r="M9" s="73">
        <v>735966.5901839789</v>
      </c>
      <c r="N9" s="73">
        <v>329916.96842240763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225677.04954800033</v>
      </c>
      <c r="Z9" s="73">
        <v>25620.545917831263</v>
      </c>
      <c r="AA9" s="73">
        <v>2688225.3989572441</v>
      </c>
      <c r="AB9" s="73">
        <v>1198659.2268933046</v>
      </c>
      <c r="AC9" s="73">
        <v>0</v>
      </c>
      <c r="AD9" s="73">
        <v>0</v>
      </c>
      <c r="AE9" s="73">
        <v>28200</v>
      </c>
      <c r="AF9" s="73">
        <v>0</v>
      </c>
      <c r="AG9" s="73">
        <v>161759.99696597547</v>
      </c>
      <c r="AH9" s="73">
        <v>0</v>
      </c>
      <c r="AI9" s="73">
        <v>295714.12636301044</v>
      </c>
      <c r="AJ9" s="73">
        <v>28114.463044964883</v>
      </c>
      <c r="AK9" s="73">
        <v>0</v>
      </c>
      <c r="AL9" s="73">
        <v>0</v>
      </c>
      <c r="AM9" s="75">
        <f t="shared" si="0"/>
        <v>13610615.943994036</v>
      </c>
      <c r="AN9" s="75">
        <f t="shared" si="1"/>
        <v>6025922.1047672415</v>
      </c>
    </row>
    <row r="10" spans="1:40" ht="24.95" customHeight="1" x14ac:dyDescent="0.2">
      <c r="A10" s="53">
        <v>5</v>
      </c>
      <c r="B10" s="72" t="s">
        <v>66</v>
      </c>
      <c r="C10" s="73">
        <v>90124.22685699907</v>
      </c>
      <c r="D10" s="73">
        <v>7638.68</v>
      </c>
      <c r="E10" s="73">
        <v>52334.02</v>
      </c>
      <c r="F10" s="73">
        <v>0</v>
      </c>
      <c r="G10" s="73">
        <v>106005.03</v>
      </c>
      <c r="H10" s="73">
        <v>0</v>
      </c>
      <c r="I10" s="73">
        <v>8131204</v>
      </c>
      <c r="J10" s="73">
        <v>0</v>
      </c>
      <c r="K10" s="73">
        <v>621205.5</v>
      </c>
      <c r="L10" s="73">
        <v>0</v>
      </c>
      <c r="M10" s="73">
        <v>363637.10117647063</v>
      </c>
      <c r="N10" s="73">
        <v>0</v>
      </c>
      <c r="O10" s="73">
        <v>0</v>
      </c>
      <c r="P10" s="73">
        <v>0</v>
      </c>
      <c r="Q10" s="73">
        <v>381039.04</v>
      </c>
      <c r="R10" s="73">
        <v>371009.7</v>
      </c>
      <c r="S10" s="73">
        <v>366899.77</v>
      </c>
      <c r="T10" s="73">
        <v>341841.79</v>
      </c>
      <c r="U10" s="73">
        <v>0</v>
      </c>
      <c r="V10" s="73">
        <v>0</v>
      </c>
      <c r="W10" s="73">
        <v>0</v>
      </c>
      <c r="X10" s="73">
        <v>0</v>
      </c>
      <c r="Y10" s="73">
        <v>462926.38</v>
      </c>
      <c r="Z10" s="73">
        <v>205955.85</v>
      </c>
      <c r="AA10" s="73">
        <v>555239.85</v>
      </c>
      <c r="AB10" s="73">
        <v>299478.51</v>
      </c>
      <c r="AC10" s="73">
        <v>11411.67</v>
      </c>
      <c r="AD10" s="73">
        <v>0</v>
      </c>
      <c r="AE10" s="73">
        <v>769335.71</v>
      </c>
      <c r="AF10" s="73">
        <v>361037.86</v>
      </c>
      <c r="AG10" s="73">
        <v>0</v>
      </c>
      <c r="AH10" s="73">
        <v>0</v>
      </c>
      <c r="AI10" s="73">
        <v>404850.09</v>
      </c>
      <c r="AJ10" s="73">
        <v>60339.289999999994</v>
      </c>
      <c r="AK10" s="73">
        <v>0</v>
      </c>
      <c r="AL10" s="73">
        <v>0</v>
      </c>
      <c r="AM10" s="75">
        <f t="shared" si="0"/>
        <v>12316212.388033468</v>
      </c>
      <c r="AN10" s="75">
        <f t="shared" si="1"/>
        <v>1647301.6799999997</v>
      </c>
    </row>
    <row r="11" spans="1:40" ht="24.95" customHeight="1" x14ac:dyDescent="0.2">
      <c r="A11" s="53">
        <v>6</v>
      </c>
      <c r="B11" s="72" t="s">
        <v>62</v>
      </c>
      <c r="C11" s="73">
        <v>176452.13000000003</v>
      </c>
      <c r="D11" s="73">
        <v>0</v>
      </c>
      <c r="E11" s="73">
        <v>13790.598900000003</v>
      </c>
      <c r="F11" s="73">
        <v>0</v>
      </c>
      <c r="G11" s="73">
        <v>135798.09</v>
      </c>
      <c r="H11" s="73">
        <v>20183.415740599998</v>
      </c>
      <c r="I11" s="73">
        <v>5911598.1300000008</v>
      </c>
      <c r="J11" s="73">
        <v>0</v>
      </c>
      <c r="K11" s="73">
        <v>1561689.1923409994</v>
      </c>
      <c r="L11" s="73">
        <v>649224.08548460016</v>
      </c>
      <c r="M11" s="73">
        <v>484432.32706500002</v>
      </c>
      <c r="N11" s="73">
        <v>66075.641722500004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39428.003603000005</v>
      </c>
      <c r="Z11" s="73">
        <v>27032.1609197</v>
      </c>
      <c r="AA11" s="73">
        <v>201378.69</v>
      </c>
      <c r="AB11" s="73">
        <v>86841.174062999999</v>
      </c>
      <c r="AC11" s="73">
        <v>0</v>
      </c>
      <c r="AD11" s="73">
        <v>0</v>
      </c>
      <c r="AE11" s="73">
        <v>110654.37</v>
      </c>
      <c r="AF11" s="73">
        <v>34840.029991600008</v>
      </c>
      <c r="AG11" s="73">
        <v>0</v>
      </c>
      <c r="AH11" s="73">
        <v>0</v>
      </c>
      <c r="AI11" s="73">
        <v>91328.722999999998</v>
      </c>
      <c r="AJ11" s="73">
        <v>0</v>
      </c>
      <c r="AK11" s="73">
        <v>0</v>
      </c>
      <c r="AL11" s="73">
        <v>0</v>
      </c>
      <c r="AM11" s="75">
        <f t="shared" si="0"/>
        <v>8726550.2549089994</v>
      </c>
      <c r="AN11" s="75">
        <f t="shared" si="1"/>
        <v>884196.50792200014</v>
      </c>
    </row>
    <row r="12" spans="1:40" ht="24.95" customHeight="1" x14ac:dyDescent="0.2">
      <c r="A12" s="53">
        <v>7</v>
      </c>
      <c r="B12" s="72" t="s">
        <v>58</v>
      </c>
      <c r="C12" s="73">
        <v>479422.35349997348</v>
      </c>
      <c r="D12" s="73">
        <v>0</v>
      </c>
      <c r="E12" s="73">
        <v>398897.6899000007</v>
      </c>
      <c r="F12" s="73">
        <v>0</v>
      </c>
      <c r="G12" s="73">
        <v>126114.32800000026</v>
      </c>
      <c r="H12" s="73">
        <v>2929.051125</v>
      </c>
      <c r="I12" s="73">
        <v>7126637.1097996514</v>
      </c>
      <c r="J12" s="73">
        <v>0</v>
      </c>
      <c r="K12" s="73">
        <v>276669.88056207699</v>
      </c>
      <c r="L12" s="73">
        <v>202435.14537155791</v>
      </c>
      <c r="M12" s="73">
        <v>291733.62944570137</v>
      </c>
      <c r="N12" s="73">
        <v>15771.828951923075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12427.498702999999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8711902.4899104033</v>
      </c>
      <c r="AN12" s="75">
        <f t="shared" si="1"/>
        <v>221136.02544848097</v>
      </c>
    </row>
    <row r="13" spans="1:40" ht="24.95" customHeight="1" x14ac:dyDescent="0.2">
      <c r="A13" s="53">
        <v>8</v>
      </c>
      <c r="B13" s="72" t="s">
        <v>61</v>
      </c>
      <c r="C13" s="73">
        <v>27060.587184</v>
      </c>
      <c r="D13" s="73">
        <v>0</v>
      </c>
      <c r="E13" s="73">
        <v>35479.440000000002</v>
      </c>
      <c r="F13" s="73">
        <v>1930.099862</v>
      </c>
      <c r="G13" s="73">
        <v>70397.894591999997</v>
      </c>
      <c r="H13" s="73">
        <v>3787.9879998952001</v>
      </c>
      <c r="I13" s="73">
        <v>3596247.6212479998</v>
      </c>
      <c r="J13" s="73">
        <v>0</v>
      </c>
      <c r="K13" s="73">
        <v>1066913.574947</v>
      </c>
      <c r="L13" s="73">
        <v>81483.884140810202</v>
      </c>
      <c r="M13" s="73">
        <v>430671.77167099999</v>
      </c>
      <c r="N13" s="73">
        <v>4841.3406376812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424.15460710960002</v>
      </c>
      <c r="W13" s="73">
        <v>0</v>
      </c>
      <c r="X13" s="73">
        <v>0</v>
      </c>
      <c r="Y13" s="73">
        <v>133403.25971699998</v>
      </c>
      <c r="Z13" s="73">
        <v>90245.2084192865</v>
      </c>
      <c r="AA13" s="73">
        <v>1535399.5371180004</v>
      </c>
      <c r="AB13" s="73">
        <v>1378005.6422210794</v>
      </c>
      <c r="AC13" s="73">
        <v>359318.54969999997</v>
      </c>
      <c r="AD13" s="73">
        <v>342656.1417470898</v>
      </c>
      <c r="AE13" s="73">
        <v>0</v>
      </c>
      <c r="AF13" s="73">
        <v>0</v>
      </c>
      <c r="AG13" s="73">
        <v>0</v>
      </c>
      <c r="AH13" s="73">
        <v>0</v>
      </c>
      <c r="AI13" s="73">
        <v>386938.05113500002</v>
      </c>
      <c r="AJ13" s="73">
        <v>282067.869093891</v>
      </c>
      <c r="AK13" s="73">
        <v>0</v>
      </c>
      <c r="AL13" s="73">
        <v>0</v>
      </c>
      <c r="AM13" s="75">
        <f t="shared" si="0"/>
        <v>7641830.2873120001</v>
      </c>
      <c r="AN13" s="75">
        <f t="shared" si="1"/>
        <v>2185442.328728843</v>
      </c>
    </row>
    <row r="14" spans="1:40" ht="24.95" customHeight="1" x14ac:dyDescent="0.2">
      <c r="A14" s="53">
        <v>9</v>
      </c>
      <c r="B14" s="72" t="s">
        <v>59</v>
      </c>
      <c r="C14" s="73">
        <v>29038</v>
      </c>
      <c r="D14" s="73">
        <v>0</v>
      </c>
      <c r="E14" s="73">
        <v>116092</v>
      </c>
      <c r="F14" s="73">
        <v>543.6899717184001</v>
      </c>
      <c r="G14" s="73">
        <v>6304</v>
      </c>
      <c r="H14" s="73">
        <v>0</v>
      </c>
      <c r="I14" s="73">
        <v>1175419</v>
      </c>
      <c r="J14" s="73">
        <v>0</v>
      </c>
      <c r="K14" s="73">
        <v>2339655</v>
      </c>
      <c r="L14" s="73">
        <v>61033.340704960006</v>
      </c>
      <c r="M14" s="73">
        <v>499218.9411764706</v>
      </c>
      <c r="N14" s="73">
        <v>12431.579714999998</v>
      </c>
      <c r="O14" s="73">
        <v>0</v>
      </c>
      <c r="P14" s="73">
        <v>0</v>
      </c>
      <c r="Q14" s="73">
        <v>0</v>
      </c>
      <c r="R14" s="73">
        <v>0</v>
      </c>
      <c r="S14" s="73">
        <v>62100</v>
      </c>
      <c r="T14" s="73">
        <v>46659.6</v>
      </c>
      <c r="U14" s="73">
        <v>92248</v>
      </c>
      <c r="V14" s="73">
        <v>41200.029447964895</v>
      </c>
      <c r="W14" s="73">
        <v>9548</v>
      </c>
      <c r="X14" s="73">
        <v>4774.1751539999996</v>
      </c>
      <c r="Y14" s="73">
        <v>204654</v>
      </c>
      <c r="Z14" s="73">
        <v>200168.82012650001</v>
      </c>
      <c r="AA14" s="73">
        <v>1366076</v>
      </c>
      <c r="AB14" s="73">
        <v>858325.68905770802</v>
      </c>
      <c r="AC14" s="73">
        <v>66833</v>
      </c>
      <c r="AD14" s="73">
        <v>19271.096239999999</v>
      </c>
      <c r="AE14" s="73">
        <v>142632</v>
      </c>
      <c r="AF14" s="73">
        <v>147510.00169379998</v>
      </c>
      <c r="AG14" s="73">
        <v>0</v>
      </c>
      <c r="AH14" s="73">
        <v>0</v>
      </c>
      <c r="AI14" s="73">
        <v>679994</v>
      </c>
      <c r="AJ14" s="73">
        <v>518639.28733579733</v>
      </c>
      <c r="AK14" s="73">
        <v>0</v>
      </c>
      <c r="AL14" s="73">
        <v>0</v>
      </c>
      <c r="AM14" s="75">
        <f t="shared" si="0"/>
        <v>6789811.9411764704</v>
      </c>
      <c r="AN14" s="75">
        <f t="shared" si="1"/>
        <v>1910557.3094474487</v>
      </c>
    </row>
    <row r="15" spans="1:40" ht="24.95" customHeight="1" x14ac:dyDescent="0.2">
      <c r="A15" s="53">
        <v>10</v>
      </c>
      <c r="B15" s="72" t="s">
        <v>57</v>
      </c>
      <c r="C15" s="73">
        <v>0</v>
      </c>
      <c r="D15" s="73">
        <v>0</v>
      </c>
      <c r="E15" s="73">
        <v>313</v>
      </c>
      <c r="F15" s="73">
        <v>0</v>
      </c>
      <c r="G15" s="73">
        <v>58564.56</v>
      </c>
      <c r="H15" s="73">
        <v>40995.199999999997</v>
      </c>
      <c r="I15" s="73">
        <v>2827490.76</v>
      </c>
      <c r="J15" s="73">
        <v>0</v>
      </c>
      <c r="K15" s="73">
        <v>2647198.4</v>
      </c>
      <c r="L15" s="73">
        <v>1674791.15</v>
      </c>
      <c r="M15" s="73">
        <v>429720.72</v>
      </c>
      <c r="N15" s="73">
        <v>112254.41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10705.76</v>
      </c>
      <c r="Z15" s="73">
        <v>7494.03</v>
      </c>
      <c r="AA15" s="73">
        <v>23100.720000000001</v>
      </c>
      <c r="AB15" s="73">
        <v>16080.58</v>
      </c>
      <c r="AC15" s="73">
        <v>0</v>
      </c>
      <c r="AD15" s="73">
        <v>0</v>
      </c>
      <c r="AE15" s="73">
        <v>3026.52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6000120.4399999985</v>
      </c>
      <c r="AN15" s="75">
        <f t="shared" si="1"/>
        <v>1851615.3699999999</v>
      </c>
    </row>
    <row r="16" spans="1:40" ht="24.95" customHeight="1" x14ac:dyDescent="0.2">
      <c r="A16" s="53">
        <v>11</v>
      </c>
      <c r="B16" s="72" t="s">
        <v>56</v>
      </c>
      <c r="C16" s="73">
        <v>34122.954882956546</v>
      </c>
      <c r="D16" s="73">
        <v>22054.294278630212</v>
      </c>
      <c r="E16" s="73">
        <v>1396.9651200000001</v>
      </c>
      <c r="F16" s="73">
        <v>1390.76512</v>
      </c>
      <c r="G16" s="73">
        <v>112062.74782117266</v>
      </c>
      <c r="H16" s="73">
        <v>64335.154574656903</v>
      </c>
      <c r="I16" s="73">
        <v>3103772.5744671188</v>
      </c>
      <c r="J16" s="73">
        <v>23535.003208356164</v>
      </c>
      <c r="K16" s="73">
        <v>734610.63768250635</v>
      </c>
      <c r="L16" s="73">
        <v>37275.776231889839</v>
      </c>
      <c r="M16" s="73">
        <v>351084.68763774342</v>
      </c>
      <c r="N16" s="73">
        <v>1362.5804726027395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4038.4777219999996</v>
      </c>
      <c r="Z16" s="73">
        <v>1244.0769376382923</v>
      </c>
      <c r="AA16" s="73">
        <v>105876.59096900754</v>
      </c>
      <c r="AB16" s="73">
        <v>276406.25171777699</v>
      </c>
      <c r="AC16" s="73">
        <v>26000</v>
      </c>
      <c r="AD16" s="73">
        <v>286.37441834607165</v>
      </c>
      <c r="AE16" s="73">
        <v>0</v>
      </c>
      <c r="AF16" s="73">
        <v>0</v>
      </c>
      <c r="AG16" s="73">
        <v>0</v>
      </c>
      <c r="AH16" s="73">
        <v>0</v>
      </c>
      <c r="AI16" s="73">
        <v>27581</v>
      </c>
      <c r="AJ16" s="73">
        <v>10123.719999999999</v>
      </c>
      <c r="AK16" s="73">
        <v>0</v>
      </c>
      <c r="AL16" s="73">
        <v>0</v>
      </c>
      <c r="AM16" s="75">
        <f t="shared" si="0"/>
        <v>4500546.6363025056</v>
      </c>
      <c r="AN16" s="75">
        <f t="shared" si="1"/>
        <v>438013.99695989722</v>
      </c>
    </row>
    <row r="17" spans="1:40" ht="24.95" customHeight="1" x14ac:dyDescent="0.2">
      <c r="A17" s="53">
        <v>12</v>
      </c>
      <c r="B17" s="72" t="s">
        <v>60</v>
      </c>
      <c r="C17" s="73">
        <v>58232.325984108211</v>
      </c>
      <c r="D17" s="73">
        <v>22421.035470356892</v>
      </c>
      <c r="E17" s="73">
        <v>147638.92751519848</v>
      </c>
      <c r="F17" s="73">
        <v>3544.5339569945286</v>
      </c>
      <c r="G17" s="73">
        <v>23077.651950485815</v>
      </c>
      <c r="H17" s="73">
        <v>4146.6380351556245</v>
      </c>
      <c r="I17" s="73">
        <v>1655513.8508706887</v>
      </c>
      <c r="J17" s="73">
        <v>990653.78214216884</v>
      </c>
      <c r="K17" s="73">
        <v>502233.7355707211</v>
      </c>
      <c r="L17" s="73">
        <v>34203.820646699991</v>
      </c>
      <c r="M17" s="73">
        <v>379435.5189646674</v>
      </c>
      <c r="N17" s="73">
        <v>31367.049279999999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59751.794729714908</v>
      </c>
      <c r="Z17" s="73">
        <v>24160.985173863985</v>
      </c>
      <c r="AA17" s="73">
        <v>177088.91519917946</v>
      </c>
      <c r="AB17" s="73">
        <v>124497.83560269902</v>
      </c>
      <c r="AC17" s="73">
        <v>43653.94232876716</v>
      </c>
      <c r="AD17" s="73">
        <v>62.824999999999996</v>
      </c>
      <c r="AE17" s="73">
        <v>0</v>
      </c>
      <c r="AF17" s="73">
        <v>0</v>
      </c>
      <c r="AG17" s="73">
        <v>0</v>
      </c>
      <c r="AH17" s="73">
        <v>0</v>
      </c>
      <c r="AI17" s="73">
        <v>45978.479999999996</v>
      </c>
      <c r="AJ17" s="73">
        <v>32218.985185520214</v>
      </c>
      <c r="AK17" s="73">
        <v>0</v>
      </c>
      <c r="AL17" s="73">
        <v>0</v>
      </c>
      <c r="AM17" s="75">
        <f t="shared" si="0"/>
        <v>3092605.1431135316</v>
      </c>
      <c r="AN17" s="75">
        <f t="shared" si="1"/>
        <v>1267277.4904934592</v>
      </c>
    </row>
    <row r="18" spans="1:40" ht="24.95" customHeight="1" x14ac:dyDescent="0.2">
      <c r="A18" s="53">
        <v>13</v>
      </c>
      <c r="B18" s="72" t="s">
        <v>68</v>
      </c>
      <c r="C18" s="73">
        <v>30957.733</v>
      </c>
      <c r="D18" s="73">
        <v>0</v>
      </c>
      <c r="E18" s="73">
        <v>4970.8999999999996</v>
      </c>
      <c r="F18" s="73">
        <v>0</v>
      </c>
      <c r="G18" s="73">
        <v>40646.892462460004</v>
      </c>
      <c r="H18" s="73">
        <v>5093.5600000000004</v>
      </c>
      <c r="I18" s="73">
        <v>1654372.3170274501</v>
      </c>
      <c r="J18" s="73">
        <v>0</v>
      </c>
      <c r="K18" s="73">
        <v>366345.23165562999</v>
      </c>
      <c r="L18" s="73">
        <v>0</v>
      </c>
      <c r="M18" s="73">
        <v>392451.54275528056</v>
      </c>
      <c r="N18" s="73">
        <v>2944.82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14376.508291999999</v>
      </c>
      <c r="Z18" s="73">
        <v>2657.7229539999998</v>
      </c>
      <c r="AA18" s="73">
        <v>126322.87873573</v>
      </c>
      <c r="AB18" s="73">
        <v>44803.5815</v>
      </c>
      <c r="AC18" s="73">
        <v>0</v>
      </c>
      <c r="AD18" s="73">
        <v>0</v>
      </c>
      <c r="AE18" s="73">
        <v>47953.421000000002</v>
      </c>
      <c r="AF18" s="73">
        <v>0</v>
      </c>
      <c r="AG18" s="73">
        <v>0</v>
      </c>
      <c r="AH18" s="73">
        <v>0</v>
      </c>
      <c r="AI18" s="73">
        <v>92178.719602739991</v>
      </c>
      <c r="AJ18" s="73">
        <v>7745.8249470000001</v>
      </c>
      <c r="AK18" s="73">
        <v>0</v>
      </c>
      <c r="AL18" s="73">
        <v>0</v>
      </c>
      <c r="AM18" s="75">
        <f t="shared" si="0"/>
        <v>2770576.1445312905</v>
      </c>
      <c r="AN18" s="75">
        <f t="shared" si="1"/>
        <v>63245.509401000003</v>
      </c>
    </row>
    <row r="19" spans="1:40" ht="24.95" customHeight="1" x14ac:dyDescent="0.2">
      <c r="A19" s="53">
        <v>14</v>
      </c>
      <c r="B19" s="72" t="s">
        <v>64</v>
      </c>
      <c r="C19" s="73">
        <v>1027.5</v>
      </c>
      <c r="D19" s="73">
        <v>0</v>
      </c>
      <c r="E19" s="73">
        <v>814.5</v>
      </c>
      <c r="F19" s="73">
        <v>0</v>
      </c>
      <c r="G19" s="73">
        <v>32284.865000000002</v>
      </c>
      <c r="H19" s="73">
        <v>24162.453966502118</v>
      </c>
      <c r="I19" s="73">
        <v>920321.99465753429</v>
      </c>
      <c r="J19" s="73">
        <v>0</v>
      </c>
      <c r="K19" s="73">
        <v>69846.223999999958</v>
      </c>
      <c r="L19" s="73">
        <v>24854.368298000005</v>
      </c>
      <c r="M19" s="73">
        <v>283168.99917647056</v>
      </c>
      <c r="N19" s="73">
        <v>6176.2119999999968</v>
      </c>
      <c r="O19" s="73">
        <v>0</v>
      </c>
      <c r="P19" s="73">
        <v>0</v>
      </c>
      <c r="Q19" s="73">
        <v>610</v>
      </c>
      <c r="R19" s="73">
        <v>0</v>
      </c>
      <c r="S19" s="73">
        <v>125974.52</v>
      </c>
      <c r="T19" s="73">
        <v>108044.81128349787</v>
      </c>
      <c r="U19" s="73">
        <v>0</v>
      </c>
      <c r="V19" s="73">
        <v>0</v>
      </c>
      <c r="W19" s="73">
        <v>0</v>
      </c>
      <c r="X19" s="73">
        <v>0</v>
      </c>
      <c r="Y19" s="73">
        <v>34200.344258999998</v>
      </c>
      <c r="Z19" s="73">
        <v>27360.28989749153</v>
      </c>
      <c r="AA19" s="73">
        <v>234074.25716300006</v>
      </c>
      <c r="AB19" s="73">
        <v>202725.93884479144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2703.95</v>
      </c>
      <c r="AJ19" s="73">
        <v>2083.1583999999998</v>
      </c>
      <c r="AK19" s="73">
        <v>0</v>
      </c>
      <c r="AL19" s="73">
        <v>0</v>
      </c>
      <c r="AM19" s="75">
        <f t="shared" si="0"/>
        <v>1705027.1542560048</v>
      </c>
      <c r="AN19" s="75">
        <f t="shared" si="1"/>
        <v>395407.23269028298</v>
      </c>
    </row>
    <row r="20" spans="1:40" ht="24.95" customHeight="1" x14ac:dyDescent="0.2">
      <c r="A20" s="53">
        <v>15</v>
      </c>
      <c r="B20" s="74" t="s">
        <v>63</v>
      </c>
      <c r="C20" s="73">
        <v>2835</v>
      </c>
      <c r="D20" s="73">
        <v>0</v>
      </c>
      <c r="E20" s="73">
        <v>0</v>
      </c>
      <c r="F20" s="73">
        <v>0</v>
      </c>
      <c r="G20" s="73">
        <v>4196.2181510000155</v>
      </c>
      <c r="H20" s="73">
        <v>0</v>
      </c>
      <c r="I20" s="73">
        <v>0</v>
      </c>
      <c r="J20" s="73">
        <v>0</v>
      </c>
      <c r="K20" s="73">
        <v>913055.15259699954</v>
      </c>
      <c r="L20" s="73">
        <v>0</v>
      </c>
      <c r="M20" s="73">
        <v>358739.65973247064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225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259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1279310.03048047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70</v>
      </c>
      <c r="C21" s="73">
        <v>0</v>
      </c>
      <c r="D21" s="73">
        <v>0</v>
      </c>
      <c r="E21" s="73">
        <v>0</v>
      </c>
      <c r="F21" s="73">
        <v>0</v>
      </c>
      <c r="G21" s="73">
        <v>4288.9260000000004</v>
      </c>
      <c r="H21" s="73">
        <v>0</v>
      </c>
      <c r="I21" s="73">
        <v>0</v>
      </c>
      <c r="J21" s="73">
        <v>0</v>
      </c>
      <c r="K21" s="73">
        <v>151985.59276199999</v>
      </c>
      <c r="L21" s="73">
        <v>0</v>
      </c>
      <c r="M21" s="73">
        <v>273546.86717647058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429821.3859384706</v>
      </c>
      <c r="AN21" s="75">
        <f t="shared" si="1"/>
        <v>0</v>
      </c>
    </row>
    <row r="22" spans="1:40" ht="24.95" customHeight="1" x14ac:dyDescent="0.2">
      <c r="A22" s="53">
        <v>17</v>
      </c>
      <c r="B22" s="74" t="s">
        <v>92</v>
      </c>
      <c r="C22" s="73">
        <v>0</v>
      </c>
      <c r="D22" s="73">
        <v>0</v>
      </c>
      <c r="E22" s="73">
        <v>1059</v>
      </c>
      <c r="F22" s="73">
        <v>0</v>
      </c>
      <c r="G22" s="73">
        <v>49.46</v>
      </c>
      <c r="H22" s="73">
        <v>0</v>
      </c>
      <c r="I22" s="73">
        <v>0</v>
      </c>
      <c r="J22" s="73">
        <v>0</v>
      </c>
      <c r="K22" s="73">
        <v>13218.847879306482</v>
      </c>
      <c r="L22" s="73">
        <v>0</v>
      </c>
      <c r="M22" s="73">
        <v>275182.09447965346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150</v>
      </c>
      <c r="AB22" s="73">
        <v>0</v>
      </c>
      <c r="AC22" s="73">
        <v>0</v>
      </c>
      <c r="AD22" s="73">
        <v>0</v>
      </c>
      <c r="AE22" s="73">
        <v>81977.634942180346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371637.03730114031</v>
      </c>
      <c r="AN22" s="75">
        <f t="shared" si="1"/>
        <v>0</v>
      </c>
    </row>
    <row r="23" spans="1:40" x14ac:dyDescent="0.2">
      <c r="A23" s="55"/>
      <c r="B23" s="56" t="s">
        <v>1</v>
      </c>
      <c r="C23" s="76">
        <f t="shared" ref="C23:AN23" si="2">SUM(C6:C22)</f>
        <v>10920375.66285483</v>
      </c>
      <c r="D23" s="76">
        <f t="shared" si="2"/>
        <v>1637972.0557421714</v>
      </c>
      <c r="E23" s="76">
        <f t="shared" si="2"/>
        <v>1754609.3193878855</v>
      </c>
      <c r="F23" s="76">
        <f t="shared" si="2"/>
        <v>7409.0889107129287</v>
      </c>
      <c r="G23" s="76">
        <f t="shared" si="2"/>
        <v>1457253.5540700515</v>
      </c>
      <c r="H23" s="76">
        <f t="shared" si="2"/>
        <v>235622.83791791432</v>
      </c>
      <c r="I23" s="76">
        <f t="shared" si="2"/>
        <v>89826026.870955646</v>
      </c>
      <c r="J23" s="76">
        <f t="shared" si="2"/>
        <v>3833320.8314098539</v>
      </c>
      <c r="K23" s="76">
        <f t="shared" si="2"/>
        <v>24730910.526130032</v>
      </c>
      <c r="L23" s="76">
        <f t="shared" si="2"/>
        <v>6605300.2720582485</v>
      </c>
      <c r="M23" s="76">
        <f t="shared" si="2"/>
        <v>7841476.8734289045</v>
      </c>
      <c r="N23" s="76">
        <f t="shared" si="2"/>
        <v>904527.98001421557</v>
      </c>
      <c r="O23" s="76">
        <f t="shared" si="2"/>
        <v>31653.1152</v>
      </c>
      <c r="P23" s="76">
        <f t="shared" si="2"/>
        <v>5439.6828064656002</v>
      </c>
      <c r="Q23" s="76">
        <f t="shared" si="2"/>
        <v>494928.18</v>
      </c>
      <c r="R23" s="76">
        <f t="shared" si="2"/>
        <v>476648.46010000003</v>
      </c>
      <c r="S23" s="76">
        <f t="shared" si="2"/>
        <v>554974.29</v>
      </c>
      <c r="T23" s="76">
        <f t="shared" si="2"/>
        <v>496546.20128349785</v>
      </c>
      <c r="U23" s="76">
        <f t="shared" si="2"/>
        <v>147735</v>
      </c>
      <c r="V23" s="76">
        <f t="shared" si="2"/>
        <v>49797.474642074492</v>
      </c>
      <c r="W23" s="76">
        <f t="shared" si="2"/>
        <v>9548</v>
      </c>
      <c r="X23" s="76">
        <f t="shared" si="2"/>
        <v>4774.1751539999996</v>
      </c>
      <c r="Y23" s="76">
        <f t="shared" si="2"/>
        <v>2270784.6306267134</v>
      </c>
      <c r="Z23" s="76">
        <f t="shared" si="2"/>
        <v>993894.87653578923</v>
      </c>
      <c r="AA23" s="76">
        <f t="shared" si="2"/>
        <v>15204536.89169916</v>
      </c>
      <c r="AB23" s="76">
        <f t="shared" si="2"/>
        <v>9541700.6009906624</v>
      </c>
      <c r="AC23" s="76">
        <f t="shared" si="2"/>
        <v>560472.82602876716</v>
      </c>
      <c r="AD23" s="76">
        <f t="shared" si="2"/>
        <v>389276.43740543589</v>
      </c>
      <c r="AE23" s="76">
        <f t="shared" si="2"/>
        <v>3172091.4161521806</v>
      </c>
      <c r="AF23" s="76">
        <f t="shared" si="2"/>
        <v>2214405.6270784</v>
      </c>
      <c r="AG23" s="76">
        <f t="shared" si="2"/>
        <v>162018.99696597547</v>
      </c>
      <c r="AH23" s="76">
        <f t="shared" si="2"/>
        <v>0</v>
      </c>
      <c r="AI23" s="76">
        <f t="shared" si="2"/>
        <v>5245789.685499751</v>
      </c>
      <c r="AJ23" s="76">
        <f t="shared" si="2"/>
        <v>2942892.6706290147</v>
      </c>
      <c r="AK23" s="76">
        <f t="shared" si="2"/>
        <v>0</v>
      </c>
      <c r="AL23" s="76">
        <f t="shared" si="2"/>
        <v>0</v>
      </c>
      <c r="AM23" s="76">
        <f t="shared" si="2"/>
        <v>164385185.83899987</v>
      </c>
      <c r="AN23" s="76">
        <f t="shared" si="2"/>
        <v>30339529.272678461</v>
      </c>
    </row>
    <row r="24" spans="1:40" x14ac:dyDescent="0.2">
      <c r="A24" s="82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s="27" customFormat="1" ht="12.7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ht="12.75" customHeight="1" x14ac:dyDescent="0.2">
      <c r="B27" s="111" t="s">
        <v>74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AM27" s="28"/>
      <c r="AN27" s="28"/>
    </row>
    <row r="28" spans="1:40" ht="17.25" customHeight="1" x14ac:dyDescent="0.2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"/>
      <c r="P28" s="11"/>
      <c r="Q28" s="28"/>
      <c r="R28" s="28"/>
      <c r="AN28" s="28"/>
    </row>
    <row r="29" spans="1:40" ht="12.75" customHeight="1" x14ac:dyDescent="0.2">
      <c r="O29" s="11"/>
      <c r="P29" s="11"/>
    </row>
    <row r="31" spans="1:40" x14ac:dyDescent="0.2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</sheetData>
  <sortState ref="B7:AN22">
    <sortCondition descending="1" ref="AM6:AM22"/>
  </sortState>
  <mergeCells count="22">
    <mergeCell ref="B27:N28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3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L27" sqref="CL27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83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103" t="s">
        <v>0</v>
      </c>
      <c r="B4" s="103" t="s">
        <v>2</v>
      </c>
      <c r="C4" s="100" t="s">
        <v>3</v>
      </c>
      <c r="D4" s="101"/>
      <c r="E4" s="101"/>
      <c r="F4" s="101"/>
      <c r="G4" s="102"/>
      <c r="H4" s="100" t="s">
        <v>27</v>
      </c>
      <c r="I4" s="101"/>
      <c r="J4" s="101"/>
      <c r="K4" s="101"/>
      <c r="L4" s="102"/>
      <c r="M4" s="100" t="s">
        <v>34</v>
      </c>
      <c r="N4" s="101"/>
      <c r="O4" s="101"/>
      <c r="P4" s="101"/>
      <c r="Q4" s="102"/>
      <c r="R4" s="100" t="s">
        <v>6</v>
      </c>
      <c r="S4" s="101"/>
      <c r="T4" s="101"/>
      <c r="U4" s="101"/>
      <c r="V4" s="102"/>
      <c r="W4" s="100" t="s">
        <v>35</v>
      </c>
      <c r="X4" s="101"/>
      <c r="Y4" s="101"/>
      <c r="Z4" s="101"/>
      <c r="AA4" s="102"/>
      <c r="AB4" s="100" t="s">
        <v>7</v>
      </c>
      <c r="AC4" s="101"/>
      <c r="AD4" s="101"/>
      <c r="AE4" s="101"/>
      <c r="AF4" s="102"/>
      <c r="AG4" s="100" t="s">
        <v>8</v>
      </c>
      <c r="AH4" s="101"/>
      <c r="AI4" s="101"/>
      <c r="AJ4" s="101"/>
      <c r="AK4" s="102"/>
      <c r="AL4" s="100" t="s">
        <v>28</v>
      </c>
      <c r="AM4" s="101"/>
      <c r="AN4" s="101"/>
      <c r="AO4" s="101"/>
      <c r="AP4" s="102"/>
      <c r="AQ4" s="100" t="s">
        <v>38</v>
      </c>
      <c r="AR4" s="101"/>
      <c r="AS4" s="101"/>
      <c r="AT4" s="101"/>
      <c r="AU4" s="102"/>
      <c r="AV4" s="100" t="s">
        <v>29</v>
      </c>
      <c r="AW4" s="101"/>
      <c r="AX4" s="101"/>
      <c r="AY4" s="101"/>
      <c r="AZ4" s="102"/>
      <c r="BA4" s="100" t="s">
        <v>30</v>
      </c>
      <c r="BB4" s="101"/>
      <c r="BC4" s="101"/>
      <c r="BD4" s="101"/>
      <c r="BE4" s="102"/>
      <c r="BF4" s="100" t="s">
        <v>9</v>
      </c>
      <c r="BG4" s="101"/>
      <c r="BH4" s="101"/>
      <c r="BI4" s="101"/>
      <c r="BJ4" s="102"/>
      <c r="BK4" s="100" t="s">
        <v>33</v>
      </c>
      <c r="BL4" s="101"/>
      <c r="BM4" s="101"/>
      <c r="BN4" s="101"/>
      <c r="BO4" s="102"/>
      <c r="BP4" s="100" t="s">
        <v>10</v>
      </c>
      <c r="BQ4" s="101"/>
      <c r="BR4" s="101"/>
      <c r="BS4" s="101"/>
      <c r="BT4" s="102"/>
      <c r="BU4" s="100" t="s">
        <v>11</v>
      </c>
      <c r="BV4" s="101"/>
      <c r="BW4" s="101"/>
      <c r="BX4" s="101"/>
      <c r="BY4" s="102"/>
      <c r="BZ4" s="100" t="s">
        <v>12</v>
      </c>
      <c r="CA4" s="101"/>
      <c r="CB4" s="101"/>
      <c r="CC4" s="101"/>
      <c r="CD4" s="102"/>
      <c r="CE4" s="100" t="s">
        <v>32</v>
      </c>
      <c r="CF4" s="101"/>
      <c r="CG4" s="101"/>
      <c r="CH4" s="101"/>
      <c r="CI4" s="102"/>
      <c r="CJ4" s="100" t="s">
        <v>13</v>
      </c>
      <c r="CK4" s="101"/>
      <c r="CL4" s="101"/>
      <c r="CM4" s="101"/>
      <c r="CN4" s="102"/>
      <c r="CO4" s="100" t="s">
        <v>14</v>
      </c>
      <c r="CP4" s="101"/>
      <c r="CQ4" s="101"/>
      <c r="CR4" s="101"/>
      <c r="CS4" s="102"/>
    </row>
    <row r="5" spans="1:97" s="22" customFormat="1" ht="42" customHeight="1" x14ac:dyDescent="0.2">
      <c r="A5" s="104"/>
      <c r="B5" s="104"/>
      <c r="C5" s="106" t="s">
        <v>4</v>
      </c>
      <c r="D5" s="107"/>
      <c r="E5" s="107"/>
      <c r="F5" s="108"/>
      <c r="G5" s="68" t="s">
        <v>5</v>
      </c>
      <c r="H5" s="106" t="s">
        <v>4</v>
      </c>
      <c r="I5" s="107"/>
      <c r="J5" s="107"/>
      <c r="K5" s="108"/>
      <c r="L5" s="68" t="s">
        <v>5</v>
      </c>
      <c r="M5" s="106" t="s">
        <v>4</v>
      </c>
      <c r="N5" s="107"/>
      <c r="O5" s="107"/>
      <c r="P5" s="108"/>
      <c r="Q5" s="68" t="s">
        <v>5</v>
      </c>
      <c r="R5" s="106" t="s">
        <v>4</v>
      </c>
      <c r="S5" s="107"/>
      <c r="T5" s="107"/>
      <c r="U5" s="108"/>
      <c r="V5" s="68" t="s">
        <v>5</v>
      </c>
      <c r="W5" s="106" t="s">
        <v>4</v>
      </c>
      <c r="X5" s="107"/>
      <c r="Y5" s="107"/>
      <c r="Z5" s="108"/>
      <c r="AA5" s="68" t="s">
        <v>5</v>
      </c>
      <c r="AB5" s="106" t="s">
        <v>4</v>
      </c>
      <c r="AC5" s="107"/>
      <c r="AD5" s="107"/>
      <c r="AE5" s="108"/>
      <c r="AF5" s="68" t="s">
        <v>5</v>
      </c>
      <c r="AG5" s="106" t="s">
        <v>4</v>
      </c>
      <c r="AH5" s="107"/>
      <c r="AI5" s="107"/>
      <c r="AJ5" s="108"/>
      <c r="AK5" s="68" t="s">
        <v>5</v>
      </c>
      <c r="AL5" s="106" t="s">
        <v>4</v>
      </c>
      <c r="AM5" s="107"/>
      <c r="AN5" s="107"/>
      <c r="AO5" s="108"/>
      <c r="AP5" s="68" t="s">
        <v>5</v>
      </c>
      <c r="AQ5" s="106" t="s">
        <v>4</v>
      </c>
      <c r="AR5" s="107"/>
      <c r="AS5" s="107"/>
      <c r="AT5" s="108"/>
      <c r="AU5" s="68" t="s">
        <v>5</v>
      </c>
      <c r="AV5" s="106" t="s">
        <v>4</v>
      </c>
      <c r="AW5" s="107"/>
      <c r="AX5" s="107"/>
      <c r="AY5" s="108"/>
      <c r="AZ5" s="68" t="s">
        <v>5</v>
      </c>
      <c r="BA5" s="106" t="s">
        <v>4</v>
      </c>
      <c r="BB5" s="107"/>
      <c r="BC5" s="107"/>
      <c r="BD5" s="108"/>
      <c r="BE5" s="68" t="s">
        <v>5</v>
      </c>
      <c r="BF5" s="106" t="s">
        <v>4</v>
      </c>
      <c r="BG5" s="107"/>
      <c r="BH5" s="107"/>
      <c r="BI5" s="108"/>
      <c r="BJ5" s="68" t="s">
        <v>5</v>
      </c>
      <c r="BK5" s="106" t="s">
        <v>4</v>
      </c>
      <c r="BL5" s="107"/>
      <c r="BM5" s="107"/>
      <c r="BN5" s="108"/>
      <c r="BO5" s="68" t="s">
        <v>5</v>
      </c>
      <c r="BP5" s="106" t="s">
        <v>4</v>
      </c>
      <c r="BQ5" s="107"/>
      <c r="BR5" s="107"/>
      <c r="BS5" s="108"/>
      <c r="BT5" s="68" t="s">
        <v>5</v>
      </c>
      <c r="BU5" s="106" t="s">
        <v>4</v>
      </c>
      <c r="BV5" s="107"/>
      <c r="BW5" s="107"/>
      <c r="BX5" s="108"/>
      <c r="BY5" s="68" t="s">
        <v>5</v>
      </c>
      <c r="BZ5" s="106" t="s">
        <v>4</v>
      </c>
      <c r="CA5" s="107"/>
      <c r="CB5" s="107"/>
      <c r="CC5" s="108"/>
      <c r="CD5" s="68" t="s">
        <v>5</v>
      </c>
      <c r="CE5" s="106" t="s">
        <v>4</v>
      </c>
      <c r="CF5" s="107"/>
      <c r="CG5" s="107"/>
      <c r="CH5" s="108"/>
      <c r="CI5" s="68" t="s">
        <v>5</v>
      </c>
      <c r="CJ5" s="106" t="s">
        <v>4</v>
      </c>
      <c r="CK5" s="107"/>
      <c r="CL5" s="107"/>
      <c r="CM5" s="108"/>
      <c r="CN5" s="68" t="s">
        <v>5</v>
      </c>
      <c r="CO5" s="106" t="s">
        <v>4</v>
      </c>
      <c r="CP5" s="107"/>
      <c r="CQ5" s="107"/>
      <c r="CR5" s="108"/>
      <c r="CS5" s="68" t="s">
        <v>5</v>
      </c>
    </row>
    <row r="6" spans="1:97" s="70" customFormat="1" ht="51.75" customHeight="1" x14ac:dyDescent="0.2">
      <c r="A6" s="105"/>
      <c r="B6" s="105"/>
      <c r="C6" s="71" t="s">
        <v>51</v>
      </c>
      <c r="D6" s="71" t="s">
        <v>52</v>
      </c>
      <c r="E6" s="71" t="s">
        <v>53</v>
      </c>
      <c r="F6" s="71" t="s">
        <v>14</v>
      </c>
      <c r="G6" s="71" t="s">
        <v>14</v>
      </c>
      <c r="H6" s="71" t="s">
        <v>51</v>
      </c>
      <c r="I6" s="71" t="s">
        <v>52</v>
      </c>
      <c r="J6" s="71" t="s">
        <v>53</v>
      </c>
      <c r="K6" s="71" t="s">
        <v>14</v>
      </c>
      <c r="L6" s="71" t="s">
        <v>14</v>
      </c>
      <c r="M6" s="71" t="s">
        <v>51</v>
      </c>
      <c r="N6" s="71" t="s">
        <v>52</v>
      </c>
      <c r="O6" s="71" t="s">
        <v>53</v>
      </c>
      <c r="P6" s="71" t="s">
        <v>14</v>
      </c>
      <c r="Q6" s="71" t="s">
        <v>14</v>
      </c>
      <c r="R6" s="71" t="s">
        <v>51</v>
      </c>
      <c r="S6" s="71" t="s">
        <v>52</v>
      </c>
      <c r="T6" s="71" t="s">
        <v>53</v>
      </c>
      <c r="U6" s="71" t="s">
        <v>14</v>
      </c>
      <c r="V6" s="71" t="s">
        <v>14</v>
      </c>
      <c r="W6" s="71" t="s">
        <v>51</v>
      </c>
      <c r="X6" s="71" t="s">
        <v>52</v>
      </c>
      <c r="Y6" s="71" t="s">
        <v>53</v>
      </c>
      <c r="Z6" s="71" t="s">
        <v>14</v>
      </c>
      <c r="AA6" s="71" t="s">
        <v>14</v>
      </c>
      <c r="AB6" s="71" t="s">
        <v>51</v>
      </c>
      <c r="AC6" s="71" t="s">
        <v>52</v>
      </c>
      <c r="AD6" s="71" t="s">
        <v>53</v>
      </c>
      <c r="AE6" s="71" t="s">
        <v>14</v>
      </c>
      <c r="AF6" s="71" t="s">
        <v>14</v>
      </c>
      <c r="AG6" s="71" t="s">
        <v>51</v>
      </c>
      <c r="AH6" s="71" t="s">
        <v>52</v>
      </c>
      <c r="AI6" s="71" t="s">
        <v>53</v>
      </c>
      <c r="AJ6" s="71" t="s">
        <v>14</v>
      </c>
      <c r="AK6" s="71" t="s">
        <v>14</v>
      </c>
      <c r="AL6" s="71" t="s">
        <v>51</v>
      </c>
      <c r="AM6" s="71" t="s">
        <v>52</v>
      </c>
      <c r="AN6" s="71" t="s">
        <v>53</v>
      </c>
      <c r="AO6" s="71" t="s">
        <v>14</v>
      </c>
      <c r="AP6" s="71" t="s">
        <v>14</v>
      </c>
      <c r="AQ6" s="71" t="s">
        <v>51</v>
      </c>
      <c r="AR6" s="71" t="s">
        <v>52</v>
      </c>
      <c r="AS6" s="71" t="s">
        <v>53</v>
      </c>
      <c r="AT6" s="71" t="s">
        <v>14</v>
      </c>
      <c r="AU6" s="71" t="s">
        <v>14</v>
      </c>
      <c r="AV6" s="71" t="s">
        <v>51</v>
      </c>
      <c r="AW6" s="71" t="s">
        <v>52</v>
      </c>
      <c r="AX6" s="71" t="s">
        <v>53</v>
      </c>
      <c r="AY6" s="71" t="s">
        <v>14</v>
      </c>
      <c r="AZ6" s="71" t="s">
        <v>14</v>
      </c>
      <c r="BA6" s="71" t="s">
        <v>51</v>
      </c>
      <c r="BB6" s="71" t="s">
        <v>52</v>
      </c>
      <c r="BC6" s="71" t="s">
        <v>53</v>
      </c>
      <c r="BD6" s="71" t="s">
        <v>14</v>
      </c>
      <c r="BE6" s="71" t="s">
        <v>14</v>
      </c>
      <c r="BF6" s="71" t="s">
        <v>51</v>
      </c>
      <c r="BG6" s="71" t="s">
        <v>52</v>
      </c>
      <c r="BH6" s="71" t="s">
        <v>53</v>
      </c>
      <c r="BI6" s="71" t="s">
        <v>14</v>
      </c>
      <c r="BJ6" s="71" t="s">
        <v>14</v>
      </c>
      <c r="BK6" s="71" t="s">
        <v>51</v>
      </c>
      <c r="BL6" s="71" t="s">
        <v>52</v>
      </c>
      <c r="BM6" s="71" t="s">
        <v>53</v>
      </c>
      <c r="BN6" s="71" t="s">
        <v>14</v>
      </c>
      <c r="BO6" s="71" t="s">
        <v>14</v>
      </c>
      <c r="BP6" s="71" t="s">
        <v>51</v>
      </c>
      <c r="BQ6" s="71" t="s">
        <v>52</v>
      </c>
      <c r="BR6" s="71" t="s">
        <v>53</v>
      </c>
      <c r="BS6" s="71" t="s">
        <v>14</v>
      </c>
      <c r="BT6" s="71" t="s">
        <v>14</v>
      </c>
      <c r="BU6" s="71" t="s">
        <v>51</v>
      </c>
      <c r="BV6" s="71" t="s">
        <v>52</v>
      </c>
      <c r="BW6" s="71" t="s">
        <v>53</v>
      </c>
      <c r="BX6" s="71" t="s">
        <v>14</v>
      </c>
      <c r="BY6" s="71" t="s">
        <v>14</v>
      </c>
      <c r="BZ6" s="71" t="s">
        <v>51</v>
      </c>
      <c r="CA6" s="71" t="s">
        <v>52</v>
      </c>
      <c r="CB6" s="71" t="s">
        <v>53</v>
      </c>
      <c r="CC6" s="71" t="s">
        <v>14</v>
      </c>
      <c r="CD6" s="71" t="s">
        <v>14</v>
      </c>
      <c r="CE6" s="71" t="s">
        <v>51</v>
      </c>
      <c r="CF6" s="71" t="s">
        <v>52</v>
      </c>
      <c r="CG6" s="71" t="s">
        <v>53</v>
      </c>
      <c r="CH6" s="71" t="s">
        <v>14</v>
      </c>
      <c r="CI6" s="71" t="s">
        <v>14</v>
      </c>
      <c r="CJ6" s="71" t="s">
        <v>51</v>
      </c>
      <c r="CK6" s="71" t="s">
        <v>52</v>
      </c>
      <c r="CL6" s="71" t="s">
        <v>53</v>
      </c>
      <c r="CM6" s="71" t="s">
        <v>14</v>
      </c>
      <c r="CN6" s="71" t="s">
        <v>14</v>
      </c>
      <c r="CO6" s="71" t="s">
        <v>51</v>
      </c>
      <c r="CP6" s="71" t="s">
        <v>52</v>
      </c>
      <c r="CQ6" s="71" t="s">
        <v>53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48</v>
      </c>
      <c r="C7" s="73">
        <v>202042.94</v>
      </c>
      <c r="D7" s="73">
        <v>171726.191158</v>
      </c>
      <c r="E7" s="73">
        <v>98829.7</v>
      </c>
      <c r="F7" s="73">
        <v>472598.83115799999</v>
      </c>
      <c r="G7" s="73">
        <v>38165.9059796</v>
      </c>
      <c r="H7" s="73">
        <v>232454.523388</v>
      </c>
      <c r="I7" s="73">
        <v>57365.246899999998</v>
      </c>
      <c r="J7" s="73">
        <v>0</v>
      </c>
      <c r="K7" s="73">
        <v>289819.770288</v>
      </c>
      <c r="L7" s="73">
        <v>0</v>
      </c>
      <c r="M7" s="73">
        <v>127908.480154</v>
      </c>
      <c r="N7" s="73">
        <v>24399.511869999998</v>
      </c>
      <c r="O7" s="73">
        <v>1572.28</v>
      </c>
      <c r="P7" s="73">
        <v>153880.27202400001</v>
      </c>
      <c r="Q7" s="73">
        <v>-89.31</v>
      </c>
      <c r="R7" s="73">
        <v>9895092.2686399985</v>
      </c>
      <c r="S7" s="73">
        <v>2613832.0956999999</v>
      </c>
      <c r="T7" s="73">
        <v>17063549.510000002</v>
      </c>
      <c r="U7" s="73">
        <v>29572473.874339998</v>
      </c>
      <c r="V7" s="73">
        <v>21601.542099999999</v>
      </c>
      <c r="W7" s="73">
        <v>1667091.7408909998</v>
      </c>
      <c r="X7" s="73">
        <v>1501836.34213713</v>
      </c>
      <c r="Y7" s="73">
        <v>286031.11</v>
      </c>
      <c r="Z7" s="73">
        <v>3454959.1930281296</v>
      </c>
      <c r="AA7" s="73">
        <v>708720.77587212168</v>
      </c>
      <c r="AB7" s="73">
        <v>365429.81239543529</v>
      </c>
      <c r="AC7" s="73">
        <v>440285.73175923526</v>
      </c>
      <c r="AD7" s="73">
        <v>13110.28</v>
      </c>
      <c r="AE7" s="73">
        <v>818825.82415467058</v>
      </c>
      <c r="AF7" s="73">
        <v>22457.994357630399</v>
      </c>
      <c r="AG7" s="73">
        <v>31653.1152</v>
      </c>
      <c r="AH7" s="73">
        <v>0</v>
      </c>
      <c r="AI7" s="73">
        <v>0</v>
      </c>
      <c r="AJ7" s="73">
        <v>31653.1152</v>
      </c>
      <c r="AK7" s="73">
        <v>5439.6828064656002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55487</v>
      </c>
      <c r="AW7" s="73">
        <v>0</v>
      </c>
      <c r="AX7" s="73">
        <v>0</v>
      </c>
      <c r="AY7" s="73">
        <v>55487</v>
      </c>
      <c r="AZ7" s="73">
        <v>8173.2905870000004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325188.22887000005</v>
      </c>
      <c r="BG7" s="73">
        <v>4299.7047579999999</v>
      </c>
      <c r="BH7" s="73">
        <v>0</v>
      </c>
      <c r="BI7" s="73">
        <v>329487.93362800003</v>
      </c>
      <c r="BJ7" s="73">
        <v>171797.45551069491</v>
      </c>
      <c r="BK7" s="73">
        <v>3103595.4351690002</v>
      </c>
      <c r="BL7" s="73">
        <v>228803.747053</v>
      </c>
      <c r="BM7" s="73">
        <v>5413.7578560000002</v>
      </c>
      <c r="BN7" s="73">
        <v>3337812.9400780005</v>
      </c>
      <c r="BO7" s="73">
        <v>2996236.6078887619</v>
      </c>
      <c r="BP7" s="73">
        <v>53255.663999999997</v>
      </c>
      <c r="BQ7" s="73">
        <v>0</v>
      </c>
      <c r="BR7" s="73">
        <v>0</v>
      </c>
      <c r="BS7" s="73">
        <v>53255.663999999997</v>
      </c>
      <c r="BT7" s="73">
        <v>27000</v>
      </c>
      <c r="BU7" s="73">
        <v>553622.93440000003</v>
      </c>
      <c r="BV7" s="73">
        <v>0</v>
      </c>
      <c r="BW7" s="73">
        <v>0</v>
      </c>
      <c r="BX7" s="73">
        <v>553622.93440000003</v>
      </c>
      <c r="BY7" s="73">
        <v>442898.34752000001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614601.59420199995</v>
      </c>
      <c r="CF7" s="73">
        <v>45208.135579000002</v>
      </c>
      <c r="CG7" s="73">
        <v>17248.7</v>
      </c>
      <c r="CH7" s="73">
        <v>677058.4297809999</v>
      </c>
      <c r="CI7" s="73">
        <v>446915.66849462321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3" si="0">C7+H7+M7+R7+W7+AB7+AG7+AL7+AQ7+AV7+BA7+BF7+BK7+BP7+BU7+BZ7+CE7+CJ7</f>
        <v>17227423.737309434</v>
      </c>
      <c r="CP7" s="73">
        <f t="shared" ref="CP7:CP23" si="1">D7+I7+N7+S7+X7+AC7+AH7+AM7+AR7+AW7+BB7+BG7+BL7+BQ7+BV7+CA7+CF7+CK7</f>
        <v>5087756.7069143653</v>
      </c>
      <c r="CQ7" s="73">
        <f t="shared" ref="CQ7:CQ23" si="2">E7+J7+O7+T7+Y7+AD7+AI7+AN7+AS7+AX7+BC7+BH7+BM7+BR7+BW7+CB7+CG7+CL7</f>
        <v>17485755.337856002</v>
      </c>
      <c r="CR7" s="73">
        <f t="shared" ref="CR7:CR23" si="3">F7+K7+P7+U7+Z7+AE7+AJ7+AO7+AT7+AY7+BD7+BI7+BN7+BS7+BX7+CC7+CH7+CM7</f>
        <v>39800935.782079786</v>
      </c>
      <c r="CS7" s="73">
        <f t="shared" ref="CS7:CS23" si="4">G7+L7+Q7+V7+AA7+AF7+AK7+AP7+AU7+AZ7+BE7+BJ7+BO7+BT7+BY7+CD7+CI7+CN7</f>
        <v>4889317.9611168979</v>
      </c>
    </row>
    <row r="8" spans="1:97" s="24" customFormat="1" ht="24.95" customHeight="1" x14ac:dyDescent="0.2">
      <c r="A8" s="53">
        <v>2</v>
      </c>
      <c r="B8" s="72" t="s">
        <v>65</v>
      </c>
      <c r="C8" s="73">
        <v>78187.319920002512</v>
      </c>
      <c r="D8" s="73">
        <v>112760.541918</v>
      </c>
      <c r="E8" s="73">
        <v>2008953.5135550075</v>
      </c>
      <c r="F8" s="73">
        <v>2199901.3753930102</v>
      </c>
      <c r="G8" s="73">
        <v>200094.86956252711</v>
      </c>
      <c r="H8" s="73">
        <v>0</v>
      </c>
      <c r="I8" s="73">
        <v>578314.74973905634</v>
      </c>
      <c r="J8" s="73">
        <v>0</v>
      </c>
      <c r="K8" s="73">
        <v>578314.74973905634</v>
      </c>
      <c r="L8" s="73">
        <v>0</v>
      </c>
      <c r="M8" s="73">
        <v>28242.025269999624</v>
      </c>
      <c r="N8" s="73">
        <v>411.54999999999933</v>
      </c>
      <c r="O8" s="73">
        <v>1266.5614590000002</v>
      </c>
      <c r="P8" s="73">
        <v>29920.136728999623</v>
      </c>
      <c r="Q8" s="73">
        <v>0</v>
      </c>
      <c r="R8" s="73">
        <v>8420120.1599259079</v>
      </c>
      <c r="S8" s="73">
        <v>139749.74144099999</v>
      </c>
      <c r="T8" s="73">
        <v>14878972.965002099</v>
      </c>
      <c r="U8" s="73">
        <v>23438842.866369009</v>
      </c>
      <c r="V8" s="73">
        <v>2793768.4804374729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48231.470588235294</v>
      </c>
      <c r="AC8" s="73">
        <v>221026.4705882353</v>
      </c>
      <c r="AD8" s="73">
        <v>0</v>
      </c>
      <c r="AE8" s="73">
        <v>269257.9411764706</v>
      </c>
      <c r="AF8" s="73">
        <v>269257.9411764706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21500.5</v>
      </c>
      <c r="BV8" s="73">
        <v>0</v>
      </c>
      <c r="BW8" s="73">
        <v>0</v>
      </c>
      <c r="BX8" s="73">
        <v>21500.5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8596281.4757041447</v>
      </c>
      <c r="CP8" s="73">
        <f t="shared" si="1"/>
        <v>1052263.0536862917</v>
      </c>
      <c r="CQ8" s="73">
        <f t="shared" si="2"/>
        <v>16889193.040016107</v>
      </c>
      <c r="CR8" s="73">
        <f t="shared" si="3"/>
        <v>26537737.569406547</v>
      </c>
      <c r="CS8" s="73">
        <f t="shared" si="4"/>
        <v>3263121.2911764709</v>
      </c>
    </row>
    <row r="9" spans="1:97" ht="24.95" customHeight="1" x14ac:dyDescent="0.2">
      <c r="A9" s="53">
        <v>3</v>
      </c>
      <c r="B9" s="72" t="s">
        <v>47</v>
      </c>
      <c r="C9" s="73">
        <v>42200.283136000151</v>
      </c>
      <c r="D9" s="73">
        <v>2438443.1940100002</v>
      </c>
      <c r="E9" s="73">
        <v>0</v>
      </c>
      <c r="F9" s="73">
        <v>2480643.4771460001</v>
      </c>
      <c r="G9" s="73">
        <v>18752.724080378652</v>
      </c>
      <c r="H9" s="73">
        <v>0</v>
      </c>
      <c r="I9" s="73">
        <v>45243.100000000006</v>
      </c>
      <c r="J9" s="73">
        <v>0</v>
      </c>
      <c r="K9" s="73">
        <v>45243.100000000006</v>
      </c>
      <c r="L9" s="73">
        <v>0</v>
      </c>
      <c r="M9" s="73">
        <v>166209.80585100083</v>
      </c>
      <c r="N9" s="73">
        <v>84577.21584400002</v>
      </c>
      <c r="O9" s="73">
        <v>18827.052391999987</v>
      </c>
      <c r="P9" s="73">
        <v>269614.07408700086</v>
      </c>
      <c r="Q9" s="73">
        <v>46216.936047601179</v>
      </c>
      <c r="R9" s="73">
        <v>3985.2165600000008</v>
      </c>
      <c r="S9" s="73">
        <v>0</v>
      </c>
      <c r="T9" s="73">
        <v>0</v>
      </c>
      <c r="U9" s="73">
        <v>3985.2165600000008</v>
      </c>
      <c r="V9" s="73">
        <v>3708.6235218561942</v>
      </c>
      <c r="W9" s="73">
        <v>1461605.6176669989</v>
      </c>
      <c r="X9" s="73">
        <v>2625985.1692329971</v>
      </c>
      <c r="Y9" s="73">
        <v>363512.26482199953</v>
      </c>
      <c r="Z9" s="73">
        <v>4451103.0517219957</v>
      </c>
      <c r="AA9" s="73">
        <v>22812.230331857143</v>
      </c>
      <c r="AB9" s="73">
        <v>435728.98591923434</v>
      </c>
      <c r="AC9" s="73">
        <v>558099.97224115534</v>
      </c>
      <c r="AD9" s="73">
        <v>68537.871187999786</v>
      </c>
      <c r="AE9" s="73">
        <v>1062366.8293483895</v>
      </c>
      <c r="AF9" s="73">
        <v>29639.081251000014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-24329.113924999998</v>
      </c>
      <c r="AM9" s="73">
        <v>0</v>
      </c>
      <c r="AN9" s="73">
        <v>113279.14</v>
      </c>
      <c r="AO9" s="73">
        <v>88950.026075000002</v>
      </c>
      <c r="AP9" s="73">
        <v>82034.311381000007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722183.41113899858</v>
      </c>
      <c r="BG9" s="73">
        <v>8413.1391149999999</v>
      </c>
      <c r="BH9" s="73">
        <v>2656.6</v>
      </c>
      <c r="BI9" s="73">
        <v>733253.15025399858</v>
      </c>
      <c r="BJ9" s="73">
        <v>204524.10567878262</v>
      </c>
      <c r="BK9" s="73">
        <v>3518165.1490879981</v>
      </c>
      <c r="BL9" s="73">
        <v>1108140.895233999</v>
      </c>
      <c r="BM9" s="73">
        <v>33062.949086999994</v>
      </c>
      <c r="BN9" s="73">
        <v>4659368.9934089975</v>
      </c>
      <c r="BO9" s="73">
        <v>2020669.7385620002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1405392.2984129998</v>
      </c>
      <c r="BV9" s="73">
        <v>0</v>
      </c>
      <c r="BW9" s="73">
        <v>70</v>
      </c>
      <c r="BX9" s="73">
        <v>1405462.2984129998</v>
      </c>
      <c r="BY9" s="73">
        <v>1223708.4193559999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132862.28653230669</v>
      </c>
      <c r="CF9" s="73">
        <v>150059.77979</v>
      </c>
      <c r="CG9" s="73">
        <v>2303.65</v>
      </c>
      <c r="CH9" s="73">
        <v>285225.71632230672</v>
      </c>
      <c r="CI9" s="73">
        <v>1553974.4785422173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7864003.9403805379</v>
      </c>
      <c r="CP9" s="73">
        <f t="shared" si="1"/>
        <v>7018962.4654671531</v>
      </c>
      <c r="CQ9" s="73">
        <f t="shared" si="2"/>
        <v>602249.5274889993</v>
      </c>
      <c r="CR9" s="73">
        <f t="shared" si="3"/>
        <v>15485215.933336688</v>
      </c>
      <c r="CS9" s="73">
        <f t="shared" si="4"/>
        <v>5206040.6487526931</v>
      </c>
    </row>
    <row r="10" spans="1:97" ht="24.95" customHeight="1" x14ac:dyDescent="0.2">
      <c r="A10" s="53">
        <v>4</v>
      </c>
      <c r="B10" s="72" t="s">
        <v>67</v>
      </c>
      <c r="C10" s="73">
        <v>4763909.9619748481</v>
      </c>
      <c r="D10" s="73">
        <v>0</v>
      </c>
      <c r="E10" s="73">
        <v>0</v>
      </c>
      <c r="F10" s="73">
        <v>4763909.9619748481</v>
      </c>
      <c r="G10" s="73">
        <v>1319915.1013534786</v>
      </c>
      <c r="H10" s="73">
        <v>1749.2</v>
      </c>
      <c r="I10" s="73">
        <v>66098.125677700038</v>
      </c>
      <c r="J10" s="73">
        <v>0</v>
      </c>
      <c r="K10" s="73">
        <v>67847.325677700035</v>
      </c>
      <c r="L10" s="73">
        <v>0</v>
      </c>
      <c r="M10" s="73">
        <v>112102.94961669878</v>
      </c>
      <c r="N10" s="73">
        <v>113512.13317310496</v>
      </c>
      <c r="O10" s="73">
        <v>1630</v>
      </c>
      <c r="P10" s="73">
        <v>227245.08278980374</v>
      </c>
      <c r="Q10" s="73">
        <v>17466.353839503252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1163587.2011470464</v>
      </c>
      <c r="X10" s="73">
        <v>2445451.9082726715</v>
      </c>
      <c r="Y10" s="73">
        <v>115602.43580821762</v>
      </c>
      <c r="Z10" s="73">
        <v>3724641.5452279355</v>
      </c>
      <c r="AA10" s="73">
        <v>2612704.6603647536</v>
      </c>
      <c r="AB10" s="73">
        <v>145875.5677907005</v>
      </c>
      <c r="AC10" s="73">
        <v>519819.00103390828</v>
      </c>
      <c r="AD10" s="73">
        <v>5540.4610191800002</v>
      </c>
      <c r="AE10" s="73">
        <v>671235.02984378883</v>
      </c>
      <c r="AF10" s="73">
        <v>281981.5744314139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225677.04954800033</v>
      </c>
      <c r="BG10" s="73">
        <v>0</v>
      </c>
      <c r="BH10" s="73">
        <v>0</v>
      </c>
      <c r="BI10" s="73">
        <v>225677.04954800033</v>
      </c>
      <c r="BJ10" s="73">
        <v>25620.545917831263</v>
      </c>
      <c r="BK10" s="73">
        <v>2550294.1395851243</v>
      </c>
      <c r="BL10" s="73">
        <v>53215.302759370054</v>
      </c>
      <c r="BM10" s="73">
        <v>39459.939999999988</v>
      </c>
      <c r="BN10" s="73">
        <v>2642969.3823444941</v>
      </c>
      <c r="BO10" s="73">
        <v>1190535.0188649476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28200</v>
      </c>
      <c r="BV10" s="73">
        <v>0</v>
      </c>
      <c r="BW10" s="73">
        <v>0</v>
      </c>
      <c r="BX10" s="73">
        <v>28200</v>
      </c>
      <c r="BY10" s="73">
        <v>0</v>
      </c>
      <c r="BZ10" s="73">
        <v>0</v>
      </c>
      <c r="CA10" s="73">
        <v>120765.63430676502</v>
      </c>
      <c r="CB10" s="73">
        <v>0</v>
      </c>
      <c r="CC10" s="73">
        <v>120765.63430676502</v>
      </c>
      <c r="CD10" s="73">
        <v>0</v>
      </c>
      <c r="CE10" s="73">
        <v>290968.34767449048</v>
      </c>
      <c r="CF10" s="73">
        <v>0</v>
      </c>
      <c r="CG10" s="73">
        <v>0</v>
      </c>
      <c r="CH10" s="73">
        <v>290968.34767449048</v>
      </c>
      <c r="CI10" s="73">
        <v>27718.190524473452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9282364.4173369091</v>
      </c>
      <c r="CP10" s="73">
        <f t="shared" si="1"/>
        <v>3318862.1052235197</v>
      </c>
      <c r="CQ10" s="73">
        <f t="shared" si="2"/>
        <v>162232.83682739761</v>
      </c>
      <c r="CR10" s="73">
        <f t="shared" si="3"/>
        <v>12763459.359387824</v>
      </c>
      <c r="CS10" s="73">
        <f t="shared" si="4"/>
        <v>5475941.4452964021</v>
      </c>
    </row>
    <row r="11" spans="1:97" ht="24.95" customHeight="1" x14ac:dyDescent="0.2">
      <c r="A11" s="53">
        <v>5</v>
      </c>
      <c r="B11" s="72" t="s">
        <v>66</v>
      </c>
      <c r="C11" s="73">
        <v>27753.746961000008</v>
      </c>
      <c r="D11" s="73">
        <v>1285</v>
      </c>
      <c r="E11" s="73">
        <v>0</v>
      </c>
      <c r="F11" s="73">
        <v>29038.746961000008</v>
      </c>
      <c r="G11" s="73">
        <v>7638.68</v>
      </c>
      <c r="H11" s="73">
        <v>15664</v>
      </c>
      <c r="I11" s="73">
        <v>33793.54</v>
      </c>
      <c r="J11" s="73">
        <v>680</v>
      </c>
      <c r="K11" s="73">
        <v>50137.54</v>
      </c>
      <c r="L11" s="73">
        <v>0</v>
      </c>
      <c r="M11" s="73">
        <v>97443.86</v>
      </c>
      <c r="N11" s="73">
        <v>4454.47</v>
      </c>
      <c r="O11" s="73">
        <v>699.79</v>
      </c>
      <c r="P11" s="73">
        <v>102598.12</v>
      </c>
      <c r="Q11" s="73">
        <v>0</v>
      </c>
      <c r="R11" s="73">
        <v>5584247.6200000001</v>
      </c>
      <c r="S11" s="73">
        <v>404664.3</v>
      </c>
      <c r="T11" s="73">
        <v>1153503.56</v>
      </c>
      <c r="U11" s="73">
        <v>7142415.4800000004</v>
      </c>
      <c r="V11" s="73">
        <v>0</v>
      </c>
      <c r="W11" s="73">
        <v>271440.75</v>
      </c>
      <c r="X11" s="73">
        <v>233423.78</v>
      </c>
      <c r="Y11" s="73">
        <v>5086.97</v>
      </c>
      <c r="Z11" s="73">
        <v>509951.5</v>
      </c>
      <c r="AA11" s="73">
        <v>0</v>
      </c>
      <c r="AB11" s="73">
        <v>84420.67</v>
      </c>
      <c r="AC11" s="73">
        <v>250097.05</v>
      </c>
      <c r="AD11" s="73">
        <v>168.07</v>
      </c>
      <c r="AE11" s="73">
        <v>334685.78999999998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381039.04</v>
      </c>
      <c r="AM11" s="73">
        <v>0</v>
      </c>
      <c r="AN11" s="73">
        <v>0</v>
      </c>
      <c r="AO11" s="73">
        <v>381039.04</v>
      </c>
      <c r="AP11" s="73">
        <v>371009.7</v>
      </c>
      <c r="AQ11" s="73">
        <v>366899.77</v>
      </c>
      <c r="AR11" s="73">
        <v>0</v>
      </c>
      <c r="AS11" s="73">
        <v>0</v>
      </c>
      <c r="AT11" s="73">
        <v>366899.77</v>
      </c>
      <c r="AU11" s="73">
        <v>341841.79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462926.38</v>
      </c>
      <c r="BG11" s="73">
        <v>0</v>
      </c>
      <c r="BH11" s="73">
        <v>0</v>
      </c>
      <c r="BI11" s="73">
        <v>462926.38</v>
      </c>
      <c r="BJ11" s="73">
        <v>205955.85</v>
      </c>
      <c r="BK11" s="73">
        <v>370001.32</v>
      </c>
      <c r="BL11" s="73">
        <v>55666.42</v>
      </c>
      <c r="BM11" s="73">
        <v>0</v>
      </c>
      <c r="BN11" s="73">
        <v>425667.74</v>
      </c>
      <c r="BO11" s="73">
        <v>299478.51</v>
      </c>
      <c r="BP11" s="73">
        <v>5604.97</v>
      </c>
      <c r="BQ11" s="73">
        <v>2223.06</v>
      </c>
      <c r="BR11" s="73">
        <v>4.7</v>
      </c>
      <c r="BS11" s="73">
        <v>7832.7300000000005</v>
      </c>
      <c r="BT11" s="73">
        <v>0</v>
      </c>
      <c r="BU11" s="73">
        <v>745978.71000000008</v>
      </c>
      <c r="BV11" s="73">
        <v>250</v>
      </c>
      <c r="BW11" s="73">
        <v>0</v>
      </c>
      <c r="BX11" s="73">
        <v>746228.71000000008</v>
      </c>
      <c r="BY11" s="73">
        <v>361037.86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340801.77</v>
      </c>
      <c r="CF11" s="73">
        <v>51388.119999999995</v>
      </c>
      <c r="CG11" s="73">
        <v>3748.77</v>
      </c>
      <c r="CH11" s="73">
        <v>395938.66000000003</v>
      </c>
      <c r="CI11" s="73">
        <v>60339.289999999994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8754222.6069610007</v>
      </c>
      <c r="CP11" s="73">
        <f t="shared" si="1"/>
        <v>1037245.74</v>
      </c>
      <c r="CQ11" s="73">
        <f t="shared" si="2"/>
        <v>1163891.8600000001</v>
      </c>
      <c r="CR11" s="73">
        <f t="shared" si="3"/>
        <v>10955360.206961002</v>
      </c>
      <c r="CS11" s="73">
        <f t="shared" si="4"/>
        <v>1647301.6799999997</v>
      </c>
    </row>
    <row r="12" spans="1:97" ht="24.95" customHeight="1" x14ac:dyDescent="0.2">
      <c r="A12" s="53">
        <v>6</v>
      </c>
      <c r="B12" s="72" t="s">
        <v>58</v>
      </c>
      <c r="C12" s="73">
        <v>84402.645500001905</v>
      </c>
      <c r="D12" s="73">
        <v>11899.347100000026</v>
      </c>
      <c r="E12" s="73">
        <v>362111.45669997163</v>
      </c>
      <c r="F12" s="73">
        <v>458413.44929997355</v>
      </c>
      <c r="G12" s="73">
        <v>0</v>
      </c>
      <c r="H12" s="73">
        <v>86860.644600000232</v>
      </c>
      <c r="I12" s="73">
        <v>11557.776399999999</v>
      </c>
      <c r="J12" s="73">
        <v>283085.17050000053</v>
      </c>
      <c r="K12" s="73">
        <v>381503.5915000008</v>
      </c>
      <c r="L12" s="73">
        <v>0</v>
      </c>
      <c r="M12" s="73">
        <v>75169.148475342736</v>
      </c>
      <c r="N12" s="73">
        <v>1802.4467931506852</v>
      </c>
      <c r="O12" s="73">
        <v>32840.554100000008</v>
      </c>
      <c r="P12" s="73">
        <v>109812.14936849342</v>
      </c>
      <c r="Q12" s="73">
        <v>2929.051125</v>
      </c>
      <c r="R12" s="73">
        <v>2506800.4910000246</v>
      </c>
      <c r="S12" s="73">
        <v>126245.22770000016</v>
      </c>
      <c r="T12" s="73">
        <v>4265672.9188996274</v>
      </c>
      <c r="U12" s="73">
        <v>6898718.6375996526</v>
      </c>
      <c r="V12" s="73">
        <v>0</v>
      </c>
      <c r="W12" s="73">
        <v>31068.238641731507</v>
      </c>
      <c r="X12" s="73">
        <v>43257.811745118022</v>
      </c>
      <c r="Y12" s="73">
        <v>200265.32570000004</v>
      </c>
      <c r="Z12" s="73">
        <v>274591.3760868496</v>
      </c>
      <c r="AA12" s="73">
        <v>202435.14537155791</v>
      </c>
      <c r="AB12" s="73">
        <v>53025.469138920227</v>
      </c>
      <c r="AC12" s="73">
        <v>226236.3348821236</v>
      </c>
      <c r="AD12" s="73">
        <v>12032.66</v>
      </c>
      <c r="AE12" s="73">
        <v>291294.46402104379</v>
      </c>
      <c r="AF12" s="73">
        <v>15771.828951923075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12427.498702999999</v>
      </c>
      <c r="BG12" s="73">
        <v>0</v>
      </c>
      <c r="BH12" s="73">
        <v>0</v>
      </c>
      <c r="BI12" s="73">
        <v>12427.498702999999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2849754.1360590216</v>
      </c>
      <c r="CP12" s="73">
        <f t="shared" si="1"/>
        <v>420998.94462039252</v>
      </c>
      <c r="CQ12" s="73">
        <f t="shared" si="2"/>
        <v>5156008.0858995998</v>
      </c>
      <c r="CR12" s="73">
        <f t="shared" si="3"/>
        <v>8426761.1665790137</v>
      </c>
      <c r="CS12" s="73">
        <f t="shared" si="4"/>
        <v>221136.02544848097</v>
      </c>
    </row>
    <row r="13" spans="1:97" ht="24.95" customHeight="1" x14ac:dyDescent="0.2">
      <c r="A13" s="53">
        <v>7</v>
      </c>
      <c r="B13" s="72" t="s">
        <v>62</v>
      </c>
      <c r="C13" s="73">
        <v>5387.87</v>
      </c>
      <c r="D13" s="73">
        <v>758.18000000000006</v>
      </c>
      <c r="E13" s="73">
        <v>150985.08000000002</v>
      </c>
      <c r="F13" s="73">
        <v>157131.13</v>
      </c>
      <c r="G13" s="73">
        <v>0</v>
      </c>
      <c r="H13" s="73">
        <v>229.20000000000002</v>
      </c>
      <c r="I13" s="73">
        <v>7786.4988999999996</v>
      </c>
      <c r="J13" s="73">
        <v>5518.1600000000008</v>
      </c>
      <c r="K13" s="73">
        <v>13533.858899999999</v>
      </c>
      <c r="L13" s="73">
        <v>0</v>
      </c>
      <c r="M13" s="73">
        <v>43430.242999999995</v>
      </c>
      <c r="N13" s="73">
        <v>2189.1469999999999</v>
      </c>
      <c r="O13" s="73">
        <v>83902.939999999988</v>
      </c>
      <c r="P13" s="73">
        <v>129522.32999999999</v>
      </c>
      <c r="Q13" s="73">
        <v>19806.310819399998</v>
      </c>
      <c r="R13" s="73">
        <v>129324.70000000001</v>
      </c>
      <c r="S13" s="73">
        <v>38265.25</v>
      </c>
      <c r="T13" s="73">
        <v>4837079.2499999991</v>
      </c>
      <c r="U13" s="73">
        <v>5004669.1999999993</v>
      </c>
      <c r="V13" s="73">
        <v>0</v>
      </c>
      <c r="W13" s="73">
        <v>41714.01460599999</v>
      </c>
      <c r="X13" s="73">
        <v>62940.526187000003</v>
      </c>
      <c r="Y13" s="73">
        <v>1437693.8299999994</v>
      </c>
      <c r="Z13" s="73">
        <v>1542348.3707929994</v>
      </c>
      <c r="AA13" s="73">
        <v>641058.63376350026</v>
      </c>
      <c r="AB13" s="73">
        <v>58702.703497235292</v>
      </c>
      <c r="AC13" s="73">
        <v>239236.55924823531</v>
      </c>
      <c r="AD13" s="73">
        <v>184193.13</v>
      </c>
      <c r="AE13" s="73">
        <v>482132.39274547063</v>
      </c>
      <c r="AF13" s="73">
        <v>65270.820995400005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38973.040550999998</v>
      </c>
      <c r="BG13" s="73">
        <v>380.46322400000003</v>
      </c>
      <c r="BH13" s="73">
        <v>0</v>
      </c>
      <c r="BI13" s="73">
        <v>39353.503774999997</v>
      </c>
      <c r="BJ13" s="73">
        <v>26980.028863</v>
      </c>
      <c r="BK13" s="73">
        <v>164513.84000000003</v>
      </c>
      <c r="BL13" s="73">
        <v>120</v>
      </c>
      <c r="BM13" s="73">
        <v>30028.9</v>
      </c>
      <c r="BN13" s="73">
        <v>194662.74000000002</v>
      </c>
      <c r="BO13" s="73">
        <v>83893.476639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109732.37</v>
      </c>
      <c r="BV13" s="73">
        <v>922</v>
      </c>
      <c r="BW13" s="73">
        <v>0</v>
      </c>
      <c r="BX13" s="73">
        <v>110654.37</v>
      </c>
      <c r="BY13" s="73">
        <v>34840.029991600008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70847.703000000009</v>
      </c>
      <c r="CF13" s="73">
        <v>0</v>
      </c>
      <c r="CG13" s="73">
        <v>18900</v>
      </c>
      <c r="CH13" s="73">
        <v>89747.703000000009</v>
      </c>
      <c r="CI13" s="73">
        <v>0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662855.68465423526</v>
      </c>
      <c r="CP13" s="73">
        <f t="shared" si="1"/>
        <v>352598.62455923535</v>
      </c>
      <c r="CQ13" s="73">
        <f t="shared" si="2"/>
        <v>6748301.2899999982</v>
      </c>
      <c r="CR13" s="73">
        <f t="shared" si="3"/>
        <v>7763755.5992134698</v>
      </c>
      <c r="CS13" s="73">
        <f t="shared" si="4"/>
        <v>871849.30107190018</v>
      </c>
    </row>
    <row r="14" spans="1:97" ht="24.95" customHeight="1" x14ac:dyDescent="0.2">
      <c r="A14" s="53">
        <v>8</v>
      </c>
      <c r="B14" s="72" t="s">
        <v>61</v>
      </c>
      <c r="C14" s="73">
        <v>5322.4971839999962</v>
      </c>
      <c r="D14" s="73">
        <v>0</v>
      </c>
      <c r="E14" s="73">
        <v>20611.930000000004</v>
      </c>
      <c r="F14" s="73">
        <v>25934.427184</v>
      </c>
      <c r="G14" s="73">
        <v>0</v>
      </c>
      <c r="H14" s="73">
        <v>24356.84</v>
      </c>
      <c r="I14" s="73">
        <v>9384.6000000000022</v>
      </c>
      <c r="J14" s="73">
        <v>1738</v>
      </c>
      <c r="K14" s="73">
        <v>35479.440000000002</v>
      </c>
      <c r="L14" s="73">
        <v>1930.099862</v>
      </c>
      <c r="M14" s="73">
        <v>40956.991462000013</v>
      </c>
      <c r="N14" s="73">
        <v>12266.126399999999</v>
      </c>
      <c r="O14" s="73">
        <v>12951.099999999995</v>
      </c>
      <c r="P14" s="73">
        <v>66174.217862000005</v>
      </c>
      <c r="Q14" s="73">
        <v>3787.9879998952001</v>
      </c>
      <c r="R14" s="73">
        <v>2108271.2712479923</v>
      </c>
      <c r="S14" s="73">
        <v>138907.31999999995</v>
      </c>
      <c r="T14" s="73">
        <v>1199749.370000008</v>
      </c>
      <c r="U14" s="73">
        <v>3446927.9612480002</v>
      </c>
      <c r="V14" s="73">
        <v>0</v>
      </c>
      <c r="W14" s="73">
        <v>372602.23328400037</v>
      </c>
      <c r="X14" s="73">
        <v>462434.78139999975</v>
      </c>
      <c r="Y14" s="73">
        <v>138276.91929999989</v>
      </c>
      <c r="Z14" s="73">
        <v>973313.933984</v>
      </c>
      <c r="AA14" s="73">
        <v>79439.225716810193</v>
      </c>
      <c r="AB14" s="73">
        <v>122223.00992676467</v>
      </c>
      <c r="AC14" s="73">
        <v>278258.91978823533</v>
      </c>
      <c r="AD14" s="73">
        <v>18150.27600000002</v>
      </c>
      <c r="AE14" s="73">
        <v>418632.20571499999</v>
      </c>
      <c r="AF14" s="73">
        <v>4841.3406376812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424.15460710960002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123181.73505699998</v>
      </c>
      <c r="BG14" s="73">
        <v>8766.1794999999947</v>
      </c>
      <c r="BH14" s="73">
        <v>0</v>
      </c>
      <c r="BI14" s="73">
        <v>131947.91455699998</v>
      </c>
      <c r="BJ14" s="73">
        <v>90245.2084192865</v>
      </c>
      <c r="BK14" s="73">
        <v>1475345.0620860003</v>
      </c>
      <c r="BL14" s="73">
        <v>48247.910400000001</v>
      </c>
      <c r="BM14" s="73">
        <v>1077.54</v>
      </c>
      <c r="BN14" s="73">
        <v>1524670.5124860003</v>
      </c>
      <c r="BO14" s="73">
        <v>1369678.9198579015</v>
      </c>
      <c r="BP14" s="73">
        <v>358818.54969999997</v>
      </c>
      <c r="BQ14" s="73">
        <v>500</v>
      </c>
      <c r="BR14" s="73">
        <v>0</v>
      </c>
      <c r="BS14" s="73">
        <v>359318.54969999997</v>
      </c>
      <c r="BT14" s="73">
        <v>342656.1417470898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368324.61513500003</v>
      </c>
      <c r="CF14" s="73">
        <v>18167.826000000001</v>
      </c>
      <c r="CG14" s="73">
        <v>0</v>
      </c>
      <c r="CH14" s="73">
        <v>386492.44113500003</v>
      </c>
      <c r="CI14" s="73">
        <v>281733.66159389098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4999402.805082758</v>
      </c>
      <c r="CP14" s="73">
        <f t="shared" si="1"/>
        <v>976933.66348823498</v>
      </c>
      <c r="CQ14" s="73">
        <f t="shared" si="2"/>
        <v>1392555.1353000081</v>
      </c>
      <c r="CR14" s="73">
        <f t="shared" si="3"/>
        <v>7368891.6038710009</v>
      </c>
      <c r="CS14" s="73">
        <f t="shared" si="4"/>
        <v>2174736.7404416651</v>
      </c>
    </row>
    <row r="15" spans="1:97" ht="24.95" customHeight="1" x14ac:dyDescent="0.2">
      <c r="A15" s="53">
        <v>9</v>
      </c>
      <c r="B15" s="72" t="s">
        <v>59</v>
      </c>
      <c r="C15" s="73">
        <v>-3299</v>
      </c>
      <c r="D15" s="73">
        <v>21375</v>
      </c>
      <c r="E15" s="73">
        <v>-4754</v>
      </c>
      <c r="F15" s="73">
        <v>13322</v>
      </c>
      <c r="G15" s="73">
        <v>0</v>
      </c>
      <c r="H15" s="73">
        <v>90</v>
      </c>
      <c r="I15" s="73">
        <v>115979</v>
      </c>
      <c r="J15" s="73">
        <v>20</v>
      </c>
      <c r="K15" s="73">
        <v>116089</v>
      </c>
      <c r="L15" s="73">
        <v>543.6899717184001</v>
      </c>
      <c r="M15" s="73">
        <v>547</v>
      </c>
      <c r="N15" s="73">
        <v>427</v>
      </c>
      <c r="O15" s="73">
        <v>-228</v>
      </c>
      <c r="P15" s="73">
        <v>746</v>
      </c>
      <c r="Q15" s="73">
        <v>0</v>
      </c>
      <c r="R15" s="73">
        <v>283095</v>
      </c>
      <c r="S15" s="73">
        <v>56852</v>
      </c>
      <c r="T15" s="73">
        <v>631365</v>
      </c>
      <c r="U15" s="73">
        <v>971312</v>
      </c>
      <c r="V15" s="73">
        <v>0</v>
      </c>
      <c r="W15" s="73">
        <v>183644</v>
      </c>
      <c r="X15" s="73">
        <v>141508</v>
      </c>
      <c r="Y15" s="73">
        <v>1996027</v>
      </c>
      <c r="Z15" s="73">
        <v>2321179</v>
      </c>
      <c r="AA15" s="73">
        <v>15049.31688615452</v>
      </c>
      <c r="AB15" s="73">
        <v>127119.4705882353</v>
      </c>
      <c r="AC15" s="73">
        <v>235422.4705882353</v>
      </c>
      <c r="AD15" s="73">
        <v>135098</v>
      </c>
      <c r="AE15" s="73">
        <v>497639.9411764706</v>
      </c>
      <c r="AF15" s="73">
        <v>11366.789178013698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62100</v>
      </c>
      <c r="AT15" s="73">
        <v>62100</v>
      </c>
      <c r="AU15" s="73">
        <v>46659.6</v>
      </c>
      <c r="AV15" s="73">
        <v>73386</v>
      </c>
      <c r="AW15" s="73">
        <v>0</v>
      </c>
      <c r="AX15" s="73">
        <v>18862</v>
      </c>
      <c r="AY15" s="73">
        <v>92248</v>
      </c>
      <c r="AZ15" s="73">
        <v>41200.029447964895</v>
      </c>
      <c r="BA15" s="73">
        <v>9548</v>
      </c>
      <c r="BB15" s="73">
        <v>0</v>
      </c>
      <c r="BC15" s="73">
        <v>0</v>
      </c>
      <c r="BD15" s="73">
        <v>9548</v>
      </c>
      <c r="BE15" s="73">
        <v>4774.1751539999996</v>
      </c>
      <c r="BF15" s="73">
        <v>201865</v>
      </c>
      <c r="BG15" s="73">
        <v>2759</v>
      </c>
      <c r="BH15" s="73">
        <v>30</v>
      </c>
      <c r="BI15" s="73">
        <v>204654</v>
      </c>
      <c r="BJ15" s="73">
        <v>192715.28636759589</v>
      </c>
      <c r="BK15" s="73">
        <v>1052170</v>
      </c>
      <c r="BL15" s="73">
        <v>51080</v>
      </c>
      <c r="BM15" s="73">
        <v>48712</v>
      </c>
      <c r="BN15" s="73">
        <v>1151962</v>
      </c>
      <c r="BO15" s="73">
        <v>730512.45406084217</v>
      </c>
      <c r="BP15" s="73">
        <v>38952</v>
      </c>
      <c r="BQ15" s="73">
        <v>26883</v>
      </c>
      <c r="BR15" s="73">
        <v>0</v>
      </c>
      <c r="BS15" s="73">
        <v>65835</v>
      </c>
      <c r="BT15" s="73">
        <v>18206.305703013699</v>
      </c>
      <c r="BU15" s="73">
        <v>141103</v>
      </c>
      <c r="BV15" s="73">
        <v>0</v>
      </c>
      <c r="BW15" s="73">
        <v>833</v>
      </c>
      <c r="BX15" s="73">
        <v>141936</v>
      </c>
      <c r="BY15" s="73">
        <v>111285.97392692267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654549</v>
      </c>
      <c r="CF15" s="73">
        <v>7867</v>
      </c>
      <c r="CG15" s="73">
        <v>17000</v>
      </c>
      <c r="CH15" s="73">
        <v>679416</v>
      </c>
      <c r="CI15" s="73">
        <v>511185.75357689324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2762769.4705882352</v>
      </c>
      <c r="CP15" s="73">
        <f t="shared" si="1"/>
        <v>660152.4705882353</v>
      </c>
      <c r="CQ15" s="73">
        <f t="shared" si="2"/>
        <v>2905065</v>
      </c>
      <c r="CR15" s="73">
        <f t="shared" si="3"/>
        <v>6327986.9411764704</v>
      </c>
      <c r="CS15" s="73">
        <f t="shared" si="4"/>
        <v>1683499.3742731195</v>
      </c>
    </row>
    <row r="16" spans="1:97" ht="24.95" customHeight="1" x14ac:dyDescent="0.2">
      <c r="A16" s="53">
        <v>10</v>
      </c>
      <c r="B16" s="72" t="s">
        <v>57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313</v>
      </c>
      <c r="J16" s="73">
        <v>0</v>
      </c>
      <c r="K16" s="73">
        <v>313</v>
      </c>
      <c r="L16" s="73">
        <v>0</v>
      </c>
      <c r="M16" s="73">
        <v>523.39</v>
      </c>
      <c r="N16" s="73">
        <v>40</v>
      </c>
      <c r="O16" s="73">
        <v>58001.17</v>
      </c>
      <c r="P16" s="73">
        <v>58564.56</v>
      </c>
      <c r="Q16" s="73">
        <v>40995.199999999997</v>
      </c>
      <c r="R16" s="73">
        <v>9576</v>
      </c>
      <c r="S16" s="73">
        <v>7799.38</v>
      </c>
      <c r="T16" s="73">
        <v>2776786.67</v>
      </c>
      <c r="U16" s="73">
        <v>2794162.05</v>
      </c>
      <c r="V16" s="73">
        <v>0</v>
      </c>
      <c r="W16" s="73">
        <v>9655.1699999999983</v>
      </c>
      <c r="X16" s="73">
        <v>2951.5</v>
      </c>
      <c r="Y16" s="73">
        <v>2634591.73</v>
      </c>
      <c r="Z16" s="73">
        <v>2647198.4</v>
      </c>
      <c r="AA16" s="73">
        <v>1674791.15</v>
      </c>
      <c r="AB16" s="73">
        <v>49724.959999999999</v>
      </c>
      <c r="AC16" s="73">
        <v>221495.2</v>
      </c>
      <c r="AD16" s="73">
        <v>158500.56</v>
      </c>
      <c r="AE16" s="73">
        <v>429720.72000000003</v>
      </c>
      <c r="AF16" s="73">
        <v>112254.41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8919.7000000000007</v>
      </c>
      <c r="BG16" s="73">
        <v>1786.06</v>
      </c>
      <c r="BH16" s="73">
        <v>0</v>
      </c>
      <c r="BI16" s="73">
        <v>10705.76</v>
      </c>
      <c r="BJ16" s="73">
        <v>7494.03</v>
      </c>
      <c r="BK16" s="73">
        <v>6245.57</v>
      </c>
      <c r="BL16" s="73">
        <v>2455.58</v>
      </c>
      <c r="BM16" s="73">
        <v>14399.57</v>
      </c>
      <c r="BN16" s="73">
        <v>23100.720000000001</v>
      </c>
      <c r="BO16" s="73">
        <v>16080.58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3026.52</v>
      </c>
      <c r="BV16" s="73">
        <v>0</v>
      </c>
      <c r="BW16" s="73">
        <v>0</v>
      </c>
      <c r="BX16" s="73">
        <v>3026.52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87671.309999999983</v>
      </c>
      <c r="CP16" s="73">
        <f t="shared" si="1"/>
        <v>236840.72</v>
      </c>
      <c r="CQ16" s="73">
        <f t="shared" si="2"/>
        <v>5642279.7000000002</v>
      </c>
      <c r="CR16" s="73">
        <f t="shared" si="3"/>
        <v>5966791.7299999986</v>
      </c>
      <c r="CS16" s="73">
        <f t="shared" si="4"/>
        <v>1851615.3699999999</v>
      </c>
    </row>
    <row r="17" spans="1:97" ht="24.95" customHeight="1" x14ac:dyDescent="0.2">
      <c r="A17" s="53">
        <v>11</v>
      </c>
      <c r="B17" s="72" t="s">
        <v>56</v>
      </c>
      <c r="C17" s="73">
        <v>21281.327744666673</v>
      </c>
      <c r="D17" s="73">
        <v>25</v>
      </c>
      <c r="E17" s="73">
        <v>12355.337138289893</v>
      </c>
      <c r="F17" s="73">
        <v>33661.664882956567</v>
      </c>
      <c r="G17" s="73">
        <v>21901.3252457534</v>
      </c>
      <c r="H17" s="73">
        <v>132.5</v>
      </c>
      <c r="I17" s="73">
        <v>1264.4651200000001</v>
      </c>
      <c r="J17" s="73">
        <v>0</v>
      </c>
      <c r="K17" s="73">
        <v>1396.9651200000001</v>
      </c>
      <c r="L17" s="73">
        <v>1390.76512</v>
      </c>
      <c r="M17" s="73">
        <v>74512.632264210959</v>
      </c>
      <c r="N17" s="73">
        <v>429.22202739726026</v>
      </c>
      <c r="O17" s="73">
        <v>36503.181029564388</v>
      </c>
      <c r="P17" s="73">
        <v>111445.03532117262</v>
      </c>
      <c r="Q17" s="73">
        <v>64243.979603423781</v>
      </c>
      <c r="R17" s="73">
        <v>2482832.2982166344</v>
      </c>
      <c r="S17" s="73">
        <v>10053.147999999999</v>
      </c>
      <c r="T17" s="73">
        <v>580732.6612504907</v>
      </c>
      <c r="U17" s="73">
        <v>3073618.1074671252</v>
      </c>
      <c r="V17" s="73">
        <v>21600.0110636438</v>
      </c>
      <c r="W17" s="73">
        <v>52437.585507862997</v>
      </c>
      <c r="X17" s="73">
        <v>11382.475447301367</v>
      </c>
      <c r="Y17" s="73">
        <v>669977.6889083425</v>
      </c>
      <c r="Z17" s="73">
        <v>733797.74986350688</v>
      </c>
      <c r="AA17" s="73">
        <v>37275.776231889002</v>
      </c>
      <c r="AB17" s="73">
        <v>60237.942180440783</v>
      </c>
      <c r="AC17" s="73">
        <v>222678.84714249556</v>
      </c>
      <c r="AD17" s="73">
        <v>68031.560671807092</v>
      </c>
      <c r="AE17" s="73">
        <v>350948.34999474342</v>
      </c>
      <c r="AF17" s="73">
        <v>1329.54891232877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3664.0477219999993</v>
      </c>
      <c r="BG17" s="73">
        <v>374.43</v>
      </c>
      <c r="BH17" s="73">
        <v>0</v>
      </c>
      <c r="BI17" s="73">
        <v>4038.4777219999992</v>
      </c>
      <c r="BJ17" s="73">
        <v>1244.07693763829</v>
      </c>
      <c r="BK17" s="73">
        <v>105876.59096900752</v>
      </c>
      <c r="BL17" s="73">
        <v>0</v>
      </c>
      <c r="BM17" s="73">
        <v>0</v>
      </c>
      <c r="BN17" s="73">
        <v>105876.59096900752</v>
      </c>
      <c r="BO17" s="73">
        <v>276406.25171777699</v>
      </c>
      <c r="BP17" s="73">
        <v>26000</v>
      </c>
      <c r="BQ17" s="73">
        <v>0</v>
      </c>
      <c r="BR17" s="73">
        <v>0</v>
      </c>
      <c r="BS17" s="73">
        <v>26000</v>
      </c>
      <c r="BT17" s="73">
        <v>-2006.5799815855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27581</v>
      </c>
      <c r="CF17" s="73">
        <v>0</v>
      </c>
      <c r="CG17" s="73">
        <v>0</v>
      </c>
      <c r="CH17" s="73">
        <v>27581</v>
      </c>
      <c r="CI17" s="73">
        <v>10123.719999999999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2854555.9246048238</v>
      </c>
      <c r="CP17" s="73">
        <f t="shared" si="1"/>
        <v>246207.58773719418</v>
      </c>
      <c r="CQ17" s="73">
        <f t="shared" si="2"/>
        <v>1367600.4289984945</v>
      </c>
      <c r="CR17" s="73">
        <f t="shared" si="3"/>
        <v>4468363.9413405126</v>
      </c>
      <c r="CS17" s="73">
        <f t="shared" si="4"/>
        <v>433508.87485086854</v>
      </c>
    </row>
    <row r="18" spans="1:97" ht="24.95" customHeight="1" x14ac:dyDescent="0.2">
      <c r="A18" s="53">
        <v>12</v>
      </c>
      <c r="B18" s="72" t="s">
        <v>60</v>
      </c>
      <c r="C18" s="73">
        <v>22290.855207975739</v>
      </c>
      <c r="D18" s="73">
        <v>21817.22980269917</v>
      </c>
      <c r="E18" s="73">
        <v>0</v>
      </c>
      <c r="F18" s="73">
        <v>44108.085010674913</v>
      </c>
      <c r="G18" s="73">
        <v>18486.661870323245</v>
      </c>
      <c r="H18" s="73">
        <v>5815.8020593544752</v>
      </c>
      <c r="I18" s="73">
        <v>141764.98754999985</v>
      </c>
      <c r="J18" s="73">
        <v>0</v>
      </c>
      <c r="K18" s="73">
        <v>147580.78960935431</v>
      </c>
      <c r="L18" s="73">
        <v>3544.5339569945286</v>
      </c>
      <c r="M18" s="73">
        <v>16039.036821685413</v>
      </c>
      <c r="N18" s="73">
        <v>6159.3344931441825</v>
      </c>
      <c r="O18" s="73">
        <v>0</v>
      </c>
      <c r="P18" s="73">
        <v>22198.371314829594</v>
      </c>
      <c r="Q18" s="73">
        <v>4026.8027146076793</v>
      </c>
      <c r="R18" s="73">
        <v>1605619.9560606936</v>
      </c>
      <c r="S18" s="73">
        <v>7441</v>
      </c>
      <c r="T18" s="73">
        <v>0</v>
      </c>
      <c r="U18" s="73">
        <v>1613060.9560606936</v>
      </c>
      <c r="V18" s="73">
        <v>990653.78214216884</v>
      </c>
      <c r="W18" s="73">
        <v>159001.68854751519</v>
      </c>
      <c r="X18" s="73">
        <v>318306.75512694276</v>
      </c>
      <c r="Y18" s="73">
        <v>0</v>
      </c>
      <c r="Z18" s="73">
        <v>477308.44367445796</v>
      </c>
      <c r="AA18" s="73">
        <v>32520.633518863709</v>
      </c>
      <c r="AB18" s="73">
        <v>116814.53896430379</v>
      </c>
      <c r="AC18" s="73">
        <v>259401.59144413774</v>
      </c>
      <c r="AD18" s="73">
        <v>0</v>
      </c>
      <c r="AE18" s="73">
        <v>376216.13040844153</v>
      </c>
      <c r="AF18" s="73">
        <v>31367.049279999999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-16666.113849000001</v>
      </c>
      <c r="AM18" s="73">
        <v>0</v>
      </c>
      <c r="AN18" s="73">
        <v>0</v>
      </c>
      <c r="AO18" s="73">
        <v>-16666.113849000001</v>
      </c>
      <c r="AP18" s="73">
        <v>-11580.086475616446</v>
      </c>
      <c r="AQ18" s="73">
        <v>-2263.9788779999999</v>
      </c>
      <c r="AR18" s="73">
        <v>0</v>
      </c>
      <c r="AS18" s="73">
        <v>0</v>
      </c>
      <c r="AT18" s="73">
        <v>-2263.9788779999999</v>
      </c>
      <c r="AU18" s="73">
        <v>-1573.8372098630148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59286.281358714907</v>
      </c>
      <c r="BG18" s="73">
        <v>364.49337099999997</v>
      </c>
      <c r="BH18" s="73">
        <v>101.01999999999998</v>
      </c>
      <c r="BI18" s="73">
        <v>59751.7947297149</v>
      </c>
      <c r="BJ18" s="73">
        <v>24160.985173863985</v>
      </c>
      <c r="BK18" s="73">
        <v>100621.172154937</v>
      </c>
      <c r="BL18" s="73">
        <v>67859.482412657948</v>
      </c>
      <c r="BM18" s="73">
        <v>0</v>
      </c>
      <c r="BN18" s="73">
        <v>168480.65456759493</v>
      </c>
      <c r="BO18" s="73">
        <v>118624.8354984482</v>
      </c>
      <c r="BP18" s="73">
        <v>3523.4108767123284</v>
      </c>
      <c r="BQ18" s="73">
        <v>39644.893534246621</v>
      </c>
      <c r="BR18" s="73">
        <v>0</v>
      </c>
      <c r="BS18" s="73">
        <v>43168.304410958946</v>
      </c>
      <c r="BT18" s="73">
        <v>-64.073451171608895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42978.479999999996</v>
      </c>
      <c r="CF18" s="73">
        <v>3000</v>
      </c>
      <c r="CG18" s="73">
        <v>0</v>
      </c>
      <c r="CH18" s="73">
        <v>45978.479999999996</v>
      </c>
      <c r="CI18" s="73">
        <v>32218.985185520214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2113061.1293248921</v>
      </c>
      <c r="CP18" s="73">
        <f t="shared" si="1"/>
        <v>865759.76773482829</v>
      </c>
      <c r="CQ18" s="73">
        <f t="shared" si="2"/>
        <v>101.01999999999998</v>
      </c>
      <c r="CR18" s="73">
        <f t="shared" si="3"/>
        <v>2978921.9170597214</v>
      </c>
      <c r="CS18" s="73">
        <f t="shared" si="4"/>
        <v>1242386.2722041393</v>
      </c>
    </row>
    <row r="19" spans="1:97" ht="24.95" customHeight="1" x14ac:dyDescent="0.2">
      <c r="A19" s="53">
        <v>13</v>
      </c>
      <c r="B19" s="72" t="s">
        <v>68</v>
      </c>
      <c r="C19" s="73">
        <v>8714.875</v>
      </c>
      <c r="D19" s="73">
        <v>0</v>
      </c>
      <c r="E19" s="73">
        <v>22242.858</v>
      </c>
      <c r="F19" s="73">
        <v>30957.733</v>
      </c>
      <c r="G19" s="73">
        <v>0</v>
      </c>
      <c r="H19" s="73">
        <v>0</v>
      </c>
      <c r="I19" s="73">
        <v>4970.8999999999996</v>
      </c>
      <c r="J19" s="73">
        <v>0</v>
      </c>
      <c r="K19" s="73">
        <v>4970.8999999999996</v>
      </c>
      <c r="L19" s="73">
        <v>0</v>
      </c>
      <c r="M19" s="73">
        <v>18348.862004530001</v>
      </c>
      <c r="N19" s="73">
        <v>3069.0225510800001</v>
      </c>
      <c r="O19" s="73">
        <v>17875.047906850003</v>
      </c>
      <c r="P19" s="73">
        <v>39292.932462460005</v>
      </c>
      <c r="Q19" s="73">
        <v>5093.5600000000004</v>
      </c>
      <c r="R19" s="73">
        <v>566106.20773048</v>
      </c>
      <c r="S19" s="73">
        <v>26460</v>
      </c>
      <c r="T19" s="73">
        <v>1024085.3392969699</v>
      </c>
      <c r="U19" s="73">
        <v>1616651.5470274501</v>
      </c>
      <c r="V19" s="73">
        <v>0</v>
      </c>
      <c r="W19" s="73">
        <v>181354.81096462999</v>
      </c>
      <c r="X19" s="73">
        <v>145865.50778689</v>
      </c>
      <c r="Y19" s="73">
        <v>1127.2929041100001</v>
      </c>
      <c r="Z19" s="73">
        <v>328347.61165563</v>
      </c>
      <c r="AA19" s="73">
        <v>0</v>
      </c>
      <c r="AB19" s="73">
        <v>142094.1352419653</v>
      </c>
      <c r="AC19" s="73">
        <v>244320.3981982453</v>
      </c>
      <c r="AD19" s="73">
        <v>171.68931507000002</v>
      </c>
      <c r="AE19" s="73">
        <v>386586.22275528061</v>
      </c>
      <c r="AF19" s="73">
        <v>2944.82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12630.008291999999</v>
      </c>
      <c r="BG19" s="73">
        <v>1746.5</v>
      </c>
      <c r="BH19" s="73">
        <v>0</v>
      </c>
      <c r="BI19" s="73">
        <v>14376.508291999999</v>
      </c>
      <c r="BJ19" s="73">
        <v>2657.7229539999998</v>
      </c>
      <c r="BK19" s="73">
        <v>124007.63673572999</v>
      </c>
      <c r="BL19" s="73">
        <v>834.52199999999993</v>
      </c>
      <c r="BM19" s="73">
        <v>987.65</v>
      </c>
      <c r="BN19" s="73">
        <v>125829.80873572998</v>
      </c>
      <c r="BO19" s="73">
        <v>44803.5815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47953.421000000002</v>
      </c>
      <c r="BV19" s="73">
        <v>0</v>
      </c>
      <c r="BW19" s="73">
        <v>0</v>
      </c>
      <c r="BX19" s="73">
        <v>47953.421000000002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86151.777602739996</v>
      </c>
      <c r="CF19" s="73">
        <v>2277.712</v>
      </c>
      <c r="CG19" s="73">
        <v>0</v>
      </c>
      <c r="CH19" s="73">
        <v>88429.489602739995</v>
      </c>
      <c r="CI19" s="73">
        <v>7745.8249470000001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1187361.7345720755</v>
      </c>
      <c r="CP19" s="73">
        <f t="shared" si="1"/>
        <v>429544.56253621529</v>
      </c>
      <c r="CQ19" s="73">
        <f t="shared" si="2"/>
        <v>1066489.8774229998</v>
      </c>
      <c r="CR19" s="73">
        <f t="shared" si="3"/>
        <v>2683396.1745312908</v>
      </c>
      <c r="CS19" s="73">
        <f t="shared" si="4"/>
        <v>63245.509401000003</v>
      </c>
    </row>
    <row r="20" spans="1:97" ht="24.95" customHeight="1" x14ac:dyDescent="0.2">
      <c r="A20" s="53">
        <v>14</v>
      </c>
      <c r="B20" s="72" t="s">
        <v>64</v>
      </c>
      <c r="C20" s="73">
        <v>717.5</v>
      </c>
      <c r="D20" s="73">
        <v>-84.06</v>
      </c>
      <c r="E20" s="73">
        <v>0</v>
      </c>
      <c r="F20" s="73">
        <v>633.44000000000005</v>
      </c>
      <c r="G20" s="73">
        <v>0</v>
      </c>
      <c r="H20" s="73">
        <v>750.5</v>
      </c>
      <c r="I20" s="73">
        <v>64</v>
      </c>
      <c r="J20" s="73">
        <v>0</v>
      </c>
      <c r="K20" s="73">
        <v>814.5</v>
      </c>
      <c r="L20" s="73">
        <v>0</v>
      </c>
      <c r="M20" s="73">
        <v>31629.439999999999</v>
      </c>
      <c r="N20" s="73">
        <v>345.43</v>
      </c>
      <c r="O20" s="73">
        <v>0</v>
      </c>
      <c r="P20" s="73">
        <v>31974.87</v>
      </c>
      <c r="Q20" s="73">
        <v>24162.453966502118</v>
      </c>
      <c r="R20" s="73">
        <v>661989.98</v>
      </c>
      <c r="S20" s="73">
        <v>198066.04</v>
      </c>
      <c r="T20" s="73">
        <v>0</v>
      </c>
      <c r="U20" s="73">
        <v>860056.02</v>
      </c>
      <c r="V20" s="73">
        <v>0</v>
      </c>
      <c r="W20" s="73">
        <v>62814.41</v>
      </c>
      <c r="X20" s="73">
        <v>5408.19</v>
      </c>
      <c r="Y20" s="73">
        <v>0</v>
      </c>
      <c r="Z20" s="73">
        <v>68222.600000000006</v>
      </c>
      <c r="AA20" s="73">
        <v>24854.368298000001</v>
      </c>
      <c r="AB20" s="73">
        <v>60996.110588235293</v>
      </c>
      <c r="AC20" s="73">
        <v>221616.9405882353</v>
      </c>
      <c r="AD20" s="73">
        <v>0</v>
      </c>
      <c r="AE20" s="73">
        <v>282613.05117647059</v>
      </c>
      <c r="AF20" s="73">
        <v>6176.2119999999968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610</v>
      </c>
      <c r="AM20" s="73">
        <v>0</v>
      </c>
      <c r="AN20" s="73">
        <v>0</v>
      </c>
      <c r="AO20" s="73">
        <v>610</v>
      </c>
      <c r="AP20" s="73">
        <v>0</v>
      </c>
      <c r="AQ20" s="73">
        <v>125974.52</v>
      </c>
      <c r="AR20" s="73">
        <v>0</v>
      </c>
      <c r="AS20" s="73">
        <v>0</v>
      </c>
      <c r="AT20" s="73">
        <v>125974.52</v>
      </c>
      <c r="AU20" s="73">
        <v>108044.81128349787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34200.339999999997</v>
      </c>
      <c r="BG20" s="73">
        <v>0</v>
      </c>
      <c r="BH20" s="73">
        <v>0</v>
      </c>
      <c r="BI20" s="73">
        <v>34200.339999999997</v>
      </c>
      <c r="BJ20" s="73">
        <v>27360.289897491512</v>
      </c>
      <c r="BK20" s="73">
        <v>227572.33</v>
      </c>
      <c r="BL20" s="73">
        <v>0</v>
      </c>
      <c r="BM20" s="73">
        <v>4500</v>
      </c>
      <c r="BN20" s="73">
        <v>232072.33</v>
      </c>
      <c r="BO20" s="73">
        <v>201635.04601189724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2603.9499999999998</v>
      </c>
      <c r="CF20" s="73">
        <v>72.83</v>
      </c>
      <c r="CG20" s="73">
        <v>0</v>
      </c>
      <c r="CH20" s="73">
        <v>2676.7799999999997</v>
      </c>
      <c r="CI20" s="73">
        <v>2083.1583999999998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1209859.0805882353</v>
      </c>
      <c r="CP20" s="73">
        <f t="shared" si="1"/>
        <v>425489.37058823532</v>
      </c>
      <c r="CQ20" s="73">
        <f t="shared" si="2"/>
        <v>4500</v>
      </c>
      <c r="CR20" s="73">
        <f t="shared" si="3"/>
        <v>1639848.4511764708</v>
      </c>
      <c r="CS20" s="73">
        <f t="shared" si="4"/>
        <v>394316.33985738875</v>
      </c>
    </row>
    <row r="21" spans="1:97" ht="24.95" customHeight="1" x14ac:dyDescent="0.2">
      <c r="A21" s="53">
        <v>15</v>
      </c>
      <c r="B21" s="74" t="s">
        <v>63</v>
      </c>
      <c r="C21" s="73">
        <v>0</v>
      </c>
      <c r="D21" s="73">
        <v>2835</v>
      </c>
      <c r="E21" s="73">
        <v>0</v>
      </c>
      <c r="F21" s="73">
        <v>2835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4196.2181510000155</v>
      </c>
      <c r="N21" s="73">
        <v>0</v>
      </c>
      <c r="O21" s="73">
        <v>0</v>
      </c>
      <c r="P21" s="73">
        <v>4196.2181510000155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913055.15259699954</v>
      </c>
      <c r="X21" s="73">
        <v>0</v>
      </c>
      <c r="Y21" s="73">
        <v>0</v>
      </c>
      <c r="Z21" s="73">
        <v>913055.15259699954</v>
      </c>
      <c r="AA21" s="73">
        <v>0</v>
      </c>
      <c r="AB21" s="73">
        <v>83607.490514235367</v>
      </c>
      <c r="AC21" s="73">
        <v>275132.1692182353</v>
      </c>
      <c r="AD21" s="73">
        <v>0</v>
      </c>
      <c r="AE21" s="73">
        <v>358739.65973247064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225</v>
      </c>
      <c r="BM21" s="73">
        <v>0</v>
      </c>
      <c r="BN21" s="73">
        <v>225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259</v>
      </c>
      <c r="CB21" s="73">
        <v>0</v>
      </c>
      <c r="CC21" s="73">
        <v>259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 t="shared" si="0"/>
        <v>1000858.8612622349</v>
      </c>
      <c r="CP21" s="73">
        <f t="shared" si="1"/>
        <v>278451.1692182353</v>
      </c>
      <c r="CQ21" s="73">
        <f t="shared" si="2"/>
        <v>0</v>
      </c>
      <c r="CR21" s="73">
        <f t="shared" si="3"/>
        <v>1279310.03048047</v>
      </c>
      <c r="CS21" s="73">
        <f t="shared" si="4"/>
        <v>0</v>
      </c>
    </row>
    <row r="22" spans="1:97" ht="24.95" customHeight="1" x14ac:dyDescent="0.2">
      <c r="A22" s="53">
        <v>16</v>
      </c>
      <c r="B22" s="74" t="s">
        <v>69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4288.9260000000004</v>
      </c>
      <c r="N22" s="73">
        <v>0</v>
      </c>
      <c r="O22" s="73">
        <v>0</v>
      </c>
      <c r="P22" s="73">
        <v>4288.9260000000004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151985.59276199999</v>
      </c>
      <c r="X22" s="73">
        <v>0</v>
      </c>
      <c r="Y22" s="73">
        <v>0</v>
      </c>
      <c r="Z22" s="73">
        <v>151985.59276199999</v>
      </c>
      <c r="AA22" s="73">
        <v>0</v>
      </c>
      <c r="AB22" s="73">
        <v>52520.396588235293</v>
      </c>
      <c r="AC22" s="73">
        <v>221026.4705882353</v>
      </c>
      <c r="AD22" s="73">
        <v>0</v>
      </c>
      <c r="AE22" s="73">
        <v>273546.86717647058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f t="shared" si="0"/>
        <v>208794.9153502353</v>
      </c>
      <c r="CP22" s="73">
        <f t="shared" si="1"/>
        <v>221026.4705882353</v>
      </c>
      <c r="CQ22" s="73">
        <f t="shared" si="2"/>
        <v>0</v>
      </c>
      <c r="CR22" s="73">
        <f t="shared" si="3"/>
        <v>429821.3859384706</v>
      </c>
      <c r="CS22" s="73">
        <f t="shared" si="4"/>
        <v>0</v>
      </c>
    </row>
    <row r="23" spans="1:97" ht="24.95" customHeight="1" x14ac:dyDescent="0.2">
      <c r="A23" s="53">
        <v>17</v>
      </c>
      <c r="B23" s="74" t="s">
        <v>92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1059</v>
      </c>
      <c r="J23" s="73">
        <v>0</v>
      </c>
      <c r="K23" s="73">
        <v>1059</v>
      </c>
      <c r="L23" s="73">
        <v>0</v>
      </c>
      <c r="M23" s="73">
        <v>0</v>
      </c>
      <c r="N23" s="73">
        <v>49.46</v>
      </c>
      <c r="O23" s="73">
        <v>0</v>
      </c>
      <c r="P23" s="73">
        <v>49.46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2013.5500000000002</v>
      </c>
      <c r="X23" s="73">
        <v>9516.369999999999</v>
      </c>
      <c r="Y23" s="73">
        <v>0</v>
      </c>
      <c r="Z23" s="73">
        <v>11529.919999999998</v>
      </c>
      <c r="AA23" s="73">
        <v>0</v>
      </c>
      <c r="AB23" s="73">
        <v>52093.430588235293</v>
      </c>
      <c r="AC23" s="73">
        <v>222878.67743052839</v>
      </c>
      <c r="AD23" s="73">
        <v>0</v>
      </c>
      <c r="AE23" s="73">
        <v>274972.10801876371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150</v>
      </c>
      <c r="BN23" s="73">
        <v>150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81977.03</v>
      </c>
      <c r="BV23" s="73">
        <v>0</v>
      </c>
      <c r="BW23" s="73">
        <v>0</v>
      </c>
      <c r="BX23" s="73">
        <v>81977.03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f t="shared" si="0"/>
        <v>136084.01058823528</v>
      </c>
      <c r="CP23" s="73">
        <f t="shared" si="1"/>
        <v>233503.50743052838</v>
      </c>
      <c r="CQ23" s="73">
        <f t="shared" si="2"/>
        <v>150</v>
      </c>
      <c r="CR23" s="73">
        <f t="shared" si="3"/>
        <v>369737.51801876375</v>
      </c>
      <c r="CS23" s="73">
        <f t="shared" si="4"/>
        <v>0</v>
      </c>
    </row>
    <row r="24" spans="1:97" x14ac:dyDescent="0.2">
      <c r="A24" s="55"/>
      <c r="B24" s="56" t="s">
        <v>1</v>
      </c>
      <c r="C24" s="57">
        <f>SUM(C7:C23)</f>
        <v>5258912.8226284953</v>
      </c>
      <c r="D24" s="57">
        <f t="shared" ref="D24:BO24" si="5">SUM(D7:D23)</f>
        <v>2782840.6239886996</v>
      </c>
      <c r="E24" s="57">
        <f t="shared" si="5"/>
        <v>2671335.8753932696</v>
      </c>
      <c r="F24" s="57">
        <f t="shared" si="5"/>
        <v>10713089.322010465</v>
      </c>
      <c r="G24" s="57">
        <f t="shared" si="5"/>
        <v>1624955.2680920612</v>
      </c>
      <c r="H24" s="57">
        <f t="shared" si="5"/>
        <v>368103.21004735481</v>
      </c>
      <c r="I24" s="57">
        <f t="shared" si="5"/>
        <v>1074958.9902867561</v>
      </c>
      <c r="J24" s="57">
        <f t="shared" si="5"/>
        <v>291041.33050000051</v>
      </c>
      <c r="K24" s="57">
        <f t="shared" si="5"/>
        <v>1734103.5308341114</v>
      </c>
      <c r="L24" s="57">
        <f t="shared" si="5"/>
        <v>7409.0889107129287</v>
      </c>
      <c r="M24" s="57">
        <f t="shared" si="5"/>
        <v>841549.00907046837</v>
      </c>
      <c r="N24" s="57">
        <f t="shared" si="5"/>
        <v>254132.07015187709</v>
      </c>
      <c r="O24" s="57">
        <f t="shared" si="5"/>
        <v>265841.67688741442</v>
      </c>
      <c r="P24" s="57">
        <f t="shared" si="5"/>
        <v>1361522.7561097601</v>
      </c>
      <c r="Q24" s="57">
        <f t="shared" si="5"/>
        <v>228639.32611593322</v>
      </c>
      <c r="R24" s="57">
        <f t="shared" si="5"/>
        <v>34257061.169381723</v>
      </c>
      <c r="S24" s="57">
        <f t="shared" si="5"/>
        <v>3768335.5028409995</v>
      </c>
      <c r="T24" s="57">
        <f t="shared" si="5"/>
        <v>48411497.244449198</v>
      </c>
      <c r="U24" s="57">
        <f t="shared" si="5"/>
        <v>86436893.916671917</v>
      </c>
      <c r="V24" s="57">
        <f t="shared" si="5"/>
        <v>3831332.4392651417</v>
      </c>
      <c r="W24" s="57">
        <f t="shared" si="5"/>
        <v>6725071.756615785</v>
      </c>
      <c r="X24" s="57">
        <f t="shared" si="5"/>
        <v>8010269.1173360515</v>
      </c>
      <c r="Y24" s="57">
        <f t="shared" si="5"/>
        <v>7848192.5674426677</v>
      </c>
      <c r="Z24" s="57">
        <f t="shared" si="5"/>
        <v>22583533.441394504</v>
      </c>
      <c r="AA24" s="57">
        <f t="shared" si="5"/>
        <v>6051661.9163555074</v>
      </c>
      <c r="AB24" s="57">
        <f t="shared" si="5"/>
        <v>2058846.1645104119</v>
      </c>
      <c r="AC24" s="57">
        <f t="shared" si="5"/>
        <v>4857032.8047394762</v>
      </c>
      <c r="AD24" s="57">
        <f t="shared" si="5"/>
        <v>663534.55819405697</v>
      </c>
      <c r="AE24" s="57">
        <f t="shared" si="5"/>
        <v>7579413.5274439435</v>
      </c>
      <c r="AF24" s="57">
        <f t="shared" si="5"/>
        <v>854659.41117186146</v>
      </c>
      <c r="AG24" s="57">
        <f t="shared" si="5"/>
        <v>31653.1152</v>
      </c>
      <c r="AH24" s="57">
        <f t="shared" si="5"/>
        <v>0</v>
      </c>
      <c r="AI24" s="57">
        <f t="shared" si="5"/>
        <v>0</v>
      </c>
      <c r="AJ24" s="57">
        <f t="shared" si="5"/>
        <v>31653.1152</v>
      </c>
      <c r="AK24" s="57">
        <f t="shared" si="5"/>
        <v>5439.6828064656002</v>
      </c>
      <c r="AL24" s="57">
        <f t="shared" si="5"/>
        <v>340653.81222599995</v>
      </c>
      <c r="AM24" s="57">
        <f t="shared" si="5"/>
        <v>0</v>
      </c>
      <c r="AN24" s="57">
        <f t="shared" si="5"/>
        <v>113279.14</v>
      </c>
      <c r="AO24" s="57">
        <f t="shared" si="5"/>
        <v>453932.95222599996</v>
      </c>
      <c r="AP24" s="57">
        <f t="shared" si="5"/>
        <v>441463.92490538361</v>
      </c>
      <c r="AQ24" s="57">
        <f t="shared" si="5"/>
        <v>490610.31112200004</v>
      </c>
      <c r="AR24" s="57">
        <f t="shared" si="5"/>
        <v>0</v>
      </c>
      <c r="AS24" s="57">
        <f t="shared" si="5"/>
        <v>62100</v>
      </c>
      <c r="AT24" s="57">
        <f t="shared" si="5"/>
        <v>552710.31112199998</v>
      </c>
      <c r="AU24" s="57">
        <f t="shared" si="5"/>
        <v>494972.36407363485</v>
      </c>
      <c r="AV24" s="57">
        <f t="shared" si="5"/>
        <v>128873</v>
      </c>
      <c r="AW24" s="57">
        <f t="shared" si="5"/>
        <v>0</v>
      </c>
      <c r="AX24" s="57">
        <f t="shared" si="5"/>
        <v>18862</v>
      </c>
      <c r="AY24" s="57">
        <f t="shared" si="5"/>
        <v>147735</v>
      </c>
      <c r="AZ24" s="57">
        <f t="shared" si="5"/>
        <v>49797.474642074492</v>
      </c>
      <c r="BA24" s="57">
        <f t="shared" si="5"/>
        <v>9548</v>
      </c>
      <c r="BB24" s="57">
        <f t="shared" si="5"/>
        <v>0</v>
      </c>
      <c r="BC24" s="57">
        <f t="shared" si="5"/>
        <v>0</v>
      </c>
      <c r="BD24" s="57">
        <f t="shared" si="5"/>
        <v>9548</v>
      </c>
      <c r="BE24" s="57">
        <f t="shared" si="5"/>
        <v>4774.1751539999996</v>
      </c>
      <c r="BF24" s="57">
        <f t="shared" si="5"/>
        <v>2231122.7212407137</v>
      </c>
      <c r="BG24" s="57">
        <f t="shared" si="5"/>
        <v>28889.969967999998</v>
      </c>
      <c r="BH24" s="57">
        <f t="shared" si="5"/>
        <v>2787.62</v>
      </c>
      <c r="BI24" s="57">
        <f t="shared" si="5"/>
        <v>2262800.3112087129</v>
      </c>
      <c r="BJ24" s="57">
        <f t="shared" si="5"/>
        <v>980755.58572018496</v>
      </c>
      <c r="BK24" s="57">
        <f t="shared" si="5"/>
        <v>12798408.245787797</v>
      </c>
      <c r="BL24" s="57">
        <f t="shared" si="5"/>
        <v>1616648.859859027</v>
      </c>
      <c r="BM24" s="57">
        <f t="shared" si="5"/>
        <v>177792.30694299997</v>
      </c>
      <c r="BN24" s="57">
        <f t="shared" si="5"/>
        <v>14592849.412589826</v>
      </c>
      <c r="BO24" s="57">
        <f t="shared" si="5"/>
        <v>9348555.0206015743</v>
      </c>
      <c r="BP24" s="57">
        <f t="shared" ref="BP24:CS24" si="6">SUM(BP7:BP23)</f>
        <v>486154.59457671235</v>
      </c>
      <c r="BQ24" s="57">
        <f t="shared" si="6"/>
        <v>69250.953534246626</v>
      </c>
      <c r="BR24" s="57">
        <f t="shared" si="6"/>
        <v>4.7</v>
      </c>
      <c r="BS24" s="57">
        <f t="shared" si="6"/>
        <v>555410.24811095884</v>
      </c>
      <c r="BT24" s="57">
        <f t="shared" si="6"/>
        <v>385791.79401734634</v>
      </c>
      <c r="BU24" s="57">
        <f t="shared" si="6"/>
        <v>3138486.7838129997</v>
      </c>
      <c r="BV24" s="57">
        <f t="shared" si="6"/>
        <v>1172</v>
      </c>
      <c r="BW24" s="57">
        <f t="shared" si="6"/>
        <v>903</v>
      </c>
      <c r="BX24" s="57">
        <f t="shared" si="6"/>
        <v>3140561.7838129997</v>
      </c>
      <c r="BY24" s="57">
        <f t="shared" si="6"/>
        <v>2173770.6307945224</v>
      </c>
      <c r="BZ24" s="57">
        <f t="shared" si="6"/>
        <v>0</v>
      </c>
      <c r="CA24" s="57">
        <f t="shared" si="6"/>
        <v>121024.63430676502</v>
      </c>
      <c r="CB24" s="57">
        <f t="shared" si="6"/>
        <v>0</v>
      </c>
      <c r="CC24" s="57">
        <f t="shared" si="6"/>
        <v>121024.63430676502</v>
      </c>
      <c r="CD24" s="57">
        <f t="shared" si="6"/>
        <v>0</v>
      </c>
      <c r="CE24" s="57">
        <f t="shared" si="6"/>
        <v>2632270.5241465373</v>
      </c>
      <c r="CF24" s="57">
        <f t="shared" si="6"/>
        <v>278041.40336900001</v>
      </c>
      <c r="CG24" s="57">
        <f t="shared" si="6"/>
        <v>59201.120000000003</v>
      </c>
      <c r="CH24" s="57">
        <f t="shared" si="6"/>
        <v>2969513.0475155371</v>
      </c>
      <c r="CI24" s="57">
        <f t="shared" si="6"/>
        <v>2934038.7312646187</v>
      </c>
      <c r="CJ24" s="57">
        <f t="shared" si="6"/>
        <v>0</v>
      </c>
      <c r="CK24" s="57">
        <f t="shared" si="6"/>
        <v>0</v>
      </c>
      <c r="CL24" s="57">
        <f t="shared" si="6"/>
        <v>0</v>
      </c>
      <c r="CM24" s="57">
        <f t="shared" si="6"/>
        <v>0</v>
      </c>
      <c r="CN24" s="57">
        <f t="shared" si="6"/>
        <v>0</v>
      </c>
      <c r="CO24" s="57">
        <f t="shared" si="6"/>
        <v>71797325.24036701</v>
      </c>
      <c r="CP24" s="57">
        <f t="shared" si="6"/>
        <v>22862596.930380903</v>
      </c>
      <c r="CQ24" s="57">
        <f t="shared" si="6"/>
        <v>60586373.139809616</v>
      </c>
      <c r="CR24" s="57">
        <f t="shared" si="6"/>
        <v>155246295.31055745</v>
      </c>
      <c r="CS24" s="57">
        <f t="shared" si="6"/>
        <v>29418016.833891027</v>
      </c>
    </row>
    <row r="25" spans="1:97" x14ac:dyDescent="0.2">
      <c r="A25" s="82"/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</row>
    <row r="26" spans="1:97" s="27" customFormat="1" ht="12.75" customHeight="1" x14ac:dyDescent="0.2">
      <c r="CR26" s="95"/>
    </row>
    <row r="27" spans="1:97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97" ht="21.75" customHeight="1" x14ac:dyDescent="0.2">
      <c r="B28" s="111" t="s">
        <v>75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97" ht="17.25" customHeight="1" x14ac:dyDescent="0.2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97" ht="12.75" customHeight="1" x14ac:dyDescent="0.2"/>
    <row r="33" spans="2:2" ht="15" x14ac:dyDescent="0.3">
      <c r="B33" s="62"/>
    </row>
  </sheetData>
  <sortState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8:N29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3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27" sqref="B27:N28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84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103" t="s">
        <v>0</v>
      </c>
      <c r="B4" s="103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31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0" t="s">
        <v>14</v>
      </c>
      <c r="AN4" s="102"/>
    </row>
    <row r="5" spans="1:40" ht="25.5" x14ac:dyDescent="0.2">
      <c r="A5" s="105"/>
      <c r="B5" s="105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48</v>
      </c>
      <c r="C6" s="73">
        <v>232967.24243150814</v>
      </c>
      <c r="D6" s="73">
        <v>202155.04511854352</v>
      </c>
      <c r="E6" s="73">
        <v>327916.61773831287</v>
      </c>
      <c r="F6" s="73">
        <v>327916.61773831287</v>
      </c>
      <c r="G6" s="73">
        <v>121369.43068424791</v>
      </c>
      <c r="H6" s="73">
        <v>119630.61354139078</v>
      </c>
      <c r="I6" s="73">
        <v>14747434.213442296</v>
      </c>
      <c r="J6" s="73">
        <v>14730069.948567607</v>
      </c>
      <c r="K6" s="73">
        <v>3206024.5326256221</v>
      </c>
      <c r="L6" s="73">
        <v>2975350.4750965582</v>
      </c>
      <c r="M6" s="73">
        <v>590985.20045626257</v>
      </c>
      <c r="N6" s="73">
        <v>561342.11487303057</v>
      </c>
      <c r="O6" s="73">
        <v>71111.707919505483</v>
      </c>
      <c r="P6" s="73">
        <v>71081.819552436995</v>
      </c>
      <c r="Q6" s="73">
        <v>3337.7208791208791</v>
      </c>
      <c r="R6" s="73">
        <v>2661.5622725274725</v>
      </c>
      <c r="S6" s="73">
        <v>0</v>
      </c>
      <c r="T6" s="73">
        <v>0</v>
      </c>
      <c r="U6" s="73">
        <v>34842.849813934547</v>
      </c>
      <c r="V6" s="73">
        <v>19392.248176626337</v>
      </c>
      <c r="W6" s="73">
        <v>0</v>
      </c>
      <c r="X6" s="73">
        <v>0</v>
      </c>
      <c r="Y6" s="73">
        <v>269696.18168337079</v>
      </c>
      <c r="Z6" s="73">
        <v>130995.07842367503</v>
      </c>
      <c r="AA6" s="73">
        <v>2850066.4448630223</v>
      </c>
      <c r="AB6" s="73">
        <v>649698.1548050642</v>
      </c>
      <c r="AC6" s="73">
        <v>143175.15953361435</v>
      </c>
      <c r="AD6" s="73">
        <v>32390.639948449534</v>
      </c>
      <c r="AE6" s="73">
        <v>312206.91549788951</v>
      </c>
      <c r="AF6" s="73">
        <v>62441.383099577979</v>
      </c>
      <c r="AG6" s="73">
        <v>0</v>
      </c>
      <c r="AH6" s="73">
        <v>0</v>
      </c>
      <c r="AI6" s="73">
        <v>883682.59424676024</v>
      </c>
      <c r="AJ6" s="73">
        <v>181977.00313015695</v>
      </c>
      <c r="AK6" s="73">
        <v>0</v>
      </c>
      <c r="AL6" s="73">
        <v>0</v>
      </c>
      <c r="AM6" s="75">
        <f t="shared" ref="AM6:AM22" si="0">C6+E6+G6+I6+K6+M6+O6+Q6+S6+U6+W6+Y6+AA6+AC6+AE6+AG6+AI6+AK6</f>
        <v>23794816.811815463</v>
      </c>
      <c r="AN6" s="75">
        <f t="shared" ref="AN6:AN22" si="1">D6+F6+H6+J6+L6+N6+P6+R6+T6+V6+X6+Z6+AB6+AD6+AF6+AH6+AJ6+AL6</f>
        <v>20067102.704343956</v>
      </c>
    </row>
    <row r="7" spans="1:40" ht="24.95" customHeight="1" x14ac:dyDescent="0.2">
      <c r="A7" s="53">
        <v>2</v>
      </c>
      <c r="B7" s="54" t="s">
        <v>47</v>
      </c>
      <c r="C7" s="73">
        <v>2460353.07179</v>
      </c>
      <c r="D7" s="73">
        <v>2447188.2903324869</v>
      </c>
      <c r="E7" s="73">
        <v>38877.461339000001</v>
      </c>
      <c r="F7" s="73">
        <v>38877.461339000001</v>
      </c>
      <c r="G7" s="73">
        <v>281605.64685800194</v>
      </c>
      <c r="H7" s="73">
        <v>249932.47008676361</v>
      </c>
      <c r="I7" s="73">
        <v>4845.743404999992</v>
      </c>
      <c r="J7" s="73">
        <v>1042.5763716780407</v>
      </c>
      <c r="K7" s="73">
        <v>5839366.8976839306</v>
      </c>
      <c r="L7" s="73">
        <v>5745838.2817805093</v>
      </c>
      <c r="M7" s="73">
        <v>1237008.4374264849</v>
      </c>
      <c r="N7" s="73">
        <v>1191256.9817768</v>
      </c>
      <c r="O7" s="73">
        <v>0</v>
      </c>
      <c r="P7" s="73">
        <v>0</v>
      </c>
      <c r="Q7" s="73">
        <v>462973.25004499999</v>
      </c>
      <c r="R7" s="73">
        <v>7647.799402287812</v>
      </c>
      <c r="S7" s="73">
        <v>0</v>
      </c>
      <c r="T7" s="73">
        <v>0</v>
      </c>
      <c r="U7" s="73">
        <v>4681.578082</v>
      </c>
      <c r="V7" s="73">
        <v>4681.578082</v>
      </c>
      <c r="W7" s="73">
        <v>0</v>
      </c>
      <c r="X7" s="73">
        <v>0</v>
      </c>
      <c r="Y7" s="73">
        <v>717427.61607199966</v>
      </c>
      <c r="Z7" s="73">
        <v>557783.78052295314</v>
      </c>
      <c r="AA7" s="73">
        <v>5278667.9460799908</v>
      </c>
      <c r="AB7" s="73">
        <v>2347459.1667183721</v>
      </c>
      <c r="AC7" s="73">
        <v>0</v>
      </c>
      <c r="AD7" s="73">
        <v>0</v>
      </c>
      <c r="AE7" s="73">
        <v>408616.53967899998</v>
      </c>
      <c r="AF7" s="73">
        <v>165964.71352000104</v>
      </c>
      <c r="AG7" s="73">
        <v>0</v>
      </c>
      <c r="AH7" s="73">
        <v>0</v>
      </c>
      <c r="AI7" s="73">
        <v>3010164.82973031</v>
      </c>
      <c r="AJ7" s="73">
        <v>1690247.3778246038</v>
      </c>
      <c r="AK7" s="73">
        <v>0</v>
      </c>
      <c r="AL7" s="73">
        <v>0</v>
      </c>
      <c r="AM7" s="75">
        <f t="shared" si="0"/>
        <v>19744589.018190719</v>
      </c>
      <c r="AN7" s="75">
        <f t="shared" si="1"/>
        <v>14447920.477757458</v>
      </c>
    </row>
    <row r="8" spans="1:40" ht="24.95" customHeight="1" x14ac:dyDescent="0.2">
      <c r="A8" s="53">
        <v>3</v>
      </c>
      <c r="B8" s="54" t="s">
        <v>65</v>
      </c>
      <c r="C8" s="73">
        <v>668099.52692283783</v>
      </c>
      <c r="D8" s="73">
        <v>649647.18656929932</v>
      </c>
      <c r="E8" s="73">
        <v>477293.92782254948</v>
      </c>
      <c r="F8" s="73">
        <v>477293.92782254948</v>
      </c>
      <c r="G8" s="73">
        <v>62478.412668233927</v>
      </c>
      <c r="H8" s="73">
        <v>62478.412668233927</v>
      </c>
      <c r="I8" s="73">
        <v>12902242.743020955</v>
      </c>
      <c r="J8" s="73">
        <v>12174560.923374495</v>
      </c>
      <c r="K8" s="73">
        <v>0</v>
      </c>
      <c r="L8" s="73">
        <v>0</v>
      </c>
      <c r="M8" s="73">
        <v>97614.843647595728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6450.15</v>
      </c>
      <c r="AF8" s="73">
        <v>6450.15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14214179.604082173</v>
      </c>
      <c r="AN8" s="75">
        <f t="shared" si="1"/>
        <v>13370430.600434577</v>
      </c>
    </row>
    <row r="9" spans="1:40" ht="24.95" customHeight="1" x14ac:dyDescent="0.2">
      <c r="A9" s="53">
        <v>4</v>
      </c>
      <c r="B9" s="54" t="s">
        <v>67</v>
      </c>
      <c r="C9" s="73">
        <v>4306421.9403820103</v>
      </c>
      <c r="D9" s="73">
        <v>3353697.2210798478</v>
      </c>
      <c r="E9" s="73">
        <v>50410.726701439402</v>
      </c>
      <c r="F9" s="73">
        <v>50410.726701439402</v>
      </c>
      <c r="G9" s="73">
        <v>224073.80044670246</v>
      </c>
      <c r="H9" s="73">
        <v>204859.83164453218</v>
      </c>
      <c r="I9" s="73">
        <v>0</v>
      </c>
      <c r="J9" s="73">
        <v>0</v>
      </c>
      <c r="K9" s="73">
        <v>3499486.3924460523</v>
      </c>
      <c r="L9" s="73">
        <v>1076390.8432086604</v>
      </c>
      <c r="M9" s="73">
        <v>479315.8547373148</v>
      </c>
      <c r="N9" s="73">
        <v>213834.88547785633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144483.49423811989</v>
      </c>
      <c r="Z9" s="73">
        <v>130328.80007169624</v>
      </c>
      <c r="AA9" s="73">
        <v>1670906.0114918239</v>
      </c>
      <c r="AB9" s="73">
        <v>1164332.318394932</v>
      </c>
      <c r="AC9" s="73">
        <v>0</v>
      </c>
      <c r="AD9" s="73">
        <v>0</v>
      </c>
      <c r="AE9" s="73">
        <v>1656.2043795600002</v>
      </c>
      <c r="AF9" s="73">
        <v>1656.2043795600002</v>
      </c>
      <c r="AG9" s="73">
        <v>116145.66775532166</v>
      </c>
      <c r="AH9" s="73">
        <v>116145.66775532166</v>
      </c>
      <c r="AI9" s="73">
        <v>168098.76350674016</v>
      </c>
      <c r="AJ9" s="73">
        <v>113257.16221209968</v>
      </c>
      <c r="AK9" s="73">
        <v>0</v>
      </c>
      <c r="AL9" s="73">
        <v>0</v>
      </c>
      <c r="AM9" s="75">
        <f t="shared" si="0"/>
        <v>10660998.856085086</v>
      </c>
      <c r="AN9" s="75">
        <f t="shared" si="1"/>
        <v>6424913.6609259462</v>
      </c>
    </row>
    <row r="10" spans="1:40" ht="24.95" customHeight="1" x14ac:dyDescent="0.2">
      <c r="A10" s="53">
        <v>5</v>
      </c>
      <c r="B10" s="54" t="s">
        <v>59</v>
      </c>
      <c r="C10" s="73">
        <v>150378</v>
      </c>
      <c r="D10" s="73">
        <v>150378</v>
      </c>
      <c r="E10" s="73">
        <v>125988</v>
      </c>
      <c r="F10" s="73">
        <v>125367.59464730538</v>
      </c>
      <c r="G10" s="73">
        <v>79279</v>
      </c>
      <c r="H10" s="73">
        <v>79279</v>
      </c>
      <c r="I10" s="73">
        <v>2263146</v>
      </c>
      <c r="J10" s="73">
        <v>2263146</v>
      </c>
      <c r="K10" s="73">
        <v>742098</v>
      </c>
      <c r="L10" s="73">
        <v>727048.68311384553</v>
      </c>
      <c r="M10" s="73">
        <v>214129.84364759573</v>
      </c>
      <c r="N10" s="73">
        <v>204942.28014306599</v>
      </c>
      <c r="O10" s="73">
        <v>0</v>
      </c>
      <c r="P10" s="73">
        <v>0</v>
      </c>
      <c r="Q10" s="73">
        <v>346013.15061999997</v>
      </c>
      <c r="R10" s="73">
        <v>52648.238573030452</v>
      </c>
      <c r="S10" s="73">
        <v>518758.69367999997</v>
      </c>
      <c r="T10" s="73">
        <v>170172.02555146342</v>
      </c>
      <c r="U10" s="73">
        <v>43310</v>
      </c>
      <c r="V10" s="73">
        <v>24472.429602727476</v>
      </c>
      <c r="W10" s="73">
        <v>6771</v>
      </c>
      <c r="X10" s="73">
        <v>3395.5928556523577</v>
      </c>
      <c r="Y10" s="73">
        <v>119053.193004</v>
      </c>
      <c r="Z10" s="73">
        <v>55105.134435377411</v>
      </c>
      <c r="AA10" s="73">
        <v>2615635.4093229999</v>
      </c>
      <c r="AB10" s="73">
        <v>602675.64466928982</v>
      </c>
      <c r="AC10" s="73">
        <v>142737.625069</v>
      </c>
      <c r="AD10" s="73">
        <v>51853.115976335583</v>
      </c>
      <c r="AE10" s="73">
        <v>121421</v>
      </c>
      <c r="AF10" s="73">
        <v>25122.959602150338</v>
      </c>
      <c r="AG10" s="73">
        <v>0</v>
      </c>
      <c r="AH10" s="73">
        <v>0</v>
      </c>
      <c r="AI10" s="73">
        <v>956478.31148500019</v>
      </c>
      <c r="AJ10" s="73">
        <v>267478.12358683289</v>
      </c>
      <c r="AK10" s="73">
        <v>0</v>
      </c>
      <c r="AL10" s="73">
        <v>0</v>
      </c>
      <c r="AM10" s="75">
        <f t="shared" si="0"/>
        <v>8445197.2268285956</v>
      </c>
      <c r="AN10" s="75">
        <f t="shared" si="1"/>
        <v>4803084.8227570765</v>
      </c>
    </row>
    <row r="11" spans="1:40" ht="24.95" customHeight="1" x14ac:dyDescent="0.2">
      <c r="A11" s="53">
        <v>6</v>
      </c>
      <c r="B11" s="54" t="s">
        <v>66</v>
      </c>
      <c r="C11" s="73">
        <v>55318.486961000002</v>
      </c>
      <c r="D11" s="73">
        <v>21513.446961000001</v>
      </c>
      <c r="E11" s="73">
        <v>47900.01</v>
      </c>
      <c r="F11" s="73">
        <v>47900.01</v>
      </c>
      <c r="G11" s="73">
        <v>102371.1</v>
      </c>
      <c r="H11" s="73">
        <v>88688.95</v>
      </c>
      <c r="I11" s="73">
        <v>4992755.1399999987</v>
      </c>
      <c r="J11" s="73">
        <v>4992755.1399999987</v>
      </c>
      <c r="K11" s="73">
        <v>596906.16999999993</v>
      </c>
      <c r="L11" s="73">
        <v>596906.16999999993</v>
      </c>
      <c r="M11" s="73">
        <v>185705.18</v>
      </c>
      <c r="N11" s="73">
        <v>185705.18</v>
      </c>
      <c r="O11" s="73">
        <v>0</v>
      </c>
      <c r="P11" s="73">
        <v>0</v>
      </c>
      <c r="Q11" s="73">
        <v>171245.37</v>
      </c>
      <c r="R11" s="73">
        <v>4281.13</v>
      </c>
      <c r="S11" s="73">
        <v>253848.24</v>
      </c>
      <c r="T11" s="73">
        <v>9038.5499999999993</v>
      </c>
      <c r="U11" s="73">
        <v>0</v>
      </c>
      <c r="V11" s="73">
        <v>0</v>
      </c>
      <c r="W11" s="73">
        <v>0</v>
      </c>
      <c r="X11" s="73">
        <v>0</v>
      </c>
      <c r="Y11" s="73">
        <v>67190.770000000019</v>
      </c>
      <c r="Z11" s="73">
        <v>52706.799999999988</v>
      </c>
      <c r="AA11" s="73">
        <v>616499.10000000021</v>
      </c>
      <c r="AB11" s="73">
        <v>457702.2</v>
      </c>
      <c r="AC11" s="73">
        <v>21631.960000000003</v>
      </c>
      <c r="AD11" s="73">
        <v>21631.56</v>
      </c>
      <c r="AE11" s="73">
        <v>522302.73999999987</v>
      </c>
      <c r="AF11" s="73">
        <v>329699.83999999997</v>
      </c>
      <c r="AG11" s="73">
        <v>0</v>
      </c>
      <c r="AH11" s="73">
        <v>0</v>
      </c>
      <c r="AI11" s="73">
        <v>293722.83</v>
      </c>
      <c r="AJ11" s="73">
        <v>233764.33999999988</v>
      </c>
      <c r="AK11" s="73">
        <v>0</v>
      </c>
      <c r="AL11" s="73">
        <v>0</v>
      </c>
      <c r="AM11" s="75">
        <f t="shared" si="0"/>
        <v>7927397.0969609991</v>
      </c>
      <c r="AN11" s="75">
        <f t="shared" si="1"/>
        <v>7042293.3169609969</v>
      </c>
    </row>
    <row r="12" spans="1:40" ht="24.95" customHeight="1" x14ac:dyDescent="0.2">
      <c r="A12" s="53">
        <v>7</v>
      </c>
      <c r="B12" s="54" t="s">
        <v>61</v>
      </c>
      <c r="C12" s="73">
        <v>16596.408316622957</v>
      </c>
      <c r="D12" s="73">
        <v>16596.408316622957</v>
      </c>
      <c r="E12" s="73">
        <v>37496.379999600911</v>
      </c>
      <c r="F12" s="73">
        <v>36315.598933627727</v>
      </c>
      <c r="G12" s="73">
        <v>54917.746590389317</v>
      </c>
      <c r="H12" s="73">
        <v>50153.765972022811</v>
      </c>
      <c r="I12" s="73">
        <v>2523365.3814815143</v>
      </c>
      <c r="J12" s="73">
        <v>2523365.3814815143</v>
      </c>
      <c r="K12" s="73">
        <v>845785.15446813218</v>
      </c>
      <c r="L12" s="73">
        <v>793154.97671016003</v>
      </c>
      <c r="M12" s="73">
        <v>245439.02937234918</v>
      </c>
      <c r="N12" s="73">
        <v>230082.87177492987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3168.7739010989012</v>
      </c>
      <c r="V12" s="73">
        <v>2917.1088342138719</v>
      </c>
      <c r="W12" s="73">
        <v>0</v>
      </c>
      <c r="X12" s="73">
        <v>0</v>
      </c>
      <c r="Y12" s="73">
        <v>112841.82759079136</v>
      </c>
      <c r="Z12" s="73">
        <v>84111.564138201167</v>
      </c>
      <c r="AA12" s="73">
        <v>1500819.030246981</v>
      </c>
      <c r="AB12" s="73">
        <v>185764.53058218723</v>
      </c>
      <c r="AC12" s="73">
        <v>177225.68243963865</v>
      </c>
      <c r="AD12" s="73">
        <v>5485.2452072743909</v>
      </c>
      <c r="AE12" s="73">
        <v>0</v>
      </c>
      <c r="AF12" s="73">
        <v>0</v>
      </c>
      <c r="AG12" s="73">
        <v>0</v>
      </c>
      <c r="AH12" s="73">
        <v>0</v>
      </c>
      <c r="AI12" s="73">
        <v>269052.43358285452</v>
      </c>
      <c r="AJ12" s="73">
        <v>45742.855510969101</v>
      </c>
      <c r="AK12" s="73">
        <v>0</v>
      </c>
      <c r="AL12" s="73">
        <v>0</v>
      </c>
      <c r="AM12" s="75">
        <f t="shared" si="0"/>
        <v>5786707.8479899736</v>
      </c>
      <c r="AN12" s="75">
        <f t="shared" si="1"/>
        <v>3973690.3074617237</v>
      </c>
    </row>
    <row r="13" spans="1:40" ht="24.95" customHeight="1" x14ac:dyDescent="0.2">
      <c r="A13" s="53">
        <v>8</v>
      </c>
      <c r="B13" s="54" t="s">
        <v>58</v>
      </c>
      <c r="C13" s="73">
        <v>206604.22669925645</v>
      </c>
      <c r="D13" s="73">
        <v>206604.22669925645</v>
      </c>
      <c r="E13" s="73">
        <v>182099.53415064036</v>
      </c>
      <c r="F13" s="73">
        <v>182099.53415064036</v>
      </c>
      <c r="G13" s="73">
        <v>64995.45460264448</v>
      </c>
      <c r="H13" s="73">
        <v>63530.16005085902</v>
      </c>
      <c r="I13" s="73">
        <v>3083101.6361903185</v>
      </c>
      <c r="J13" s="73">
        <v>3083101.6361903185</v>
      </c>
      <c r="K13" s="73">
        <v>177019.80368549886</v>
      </c>
      <c r="L13" s="73">
        <v>110180.62519478389</v>
      </c>
      <c r="M13" s="73">
        <v>118180.10705457517</v>
      </c>
      <c r="N13" s="73">
        <v>110615.92842776219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8939.1835859059101</v>
      </c>
      <c r="Z13" s="73">
        <v>8939.1835859059101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3840939.9459688398</v>
      </c>
      <c r="AN13" s="75">
        <f t="shared" si="1"/>
        <v>3765071.2942995266</v>
      </c>
    </row>
    <row r="14" spans="1:40" ht="24.95" customHeight="1" x14ac:dyDescent="0.2">
      <c r="A14" s="53">
        <v>9</v>
      </c>
      <c r="B14" s="54" t="s">
        <v>62</v>
      </c>
      <c r="C14" s="73">
        <v>65186.275717158132</v>
      </c>
      <c r="D14" s="73">
        <v>65186.275717158132</v>
      </c>
      <c r="E14" s="73">
        <v>11786.397051116302</v>
      </c>
      <c r="F14" s="73">
        <v>11786.397051116302</v>
      </c>
      <c r="G14" s="73">
        <v>35228.427134157566</v>
      </c>
      <c r="H14" s="73">
        <v>27648.611006857565</v>
      </c>
      <c r="I14" s="73">
        <v>1686887.7978132367</v>
      </c>
      <c r="J14" s="73">
        <v>1686887.7978132367</v>
      </c>
      <c r="K14" s="73">
        <v>731441.33288414427</v>
      </c>
      <c r="L14" s="73">
        <v>418059.59553224401</v>
      </c>
      <c r="M14" s="73">
        <v>191469.73260218208</v>
      </c>
      <c r="N14" s="73">
        <v>161786.90576778207</v>
      </c>
      <c r="O14" s="73">
        <v>0</v>
      </c>
      <c r="P14" s="73">
        <v>0</v>
      </c>
      <c r="Q14" s="73">
        <v>14350.250812882699</v>
      </c>
      <c r="R14" s="73">
        <v>834.77418468269752</v>
      </c>
      <c r="S14" s="73">
        <v>2971.3562016706001</v>
      </c>
      <c r="T14" s="73">
        <v>509.99176777060103</v>
      </c>
      <c r="U14" s="73">
        <v>0</v>
      </c>
      <c r="V14" s="73">
        <v>0</v>
      </c>
      <c r="W14" s="73">
        <v>0</v>
      </c>
      <c r="X14" s="73">
        <v>0</v>
      </c>
      <c r="Y14" s="73">
        <v>40821.38649554101</v>
      </c>
      <c r="Z14" s="73">
        <v>12813.697644341009</v>
      </c>
      <c r="AA14" s="73">
        <v>113614.32394770687</v>
      </c>
      <c r="AB14" s="73">
        <v>105087.35381531558</v>
      </c>
      <c r="AC14" s="73">
        <v>0</v>
      </c>
      <c r="AD14" s="73">
        <v>0</v>
      </c>
      <c r="AE14" s="73">
        <v>79523.204235170866</v>
      </c>
      <c r="AF14" s="73">
        <v>63843.458176070853</v>
      </c>
      <c r="AG14" s="73">
        <v>0</v>
      </c>
      <c r="AH14" s="73">
        <v>0</v>
      </c>
      <c r="AI14" s="73">
        <v>28122.555943937197</v>
      </c>
      <c r="AJ14" s="73">
        <v>27061.925971437198</v>
      </c>
      <c r="AK14" s="73">
        <v>0</v>
      </c>
      <c r="AL14" s="73">
        <v>0</v>
      </c>
      <c r="AM14" s="75">
        <f t="shared" si="0"/>
        <v>3001403.0408389037</v>
      </c>
      <c r="AN14" s="75">
        <f t="shared" si="1"/>
        <v>2581506.7844480127</v>
      </c>
    </row>
    <row r="15" spans="1:40" ht="24.95" customHeight="1" x14ac:dyDescent="0.2">
      <c r="A15" s="53">
        <v>10</v>
      </c>
      <c r="B15" s="54" t="s">
        <v>57</v>
      </c>
      <c r="C15" s="73">
        <v>0</v>
      </c>
      <c r="D15" s="73">
        <v>0</v>
      </c>
      <c r="E15" s="73">
        <v>307.04000000000002</v>
      </c>
      <c r="F15" s="73">
        <v>307.04000000000002</v>
      </c>
      <c r="G15" s="73">
        <v>10785.279999999999</v>
      </c>
      <c r="H15" s="73">
        <v>3235.5800000000017</v>
      </c>
      <c r="I15" s="73">
        <v>1821712.65</v>
      </c>
      <c r="J15" s="73">
        <v>1821712.65</v>
      </c>
      <c r="K15" s="73">
        <v>578244.60999999987</v>
      </c>
      <c r="L15" s="73">
        <v>351721.11999999988</v>
      </c>
      <c r="M15" s="73">
        <v>127162.18000000001</v>
      </c>
      <c r="N15" s="73">
        <v>106548.58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10291.69</v>
      </c>
      <c r="Z15" s="73">
        <v>3087.5100000000007</v>
      </c>
      <c r="AA15" s="73">
        <v>5870.130000000001</v>
      </c>
      <c r="AB15" s="73">
        <v>1292.380000000001</v>
      </c>
      <c r="AC15" s="73">
        <v>0</v>
      </c>
      <c r="AD15" s="73">
        <v>0</v>
      </c>
      <c r="AE15" s="73">
        <v>2974.2399999999993</v>
      </c>
      <c r="AF15" s="73">
        <v>2974.2399999999993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2557347.8200000003</v>
      </c>
      <c r="AN15" s="75">
        <f t="shared" si="1"/>
        <v>2290879.0999999996</v>
      </c>
    </row>
    <row r="16" spans="1:40" ht="24.95" customHeight="1" x14ac:dyDescent="0.2">
      <c r="A16" s="53">
        <v>11</v>
      </c>
      <c r="B16" s="54" t="s">
        <v>60</v>
      </c>
      <c r="C16" s="73">
        <v>93152.69055116763</v>
      </c>
      <c r="D16" s="73">
        <v>65675.436636255297</v>
      </c>
      <c r="E16" s="73">
        <v>155224.95634892752</v>
      </c>
      <c r="F16" s="73">
        <v>154513.65737457681</v>
      </c>
      <c r="G16" s="73">
        <v>29407.25266035839</v>
      </c>
      <c r="H16" s="73">
        <v>15195.884643586865</v>
      </c>
      <c r="I16" s="73">
        <v>926855.99817562057</v>
      </c>
      <c r="J16" s="73">
        <v>723198.57926975889</v>
      </c>
      <c r="K16" s="73">
        <v>373068.91189666907</v>
      </c>
      <c r="L16" s="73">
        <v>352427.96756770345</v>
      </c>
      <c r="M16" s="73">
        <v>169330.37012746421</v>
      </c>
      <c r="N16" s="73">
        <v>154832.45500907057</v>
      </c>
      <c r="O16" s="73">
        <v>0</v>
      </c>
      <c r="P16" s="73">
        <v>0</v>
      </c>
      <c r="Q16" s="73">
        <v>309026.4577387551</v>
      </c>
      <c r="R16" s="73">
        <v>678.37150008586468</v>
      </c>
      <c r="S16" s="73">
        <v>71480.385885265321</v>
      </c>
      <c r="T16" s="73">
        <v>92.043952271196758</v>
      </c>
      <c r="U16" s="73">
        <v>0</v>
      </c>
      <c r="V16" s="73">
        <v>0</v>
      </c>
      <c r="W16" s="73">
        <v>0</v>
      </c>
      <c r="X16" s="73">
        <v>0</v>
      </c>
      <c r="Y16" s="73">
        <v>51846.723026053151</v>
      </c>
      <c r="Z16" s="73">
        <v>27556.154392146436</v>
      </c>
      <c r="AA16" s="73">
        <v>244266.01439008827</v>
      </c>
      <c r="AB16" s="73">
        <v>73125.957463842351</v>
      </c>
      <c r="AC16" s="73">
        <v>42965.576010217243</v>
      </c>
      <c r="AD16" s="73">
        <v>24114.298704685782</v>
      </c>
      <c r="AE16" s="73">
        <v>0</v>
      </c>
      <c r="AF16" s="73">
        <v>0</v>
      </c>
      <c r="AG16" s="73">
        <v>0</v>
      </c>
      <c r="AH16" s="73">
        <v>0</v>
      </c>
      <c r="AI16" s="73">
        <v>38825.659855970087</v>
      </c>
      <c r="AJ16" s="73">
        <v>13799.928988177649</v>
      </c>
      <c r="AK16" s="73">
        <v>0</v>
      </c>
      <c r="AL16" s="73">
        <v>0</v>
      </c>
      <c r="AM16" s="75">
        <f t="shared" si="0"/>
        <v>2505450.9966665567</v>
      </c>
      <c r="AN16" s="75">
        <f t="shared" si="1"/>
        <v>1605210.7355021611</v>
      </c>
    </row>
    <row r="17" spans="1:40" ht="24.95" customHeight="1" x14ac:dyDescent="0.2">
      <c r="A17" s="53">
        <v>12</v>
      </c>
      <c r="B17" s="54" t="s">
        <v>56</v>
      </c>
      <c r="C17" s="73">
        <v>14857.971018409522</v>
      </c>
      <c r="D17" s="73">
        <v>5944.1276630743887</v>
      </c>
      <c r="E17" s="73">
        <v>1545.1943921295144</v>
      </c>
      <c r="F17" s="73">
        <v>1330.5677364279557</v>
      </c>
      <c r="G17" s="73">
        <v>27902.290620802287</v>
      </c>
      <c r="H17" s="73">
        <v>18346.248052340383</v>
      </c>
      <c r="I17" s="73">
        <v>1089087.7428479777</v>
      </c>
      <c r="J17" s="73">
        <v>1020841.5530392652</v>
      </c>
      <c r="K17" s="73">
        <v>270681.50280056271</v>
      </c>
      <c r="L17" s="73">
        <v>231449.00513143482</v>
      </c>
      <c r="M17" s="73">
        <v>133802.65982687299</v>
      </c>
      <c r="N17" s="73">
        <v>133419.22899946687</v>
      </c>
      <c r="O17" s="73">
        <v>3065.7205479452059</v>
      </c>
      <c r="P17" s="73">
        <v>1367.7830136986304</v>
      </c>
      <c r="Q17" s="73">
        <v>14085.219452054796</v>
      </c>
      <c r="R17" s="73">
        <v>4180.1297347080017</v>
      </c>
      <c r="S17" s="73">
        <v>4007.5101369862996</v>
      </c>
      <c r="T17" s="73">
        <v>1189.3256148959972</v>
      </c>
      <c r="U17" s="73">
        <v>0</v>
      </c>
      <c r="V17" s="73">
        <v>0</v>
      </c>
      <c r="W17" s="73">
        <v>0</v>
      </c>
      <c r="X17" s="73">
        <v>0</v>
      </c>
      <c r="Y17" s="73">
        <v>3903.2273713750005</v>
      </c>
      <c r="Z17" s="73">
        <v>2659.1504337367082</v>
      </c>
      <c r="AA17" s="73">
        <v>329464.89923508168</v>
      </c>
      <c r="AB17" s="73">
        <v>201887.12230677003</v>
      </c>
      <c r="AC17" s="73">
        <v>52654.178758904127</v>
      </c>
      <c r="AD17" s="73">
        <v>31318.388499755725</v>
      </c>
      <c r="AE17" s="73">
        <v>2680.9492771462892</v>
      </c>
      <c r="AF17" s="73">
        <v>1070.1293802083069</v>
      </c>
      <c r="AG17" s="73">
        <v>0</v>
      </c>
      <c r="AH17" s="73">
        <v>0</v>
      </c>
      <c r="AI17" s="73">
        <v>9117.4128003593032</v>
      </c>
      <c r="AJ17" s="73">
        <v>3070.9676467549903</v>
      </c>
      <c r="AK17" s="73">
        <v>0</v>
      </c>
      <c r="AL17" s="73">
        <v>0</v>
      </c>
      <c r="AM17" s="75">
        <f t="shared" si="0"/>
        <v>1956856.4790866072</v>
      </c>
      <c r="AN17" s="75">
        <f t="shared" si="1"/>
        <v>1658073.7272525376</v>
      </c>
    </row>
    <row r="18" spans="1:40" ht="24.95" customHeight="1" x14ac:dyDescent="0.2">
      <c r="A18" s="53">
        <v>13</v>
      </c>
      <c r="B18" s="54" t="s">
        <v>68</v>
      </c>
      <c r="C18" s="73">
        <v>25732.043000000001</v>
      </c>
      <c r="D18" s="73">
        <v>25732.043000000001</v>
      </c>
      <c r="E18" s="73">
        <v>4629.5924597699968</v>
      </c>
      <c r="F18" s="73">
        <v>4629.5924597699968</v>
      </c>
      <c r="G18" s="73">
        <v>45985.009641030003</v>
      </c>
      <c r="H18" s="73">
        <v>23551.759641030003</v>
      </c>
      <c r="I18" s="73">
        <v>839786.43234008003</v>
      </c>
      <c r="J18" s="73">
        <v>839786.43234008003</v>
      </c>
      <c r="K18" s="73">
        <v>301220.81719731988</v>
      </c>
      <c r="L18" s="73">
        <v>301220.81719731988</v>
      </c>
      <c r="M18" s="73">
        <v>230918.04177683563</v>
      </c>
      <c r="N18" s="73">
        <v>225920.69005852562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13389.93</v>
      </c>
      <c r="V18" s="73">
        <v>4731.630000000001</v>
      </c>
      <c r="W18" s="73">
        <v>0</v>
      </c>
      <c r="X18" s="73">
        <v>0</v>
      </c>
      <c r="Y18" s="73">
        <v>24334.193806199997</v>
      </c>
      <c r="Z18" s="73">
        <v>20267.474177389999</v>
      </c>
      <c r="AA18" s="73">
        <v>168014.41407373501</v>
      </c>
      <c r="AB18" s="73">
        <v>111182.64</v>
      </c>
      <c r="AC18" s="73">
        <v>0</v>
      </c>
      <c r="AD18" s="73">
        <v>0</v>
      </c>
      <c r="AE18" s="73">
        <v>40354.211677429994</v>
      </c>
      <c r="AF18" s="73">
        <v>40354.211677429994</v>
      </c>
      <c r="AG18" s="73">
        <v>0</v>
      </c>
      <c r="AH18" s="73">
        <v>0</v>
      </c>
      <c r="AI18" s="73">
        <v>80824.274683095005</v>
      </c>
      <c r="AJ18" s="73">
        <v>57899.936374935001</v>
      </c>
      <c r="AK18" s="73">
        <v>0</v>
      </c>
      <c r="AL18" s="73">
        <v>0</v>
      </c>
      <c r="AM18" s="75">
        <f t="shared" si="0"/>
        <v>1775188.9606554955</v>
      </c>
      <c r="AN18" s="75">
        <f t="shared" si="1"/>
        <v>1655277.2269264804</v>
      </c>
    </row>
    <row r="19" spans="1:40" ht="24.95" customHeight="1" x14ac:dyDescent="0.2">
      <c r="A19" s="53">
        <v>14</v>
      </c>
      <c r="B19" s="54" t="s">
        <v>64</v>
      </c>
      <c r="C19" s="73">
        <v>4863.7407926410697</v>
      </c>
      <c r="D19" s="73">
        <v>4863.7407926410697</v>
      </c>
      <c r="E19" s="73">
        <v>989.52475452846693</v>
      </c>
      <c r="F19" s="73">
        <v>989.52475452846693</v>
      </c>
      <c r="G19" s="73">
        <v>35643.96947473265</v>
      </c>
      <c r="H19" s="73">
        <v>7919.5612006291867</v>
      </c>
      <c r="I19" s="73">
        <v>559067.24939006113</v>
      </c>
      <c r="J19" s="73">
        <v>559067.24939006113</v>
      </c>
      <c r="K19" s="73">
        <v>78415.606753296175</v>
      </c>
      <c r="L19" s="73">
        <v>44234.706188380216</v>
      </c>
      <c r="M19" s="73">
        <v>105371.01729669746</v>
      </c>
      <c r="N19" s="73">
        <v>103152.92674790455</v>
      </c>
      <c r="O19" s="73">
        <v>0</v>
      </c>
      <c r="P19" s="73">
        <v>0</v>
      </c>
      <c r="Q19" s="73">
        <v>302120.9808129351</v>
      </c>
      <c r="R19" s="73">
        <v>19435.073457154307</v>
      </c>
      <c r="S19" s="73">
        <v>140839.0763790659</v>
      </c>
      <c r="T19" s="73">
        <v>10499.413700285337</v>
      </c>
      <c r="U19" s="73">
        <v>0</v>
      </c>
      <c r="V19" s="73">
        <v>0</v>
      </c>
      <c r="W19" s="73">
        <v>0</v>
      </c>
      <c r="X19" s="73">
        <v>0</v>
      </c>
      <c r="Y19" s="73">
        <v>24413.583058737247</v>
      </c>
      <c r="Z19" s="73">
        <v>4882.6919953932165</v>
      </c>
      <c r="AA19" s="73">
        <v>177430.71443473673</v>
      </c>
      <c r="AB19" s="73">
        <v>36630.014879799921</v>
      </c>
      <c r="AC19" s="73">
        <v>148.95616438356168</v>
      </c>
      <c r="AD19" s="73">
        <v>29.791232876712677</v>
      </c>
      <c r="AE19" s="73">
        <v>0</v>
      </c>
      <c r="AF19" s="73">
        <v>0</v>
      </c>
      <c r="AG19" s="73">
        <v>0</v>
      </c>
      <c r="AH19" s="73">
        <v>0</v>
      </c>
      <c r="AI19" s="73">
        <v>42953.592574126211</v>
      </c>
      <c r="AJ19" s="73">
        <v>33048.491794645008</v>
      </c>
      <c r="AK19" s="73">
        <v>0</v>
      </c>
      <c r="AL19" s="73">
        <v>0</v>
      </c>
      <c r="AM19" s="75">
        <f t="shared" si="0"/>
        <v>1472258.0118859417</v>
      </c>
      <c r="AN19" s="75">
        <f t="shared" si="1"/>
        <v>824753.18613429915</v>
      </c>
    </row>
    <row r="20" spans="1:40" ht="24.95" customHeight="1" x14ac:dyDescent="0.2">
      <c r="A20" s="53">
        <v>15</v>
      </c>
      <c r="B20" s="63" t="s">
        <v>63</v>
      </c>
      <c r="C20" s="73">
        <v>2967.4838799999998</v>
      </c>
      <c r="D20" s="73">
        <v>2967.4838799999998</v>
      </c>
      <c r="E20" s="73">
        <v>0</v>
      </c>
      <c r="F20" s="73">
        <v>0</v>
      </c>
      <c r="G20" s="73">
        <v>765.36344399999916</v>
      </c>
      <c r="H20" s="73">
        <v>765.36344399999916</v>
      </c>
      <c r="I20" s="73">
        <v>0</v>
      </c>
      <c r="J20" s="73">
        <v>0</v>
      </c>
      <c r="K20" s="73">
        <v>151847.75464799989</v>
      </c>
      <c r="L20" s="73">
        <v>151847.75464799989</v>
      </c>
      <c r="M20" s="73">
        <v>111639.97802559624</v>
      </c>
      <c r="N20" s="73">
        <v>111639.97802559624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241.64515800000001</v>
      </c>
      <c r="AB20" s="73">
        <v>241.64515800000001</v>
      </c>
      <c r="AC20" s="73">
        <v>0</v>
      </c>
      <c r="AD20" s="73">
        <v>0</v>
      </c>
      <c r="AE20" s="73">
        <v>0</v>
      </c>
      <c r="AF20" s="73">
        <v>0</v>
      </c>
      <c r="AG20" s="73">
        <v>270.61290499999996</v>
      </c>
      <c r="AH20" s="73">
        <v>270.61290499999996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267732.83806059608</v>
      </c>
      <c r="AN20" s="75">
        <f t="shared" si="1"/>
        <v>267732.83806059608</v>
      </c>
    </row>
    <row r="21" spans="1:40" ht="24.95" customHeight="1" x14ac:dyDescent="0.2">
      <c r="A21" s="53">
        <v>16</v>
      </c>
      <c r="B21" s="63" t="s">
        <v>92</v>
      </c>
      <c r="C21" s="73">
        <v>0</v>
      </c>
      <c r="D21" s="73">
        <v>0</v>
      </c>
      <c r="E21" s="73">
        <v>1628.7372519390287</v>
      </c>
      <c r="F21" s="73">
        <v>1628.7372519390287</v>
      </c>
      <c r="G21" s="73">
        <v>239.17075462029447</v>
      </c>
      <c r="H21" s="73">
        <v>239.17075462029447</v>
      </c>
      <c r="I21" s="73">
        <v>0</v>
      </c>
      <c r="J21" s="73">
        <v>0</v>
      </c>
      <c r="K21" s="73">
        <v>14443.318276367674</v>
      </c>
      <c r="L21" s="73">
        <v>14443.318276367674</v>
      </c>
      <c r="M21" s="73">
        <v>101542.0345745121</v>
      </c>
      <c r="N21" s="73">
        <v>101336.7543005395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466.76712328767121</v>
      </c>
      <c r="AB21" s="73">
        <v>329.24712328767123</v>
      </c>
      <c r="AC21" s="73">
        <v>0</v>
      </c>
      <c r="AD21" s="73">
        <v>0</v>
      </c>
      <c r="AE21" s="73">
        <v>107481.31031611025</v>
      </c>
      <c r="AF21" s="73">
        <v>107481.31031611025</v>
      </c>
      <c r="AG21" s="73">
        <v>0</v>
      </c>
      <c r="AH21" s="73">
        <v>0</v>
      </c>
      <c r="AI21" s="73">
        <v>6180.7561643835606</v>
      </c>
      <c r="AJ21" s="73">
        <v>2066.7894657534266</v>
      </c>
      <c r="AK21" s="73">
        <v>0</v>
      </c>
      <c r="AL21" s="73">
        <v>0</v>
      </c>
      <c r="AM21" s="75">
        <f t="shared" si="0"/>
        <v>231982.09446122058</v>
      </c>
      <c r="AN21" s="75">
        <f t="shared" si="1"/>
        <v>227525.32748861786</v>
      </c>
    </row>
    <row r="22" spans="1:40" ht="24.95" customHeight="1" x14ac:dyDescent="0.2">
      <c r="A22" s="53">
        <v>17</v>
      </c>
      <c r="B22" s="63" t="s">
        <v>69</v>
      </c>
      <c r="C22" s="73">
        <v>0</v>
      </c>
      <c r="D22" s="73">
        <v>0</v>
      </c>
      <c r="E22" s="73">
        <v>0</v>
      </c>
      <c r="F22" s="73">
        <v>0</v>
      </c>
      <c r="G22" s="73">
        <v>352.51446575342516</v>
      </c>
      <c r="H22" s="73">
        <v>352.51446575342516</v>
      </c>
      <c r="I22" s="73">
        <v>0</v>
      </c>
      <c r="J22" s="73">
        <v>0</v>
      </c>
      <c r="K22" s="73">
        <v>33458</v>
      </c>
      <c r="L22" s="73">
        <v>33458</v>
      </c>
      <c r="M22" s="73">
        <v>97967.358113349139</v>
      </c>
      <c r="N22" s="73">
        <v>97967.358113349139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131777.87257910258</v>
      </c>
      <c r="AN22" s="75">
        <f t="shared" si="1"/>
        <v>131777.87257910258</v>
      </c>
    </row>
    <row r="23" spans="1:40" ht="15" x14ac:dyDescent="0.2">
      <c r="A23" s="26"/>
      <c r="B23" s="12" t="s">
        <v>1</v>
      </c>
      <c r="C23" s="76">
        <f t="shared" ref="C23:AN23" si="2">SUM(C6:C22)</f>
        <v>8303499.1084626112</v>
      </c>
      <c r="D23" s="76">
        <f t="shared" si="2"/>
        <v>7218148.9327661851</v>
      </c>
      <c r="E23" s="76">
        <f t="shared" si="2"/>
        <v>1464094.1000099536</v>
      </c>
      <c r="F23" s="76">
        <f t="shared" si="2"/>
        <v>1461366.9879612336</v>
      </c>
      <c r="G23" s="76">
        <f t="shared" si="2"/>
        <v>1177399.8700456745</v>
      </c>
      <c r="H23" s="76">
        <f t="shared" si="2"/>
        <v>1015807.8971726199</v>
      </c>
      <c r="I23" s="76">
        <f t="shared" si="2"/>
        <v>47440288.72810705</v>
      </c>
      <c r="J23" s="76">
        <f t="shared" si="2"/>
        <v>46419535.86783801</v>
      </c>
      <c r="K23" s="76">
        <f t="shared" si="2"/>
        <v>17439508.805365596</v>
      </c>
      <c r="L23" s="76">
        <f t="shared" si="2"/>
        <v>13923732.339645965</v>
      </c>
      <c r="M23" s="76">
        <f t="shared" si="2"/>
        <v>4437581.8686856898</v>
      </c>
      <c r="N23" s="76">
        <f t="shared" si="2"/>
        <v>3894385.1194956801</v>
      </c>
      <c r="O23" s="76">
        <f t="shared" si="2"/>
        <v>74177.428467450693</v>
      </c>
      <c r="P23" s="76">
        <f t="shared" si="2"/>
        <v>72449.602566135625</v>
      </c>
      <c r="Q23" s="76">
        <f t="shared" si="2"/>
        <v>1623152.4003607484</v>
      </c>
      <c r="R23" s="76">
        <f t="shared" si="2"/>
        <v>92367.079124476615</v>
      </c>
      <c r="S23" s="76">
        <f t="shared" si="2"/>
        <v>991905.26228298806</v>
      </c>
      <c r="T23" s="76">
        <f t="shared" si="2"/>
        <v>191501.35058668655</v>
      </c>
      <c r="U23" s="76">
        <f t="shared" si="2"/>
        <v>99393.131797033449</v>
      </c>
      <c r="V23" s="76">
        <f t="shared" si="2"/>
        <v>56194.994695567686</v>
      </c>
      <c r="W23" s="76">
        <f t="shared" si="2"/>
        <v>6771</v>
      </c>
      <c r="X23" s="76">
        <f t="shared" si="2"/>
        <v>3395.5928556523577</v>
      </c>
      <c r="Y23" s="76">
        <f t="shared" si="2"/>
        <v>1595243.0699320938</v>
      </c>
      <c r="Z23" s="76">
        <f t="shared" si="2"/>
        <v>1091237.0198208163</v>
      </c>
      <c r="AA23" s="76">
        <f t="shared" si="2"/>
        <v>15571962.850367455</v>
      </c>
      <c r="AB23" s="76">
        <f t="shared" si="2"/>
        <v>5937408.3759168619</v>
      </c>
      <c r="AC23" s="76">
        <f t="shared" si="2"/>
        <v>580539.13797575794</v>
      </c>
      <c r="AD23" s="76">
        <f t="shared" si="2"/>
        <v>166823.03956937772</v>
      </c>
      <c r="AE23" s="76">
        <f t="shared" si="2"/>
        <v>1605667.4650623067</v>
      </c>
      <c r="AF23" s="76">
        <f t="shared" si="2"/>
        <v>807058.60015110869</v>
      </c>
      <c r="AG23" s="76">
        <f t="shared" si="2"/>
        <v>116416.28066032166</v>
      </c>
      <c r="AH23" s="76">
        <f t="shared" si="2"/>
        <v>116416.28066032166</v>
      </c>
      <c r="AI23" s="76">
        <f t="shared" si="2"/>
        <v>5787224.0145735359</v>
      </c>
      <c r="AJ23" s="76">
        <f t="shared" si="2"/>
        <v>2669414.9025063654</v>
      </c>
      <c r="AK23" s="76">
        <f t="shared" si="2"/>
        <v>0</v>
      </c>
      <c r="AL23" s="76">
        <f t="shared" si="2"/>
        <v>0</v>
      </c>
      <c r="AM23" s="76">
        <f t="shared" si="2"/>
        <v>108314824.52215625</v>
      </c>
      <c r="AN23" s="76">
        <f t="shared" si="2"/>
        <v>85137243.983333066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x14ac:dyDescent="0.2">
      <c r="AM25" s="92"/>
      <c r="AN25" s="92"/>
    </row>
    <row r="26" spans="1:40" ht="13.5" x14ac:dyDescent="0.2">
      <c r="B26" s="17" t="s">
        <v>15</v>
      </c>
      <c r="AM26" s="32"/>
      <c r="AN26" s="32"/>
    </row>
    <row r="27" spans="1:40" x14ac:dyDescent="0.2">
      <c r="B27" s="112" t="s">
        <v>76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AM27" s="32"/>
      <c r="AN27" s="32"/>
    </row>
    <row r="28" spans="1:40" x14ac:dyDescent="0.2"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AM28" s="32"/>
      <c r="AN28" s="32"/>
    </row>
    <row r="29" spans="1:40" ht="13.5" x14ac:dyDescent="0.2">
      <c r="B29" s="17" t="s">
        <v>18</v>
      </c>
      <c r="C29" s="18"/>
    </row>
    <row r="30" spans="1:40" ht="13.5" x14ac:dyDescent="0.2">
      <c r="B30" s="17" t="s">
        <v>19</v>
      </c>
      <c r="AM30" s="32"/>
      <c r="AN30" s="32"/>
    </row>
    <row r="32" spans="1:40" x14ac:dyDescent="0.2">
      <c r="AM32" s="32"/>
      <c r="AN32" s="32"/>
    </row>
  </sheetData>
  <sortState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7:N28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3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EW28" sqref="EW28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3" t="s">
        <v>85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39"/>
    </row>
    <row r="2" spans="1:154" s="33" customFormat="1" ht="13.5" x14ac:dyDescent="0.2">
      <c r="A2" s="113" t="s">
        <v>26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103" t="s">
        <v>0</v>
      </c>
      <c r="B5" s="103" t="s">
        <v>2</v>
      </c>
      <c r="C5" s="100" t="s">
        <v>3</v>
      </c>
      <c r="D5" s="101"/>
      <c r="E5" s="101"/>
      <c r="F5" s="101"/>
      <c r="G5" s="101"/>
      <c r="H5" s="101"/>
      <c r="I5" s="101"/>
      <c r="J5" s="102"/>
      <c r="K5" s="100" t="s">
        <v>27</v>
      </c>
      <c r="L5" s="101"/>
      <c r="M5" s="101"/>
      <c r="N5" s="101"/>
      <c r="O5" s="101"/>
      <c r="P5" s="101"/>
      <c r="Q5" s="101"/>
      <c r="R5" s="102"/>
      <c r="S5" s="100" t="s">
        <v>34</v>
      </c>
      <c r="T5" s="101"/>
      <c r="U5" s="101"/>
      <c r="V5" s="101"/>
      <c r="W5" s="101"/>
      <c r="X5" s="101"/>
      <c r="Y5" s="101"/>
      <c r="Z5" s="102"/>
      <c r="AA5" s="100" t="s">
        <v>6</v>
      </c>
      <c r="AB5" s="101"/>
      <c r="AC5" s="101"/>
      <c r="AD5" s="101"/>
      <c r="AE5" s="101"/>
      <c r="AF5" s="101"/>
      <c r="AG5" s="101"/>
      <c r="AH5" s="102"/>
      <c r="AI5" s="100" t="s">
        <v>35</v>
      </c>
      <c r="AJ5" s="101"/>
      <c r="AK5" s="101"/>
      <c r="AL5" s="101"/>
      <c r="AM5" s="101"/>
      <c r="AN5" s="101"/>
      <c r="AO5" s="101"/>
      <c r="AP5" s="102"/>
      <c r="AQ5" s="100" t="s">
        <v>7</v>
      </c>
      <c r="AR5" s="101"/>
      <c r="AS5" s="101"/>
      <c r="AT5" s="101"/>
      <c r="AU5" s="101"/>
      <c r="AV5" s="101"/>
      <c r="AW5" s="101"/>
      <c r="AX5" s="102"/>
      <c r="AY5" s="100" t="s">
        <v>8</v>
      </c>
      <c r="AZ5" s="101"/>
      <c r="BA5" s="101"/>
      <c r="BB5" s="101"/>
      <c r="BC5" s="101"/>
      <c r="BD5" s="101"/>
      <c r="BE5" s="101"/>
      <c r="BF5" s="102"/>
      <c r="BG5" s="100" t="s">
        <v>28</v>
      </c>
      <c r="BH5" s="101"/>
      <c r="BI5" s="101"/>
      <c r="BJ5" s="101"/>
      <c r="BK5" s="101"/>
      <c r="BL5" s="101"/>
      <c r="BM5" s="101"/>
      <c r="BN5" s="102"/>
      <c r="BO5" s="100" t="s">
        <v>38</v>
      </c>
      <c r="BP5" s="101"/>
      <c r="BQ5" s="101"/>
      <c r="BR5" s="101"/>
      <c r="BS5" s="101"/>
      <c r="BT5" s="101"/>
      <c r="BU5" s="101"/>
      <c r="BV5" s="102"/>
      <c r="BW5" s="100" t="s">
        <v>29</v>
      </c>
      <c r="BX5" s="101"/>
      <c r="BY5" s="101"/>
      <c r="BZ5" s="101"/>
      <c r="CA5" s="101"/>
      <c r="CB5" s="101"/>
      <c r="CC5" s="101"/>
      <c r="CD5" s="102"/>
      <c r="CE5" s="100" t="s">
        <v>30</v>
      </c>
      <c r="CF5" s="101"/>
      <c r="CG5" s="101"/>
      <c r="CH5" s="101"/>
      <c r="CI5" s="101"/>
      <c r="CJ5" s="101"/>
      <c r="CK5" s="101"/>
      <c r="CL5" s="102"/>
      <c r="CM5" s="100" t="s">
        <v>9</v>
      </c>
      <c r="CN5" s="101"/>
      <c r="CO5" s="101"/>
      <c r="CP5" s="101"/>
      <c r="CQ5" s="101"/>
      <c r="CR5" s="101"/>
      <c r="CS5" s="101"/>
      <c r="CT5" s="102"/>
      <c r="CU5" s="100" t="s">
        <v>33</v>
      </c>
      <c r="CV5" s="101"/>
      <c r="CW5" s="101"/>
      <c r="CX5" s="101"/>
      <c r="CY5" s="101"/>
      <c r="CZ5" s="101"/>
      <c r="DA5" s="101"/>
      <c r="DB5" s="102"/>
      <c r="DC5" s="100" t="s">
        <v>10</v>
      </c>
      <c r="DD5" s="101"/>
      <c r="DE5" s="101"/>
      <c r="DF5" s="101"/>
      <c r="DG5" s="101"/>
      <c r="DH5" s="101"/>
      <c r="DI5" s="101"/>
      <c r="DJ5" s="102"/>
      <c r="DK5" s="100" t="s">
        <v>11</v>
      </c>
      <c r="DL5" s="101"/>
      <c r="DM5" s="101"/>
      <c r="DN5" s="101"/>
      <c r="DO5" s="101"/>
      <c r="DP5" s="101"/>
      <c r="DQ5" s="101"/>
      <c r="DR5" s="102"/>
      <c r="DS5" s="100" t="s">
        <v>12</v>
      </c>
      <c r="DT5" s="101"/>
      <c r="DU5" s="101"/>
      <c r="DV5" s="101"/>
      <c r="DW5" s="101"/>
      <c r="DX5" s="101"/>
      <c r="DY5" s="101"/>
      <c r="DZ5" s="102"/>
      <c r="EA5" s="100" t="s">
        <v>32</v>
      </c>
      <c r="EB5" s="101"/>
      <c r="EC5" s="101"/>
      <c r="ED5" s="101"/>
      <c r="EE5" s="101"/>
      <c r="EF5" s="101"/>
      <c r="EG5" s="101"/>
      <c r="EH5" s="102"/>
      <c r="EI5" s="100" t="s">
        <v>13</v>
      </c>
      <c r="EJ5" s="101"/>
      <c r="EK5" s="101"/>
      <c r="EL5" s="101"/>
      <c r="EM5" s="101"/>
      <c r="EN5" s="101"/>
      <c r="EO5" s="101"/>
      <c r="EP5" s="102"/>
      <c r="EQ5" s="100" t="s">
        <v>14</v>
      </c>
      <c r="ER5" s="101"/>
      <c r="ES5" s="101"/>
      <c r="ET5" s="101"/>
      <c r="EU5" s="101"/>
      <c r="EV5" s="101"/>
      <c r="EW5" s="101"/>
      <c r="EX5" s="102"/>
    </row>
    <row r="6" spans="1:154" s="22" customFormat="1" ht="42" customHeight="1" x14ac:dyDescent="0.2">
      <c r="A6" s="104"/>
      <c r="B6" s="104"/>
      <c r="C6" s="106" t="s">
        <v>20</v>
      </c>
      <c r="D6" s="107"/>
      <c r="E6" s="107"/>
      <c r="F6" s="108"/>
      <c r="G6" s="106" t="s">
        <v>21</v>
      </c>
      <c r="H6" s="107"/>
      <c r="I6" s="107"/>
      <c r="J6" s="108"/>
      <c r="K6" s="106" t="s">
        <v>20</v>
      </c>
      <c r="L6" s="107"/>
      <c r="M6" s="107"/>
      <c r="N6" s="108"/>
      <c r="O6" s="106" t="s">
        <v>21</v>
      </c>
      <c r="P6" s="107"/>
      <c r="Q6" s="107"/>
      <c r="R6" s="108"/>
      <c r="S6" s="106" t="s">
        <v>20</v>
      </c>
      <c r="T6" s="107"/>
      <c r="U6" s="107"/>
      <c r="V6" s="108"/>
      <c r="W6" s="106" t="s">
        <v>21</v>
      </c>
      <c r="X6" s="107"/>
      <c r="Y6" s="107"/>
      <c r="Z6" s="108"/>
      <c r="AA6" s="106" t="s">
        <v>20</v>
      </c>
      <c r="AB6" s="107"/>
      <c r="AC6" s="107"/>
      <c r="AD6" s="108"/>
      <c r="AE6" s="106" t="s">
        <v>21</v>
      </c>
      <c r="AF6" s="107"/>
      <c r="AG6" s="107"/>
      <c r="AH6" s="108"/>
      <c r="AI6" s="106" t="s">
        <v>20</v>
      </c>
      <c r="AJ6" s="107"/>
      <c r="AK6" s="107"/>
      <c r="AL6" s="108"/>
      <c r="AM6" s="106" t="s">
        <v>21</v>
      </c>
      <c r="AN6" s="107"/>
      <c r="AO6" s="107"/>
      <c r="AP6" s="108"/>
      <c r="AQ6" s="106" t="s">
        <v>20</v>
      </c>
      <c r="AR6" s="107"/>
      <c r="AS6" s="107"/>
      <c r="AT6" s="108"/>
      <c r="AU6" s="106" t="s">
        <v>21</v>
      </c>
      <c r="AV6" s="107"/>
      <c r="AW6" s="107"/>
      <c r="AX6" s="108"/>
      <c r="AY6" s="106" t="s">
        <v>20</v>
      </c>
      <c r="AZ6" s="107"/>
      <c r="BA6" s="107"/>
      <c r="BB6" s="108"/>
      <c r="BC6" s="106" t="s">
        <v>21</v>
      </c>
      <c r="BD6" s="107"/>
      <c r="BE6" s="107"/>
      <c r="BF6" s="108"/>
      <c r="BG6" s="106" t="s">
        <v>20</v>
      </c>
      <c r="BH6" s="107"/>
      <c r="BI6" s="107"/>
      <c r="BJ6" s="108"/>
      <c r="BK6" s="106" t="s">
        <v>21</v>
      </c>
      <c r="BL6" s="107"/>
      <c r="BM6" s="107"/>
      <c r="BN6" s="108"/>
      <c r="BO6" s="106" t="s">
        <v>20</v>
      </c>
      <c r="BP6" s="107"/>
      <c r="BQ6" s="107"/>
      <c r="BR6" s="108"/>
      <c r="BS6" s="106" t="s">
        <v>21</v>
      </c>
      <c r="BT6" s="107"/>
      <c r="BU6" s="107"/>
      <c r="BV6" s="108"/>
      <c r="BW6" s="106" t="s">
        <v>20</v>
      </c>
      <c r="BX6" s="107"/>
      <c r="BY6" s="107"/>
      <c r="BZ6" s="108"/>
      <c r="CA6" s="106" t="s">
        <v>21</v>
      </c>
      <c r="CB6" s="107"/>
      <c r="CC6" s="107"/>
      <c r="CD6" s="108"/>
      <c r="CE6" s="106" t="s">
        <v>20</v>
      </c>
      <c r="CF6" s="107"/>
      <c r="CG6" s="107"/>
      <c r="CH6" s="108"/>
      <c r="CI6" s="106" t="s">
        <v>21</v>
      </c>
      <c r="CJ6" s="107"/>
      <c r="CK6" s="107"/>
      <c r="CL6" s="108"/>
      <c r="CM6" s="106" t="s">
        <v>20</v>
      </c>
      <c r="CN6" s="107"/>
      <c r="CO6" s="107"/>
      <c r="CP6" s="108"/>
      <c r="CQ6" s="106" t="s">
        <v>21</v>
      </c>
      <c r="CR6" s="107"/>
      <c r="CS6" s="107"/>
      <c r="CT6" s="108"/>
      <c r="CU6" s="106" t="s">
        <v>20</v>
      </c>
      <c r="CV6" s="107"/>
      <c r="CW6" s="107"/>
      <c r="CX6" s="108"/>
      <c r="CY6" s="106" t="s">
        <v>21</v>
      </c>
      <c r="CZ6" s="107"/>
      <c r="DA6" s="107"/>
      <c r="DB6" s="108"/>
      <c r="DC6" s="106" t="s">
        <v>20</v>
      </c>
      <c r="DD6" s="107"/>
      <c r="DE6" s="107"/>
      <c r="DF6" s="108"/>
      <c r="DG6" s="106" t="s">
        <v>21</v>
      </c>
      <c r="DH6" s="107"/>
      <c r="DI6" s="107"/>
      <c r="DJ6" s="108"/>
      <c r="DK6" s="106" t="s">
        <v>20</v>
      </c>
      <c r="DL6" s="107"/>
      <c r="DM6" s="107"/>
      <c r="DN6" s="108"/>
      <c r="DO6" s="106" t="s">
        <v>21</v>
      </c>
      <c r="DP6" s="107"/>
      <c r="DQ6" s="107"/>
      <c r="DR6" s="108"/>
      <c r="DS6" s="106" t="s">
        <v>20</v>
      </c>
      <c r="DT6" s="107"/>
      <c r="DU6" s="107"/>
      <c r="DV6" s="108"/>
      <c r="DW6" s="106" t="s">
        <v>21</v>
      </c>
      <c r="DX6" s="107"/>
      <c r="DY6" s="107"/>
      <c r="DZ6" s="108"/>
      <c r="EA6" s="106" t="s">
        <v>20</v>
      </c>
      <c r="EB6" s="107"/>
      <c r="EC6" s="107"/>
      <c r="ED6" s="108"/>
      <c r="EE6" s="106" t="s">
        <v>21</v>
      </c>
      <c r="EF6" s="107"/>
      <c r="EG6" s="107"/>
      <c r="EH6" s="108"/>
      <c r="EI6" s="106" t="s">
        <v>20</v>
      </c>
      <c r="EJ6" s="107"/>
      <c r="EK6" s="107"/>
      <c r="EL6" s="108"/>
      <c r="EM6" s="106" t="s">
        <v>21</v>
      </c>
      <c r="EN6" s="107"/>
      <c r="EO6" s="107"/>
      <c r="EP6" s="108"/>
      <c r="EQ6" s="106" t="s">
        <v>20</v>
      </c>
      <c r="ER6" s="107"/>
      <c r="ES6" s="107"/>
      <c r="ET6" s="108"/>
      <c r="EU6" s="106" t="s">
        <v>21</v>
      </c>
      <c r="EV6" s="107"/>
      <c r="EW6" s="107"/>
      <c r="EX6" s="108"/>
    </row>
    <row r="7" spans="1:154" s="70" customFormat="1" ht="51.75" customHeight="1" x14ac:dyDescent="0.2">
      <c r="A7" s="105"/>
      <c r="B7" s="105"/>
      <c r="C7" s="71" t="s">
        <v>51</v>
      </c>
      <c r="D7" s="71" t="s">
        <v>52</v>
      </c>
      <c r="E7" s="71" t="s">
        <v>53</v>
      </c>
      <c r="F7" s="71" t="s">
        <v>14</v>
      </c>
      <c r="G7" s="71" t="s">
        <v>51</v>
      </c>
      <c r="H7" s="71" t="s">
        <v>52</v>
      </c>
      <c r="I7" s="71" t="s">
        <v>53</v>
      </c>
      <c r="J7" s="71" t="s">
        <v>14</v>
      </c>
      <c r="K7" s="71" t="s">
        <v>51</v>
      </c>
      <c r="L7" s="71" t="s">
        <v>52</v>
      </c>
      <c r="M7" s="71" t="s">
        <v>53</v>
      </c>
      <c r="N7" s="71" t="s">
        <v>14</v>
      </c>
      <c r="O7" s="71" t="s">
        <v>51</v>
      </c>
      <c r="P7" s="71" t="s">
        <v>52</v>
      </c>
      <c r="Q7" s="71" t="s">
        <v>53</v>
      </c>
      <c r="R7" s="71" t="s">
        <v>14</v>
      </c>
      <c r="S7" s="71" t="s">
        <v>51</v>
      </c>
      <c r="T7" s="71" t="s">
        <v>52</v>
      </c>
      <c r="U7" s="71" t="s">
        <v>53</v>
      </c>
      <c r="V7" s="71" t="s">
        <v>14</v>
      </c>
      <c r="W7" s="71" t="s">
        <v>51</v>
      </c>
      <c r="X7" s="71" t="s">
        <v>52</v>
      </c>
      <c r="Y7" s="71" t="s">
        <v>53</v>
      </c>
      <c r="Z7" s="71" t="s">
        <v>14</v>
      </c>
      <c r="AA7" s="71" t="s">
        <v>51</v>
      </c>
      <c r="AB7" s="71" t="s">
        <v>52</v>
      </c>
      <c r="AC7" s="71" t="s">
        <v>53</v>
      </c>
      <c r="AD7" s="71" t="s">
        <v>14</v>
      </c>
      <c r="AE7" s="71" t="s">
        <v>51</v>
      </c>
      <c r="AF7" s="71" t="s">
        <v>52</v>
      </c>
      <c r="AG7" s="71" t="s">
        <v>53</v>
      </c>
      <c r="AH7" s="71" t="s">
        <v>14</v>
      </c>
      <c r="AI7" s="71" t="s">
        <v>51</v>
      </c>
      <c r="AJ7" s="71" t="s">
        <v>52</v>
      </c>
      <c r="AK7" s="71" t="s">
        <v>53</v>
      </c>
      <c r="AL7" s="71" t="s">
        <v>14</v>
      </c>
      <c r="AM7" s="71" t="s">
        <v>51</v>
      </c>
      <c r="AN7" s="71" t="s">
        <v>52</v>
      </c>
      <c r="AO7" s="71" t="s">
        <v>53</v>
      </c>
      <c r="AP7" s="71" t="s">
        <v>14</v>
      </c>
      <c r="AQ7" s="71" t="s">
        <v>51</v>
      </c>
      <c r="AR7" s="71" t="s">
        <v>52</v>
      </c>
      <c r="AS7" s="71" t="s">
        <v>53</v>
      </c>
      <c r="AT7" s="71" t="s">
        <v>14</v>
      </c>
      <c r="AU7" s="71" t="s">
        <v>51</v>
      </c>
      <c r="AV7" s="71" t="s">
        <v>52</v>
      </c>
      <c r="AW7" s="71" t="s">
        <v>53</v>
      </c>
      <c r="AX7" s="71" t="s">
        <v>14</v>
      </c>
      <c r="AY7" s="71" t="s">
        <v>51</v>
      </c>
      <c r="AZ7" s="71" t="s">
        <v>52</v>
      </c>
      <c r="BA7" s="71" t="s">
        <v>53</v>
      </c>
      <c r="BB7" s="71" t="s">
        <v>14</v>
      </c>
      <c r="BC7" s="71" t="s">
        <v>51</v>
      </c>
      <c r="BD7" s="71" t="s">
        <v>52</v>
      </c>
      <c r="BE7" s="71" t="s">
        <v>53</v>
      </c>
      <c r="BF7" s="71" t="s">
        <v>14</v>
      </c>
      <c r="BG7" s="71" t="s">
        <v>51</v>
      </c>
      <c r="BH7" s="71" t="s">
        <v>52</v>
      </c>
      <c r="BI7" s="71" t="s">
        <v>53</v>
      </c>
      <c r="BJ7" s="71" t="s">
        <v>14</v>
      </c>
      <c r="BK7" s="71" t="s">
        <v>51</v>
      </c>
      <c r="BL7" s="71" t="s">
        <v>52</v>
      </c>
      <c r="BM7" s="71" t="s">
        <v>53</v>
      </c>
      <c r="BN7" s="71" t="s">
        <v>14</v>
      </c>
      <c r="BO7" s="71" t="s">
        <v>51</v>
      </c>
      <c r="BP7" s="71" t="s">
        <v>52</v>
      </c>
      <c r="BQ7" s="71" t="s">
        <v>53</v>
      </c>
      <c r="BR7" s="71" t="s">
        <v>14</v>
      </c>
      <c r="BS7" s="71" t="s">
        <v>51</v>
      </c>
      <c r="BT7" s="71" t="s">
        <v>52</v>
      </c>
      <c r="BU7" s="71" t="s">
        <v>53</v>
      </c>
      <c r="BV7" s="71" t="s">
        <v>14</v>
      </c>
      <c r="BW7" s="71" t="s">
        <v>51</v>
      </c>
      <c r="BX7" s="71" t="s">
        <v>52</v>
      </c>
      <c r="BY7" s="71" t="s">
        <v>53</v>
      </c>
      <c r="BZ7" s="71" t="s">
        <v>14</v>
      </c>
      <c r="CA7" s="71" t="s">
        <v>51</v>
      </c>
      <c r="CB7" s="71" t="s">
        <v>52</v>
      </c>
      <c r="CC7" s="71" t="s">
        <v>53</v>
      </c>
      <c r="CD7" s="71" t="s">
        <v>14</v>
      </c>
      <c r="CE7" s="71" t="s">
        <v>51</v>
      </c>
      <c r="CF7" s="71" t="s">
        <v>52</v>
      </c>
      <c r="CG7" s="71" t="s">
        <v>53</v>
      </c>
      <c r="CH7" s="71" t="s">
        <v>14</v>
      </c>
      <c r="CI7" s="71" t="s">
        <v>51</v>
      </c>
      <c r="CJ7" s="71" t="s">
        <v>52</v>
      </c>
      <c r="CK7" s="71" t="s">
        <v>53</v>
      </c>
      <c r="CL7" s="71" t="s">
        <v>14</v>
      </c>
      <c r="CM7" s="71" t="s">
        <v>51</v>
      </c>
      <c r="CN7" s="71" t="s">
        <v>52</v>
      </c>
      <c r="CO7" s="71" t="s">
        <v>53</v>
      </c>
      <c r="CP7" s="71" t="s">
        <v>14</v>
      </c>
      <c r="CQ7" s="71" t="s">
        <v>51</v>
      </c>
      <c r="CR7" s="71" t="s">
        <v>52</v>
      </c>
      <c r="CS7" s="71" t="s">
        <v>53</v>
      </c>
      <c r="CT7" s="71" t="s">
        <v>14</v>
      </c>
      <c r="CU7" s="71" t="s">
        <v>51</v>
      </c>
      <c r="CV7" s="71" t="s">
        <v>52</v>
      </c>
      <c r="CW7" s="71" t="s">
        <v>53</v>
      </c>
      <c r="CX7" s="71" t="s">
        <v>14</v>
      </c>
      <c r="CY7" s="71" t="s">
        <v>51</v>
      </c>
      <c r="CZ7" s="71" t="s">
        <v>52</v>
      </c>
      <c r="DA7" s="71" t="s">
        <v>53</v>
      </c>
      <c r="DB7" s="71" t="s">
        <v>14</v>
      </c>
      <c r="DC7" s="71" t="s">
        <v>51</v>
      </c>
      <c r="DD7" s="71" t="s">
        <v>52</v>
      </c>
      <c r="DE7" s="71" t="s">
        <v>53</v>
      </c>
      <c r="DF7" s="71" t="s">
        <v>14</v>
      </c>
      <c r="DG7" s="71" t="s">
        <v>51</v>
      </c>
      <c r="DH7" s="71" t="s">
        <v>52</v>
      </c>
      <c r="DI7" s="71" t="s">
        <v>53</v>
      </c>
      <c r="DJ7" s="71" t="s">
        <v>14</v>
      </c>
      <c r="DK7" s="71" t="s">
        <v>51</v>
      </c>
      <c r="DL7" s="71" t="s">
        <v>52</v>
      </c>
      <c r="DM7" s="71" t="s">
        <v>53</v>
      </c>
      <c r="DN7" s="71" t="s">
        <v>14</v>
      </c>
      <c r="DO7" s="71" t="s">
        <v>51</v>
      </c>
      <c r="DP7" s="71" t="s">
        <v>52</v>
      </c>
      <c r="DQ7" s="71" t="s">
        <v>53</v>
      </c>
      <c r="DR7" s="71" t="s">
        <v>14</v>
      </c>
      <c r="DS7" s="71" t="s">
        <v>51</v>
      </c>
      <c r="DT7" s="71" t="s">
        <v>52</v>
      </c>
      <c r="DU7" s="71" t="s">
        <v>53</v>
      </c>
      <c r="DV7" s="71" t="s">
        <v>14</v>
      </c>
      <c r="DW7" s="71" t="s">
        <v>51</v>
      </c>
      <c r="DX7" s="71" t="s">
        <v>52</v>
      </c>
      <c r="DY7" s="71" t="s">
        <v>53</v>
      </c>
      <c r="DZ7" s="71" t="s">
        <v>14</v>
      </c>
      <c r="EA7" s="71" t="s">
        <v>51</v>
      </c>
      <c r="EB7" s="71" t="s">
        <v>52</v>
      </c>
      <c r="EC7" s="71" t="s">
        <v>53</v>
      </c>
      <c r="ED7" s="71" t="s">
        <v>14</v>
      </c>
      <c r="EE7" s="71" t="s">
        <v>51</v>
      </c>
      <c r="EF7" s="71" t="s">
        <v>52</v>
      </c>
      <c r="EG7" s="71" t="s">
        <v>53</v>
      </c>
      <c r="EH7" s="71" t="s">
        <v>14</v>
      </c>
      <c r="EI7" s="71" t="s">
        <v>51</v>
      </c>
      <c r="EJ7" s="71" t="s">
        <v>52</v>
      </c>
      <c r="EK7" s="71" t="s">
        <v>53</v>
      </c>
      <c r="EL7" s="71" t="s">
        <v>14</v>
      </c>
      <c r="EM7" s="71" t="s">
        <v>51</v>
      </c>
      <c r="EN7" s="71" t="s">
        <v>52</v>
      </c>
      <c r="EO7" s="71" t="s">
        <v>53</v>
      </c>
      <c r="EP7" s="71" t="s">
        <v>14</v>
      </c>
      <c r="EQ7" s="71" t="s">
        <v>51</v>
      </c>
      <c r="ER7" s="71" t="s">
        <v>52</v>
      </c>
      <c r="ES7" s="71" t="s">
        <v>53</v>
      </c>
      <c r="ET7" s="71" t="s">
        <v>14</v>
      </c>
      <c r="EU7" s="71" t="s">
        <v>51</v>
      </c>
      <c r="EV7" s="71" t="s">
        <v>52</v>
      </c>
      <c r="EW7" s="71" t="s">
        <v>53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48</v>
      </c>
      <c r="C8" s="73">
        <v>148081.25999999995</v>
      </c>
      <c r="D8" s="73">
        <v>24639.51</v>
      </c>
      <c r="E8" s="73">
        <v>50000</v>
      </c>
      <c r="F8" s="73">
        <v>222720.76999999996</v>
      </c>
      <c r="G8" s="73">
        <v>83828.157756403176</v>
      </c>
      <c r="H8" s="73">
        <v>13948.31953294073</v>
      </c>
      <c r="I8" s="73">
        <v>28304.782710656036</v>
      </c>
      <c r="J8" s="73">
        <v>126081.25999999995</v>
      </c>
      <c r="K8" s="73">
        <v>22072.550000000003</v>
      </c>
      <c r="L8" s="73">
        <v>6581.5700000000088</v>
      </c>
      <c r="M8" s="73">
        <v>0</v>
      </c>
      <c r="N8" s="73">
        <v>28654.12000000001</v>
      </c>
      <c r="O8" s="73">
        <v>22072.550000000003</v>
      </c>
      <c r="P8" s="73">
        <v>6581.5700000000088</v>
      </c>
      <c r="Q8" s="73">
        <v>0</v>
      </c>
      <c r="R8" s="73">
        <v>28654.12000000001</v>
      </c>
      <c r="S8" s="73">
        <v>97195.58</v>
      </c>
      <c r="T8" s="73">
        <v>0</v>
      </c>
      <c r="U8" s="73">
        <v>0</v>
      </c>
      <c r="V8" s="73">
        <v>97195.58</v>
      </c>
      <c r="W8" s="73">
        <v>97195.58</v>
      </c>
      <c r="X8" s="73">
        <v>0</v>
      </c>
      <c r="Y8" s="73">
        <v>0</v>
      </c>
      <c r="Z8" s="73">
        <v>97195.58</v>
      </c>
      <c r="AA8" s="73">
        <v>8371750.5205999985</v>
      </c>
      <c r="AB8" s="73">
        <v>1332990.5556999999</v>
      </c>
      <c r="AC8" s="73">
        <v>4233847.9537000004</v>
      </c>
      <c r="AD8" s="73">
        <v>13938589.029999999</v>
      </c>
      <c r="AE8" s="73">
        <v>8371750.5205999985</v>
      </c>
      <c r="AF8" s="73">
        <v>1332990.5556999999</v>
      </c>
      <c r="AG8" s="73">
        <v>4233847.9537000004</v>
      </c>
      <c r="AH8" s="73">
        <v>13938589.029999999</v>
      </c>
      <c r="AI8" s="73">
        <v>786498.70343899936</v>
      </c>
      <c r="AJ8" s="73">
        <v>1402374.2665610001</v>
      </c>
      <c r="AK8" s="73">
        <v>362511.8</v>
      </c>
      <c r="AL8" s="73">
        <v>2551384.7699999996</v>
      </c>
      <c r="AM8" s="73">
        <v>786498.70343899936</v>
      </c>
      <c r="AN8" s="73">
        <v>1402374.2665610001</v>
      </c>
      <c r="AO8" s="73">
        <v>362511.8</v>
      </c>
      <c r="AP8" s="73">
        <v>2551384.7699999996</v>
      </c>
      <c r="AQ8" s="73">
        <v>440174.26026300003</v>
      </c>
      <c r="AR8" s="73">
        <v>161998.41032523528</v>
      </c>
      <c r="AS8" s="73">
        <v>17076</v>
      </c>
      <c r="AT8" s="73">
        <v>619248.67058823537</v>
      </c>
      <c r="AU8" s="73">
        <v>302946.350263</v>
      </c>
      <c r="AV8" s="73">
        <v>161998.41032523528</v>
      </c>
      <c r="AW8" s="73">
        <v>17076</v>
      </c>
      <c r="AX8" s="73">
        <v>482020.76058823528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26817.51999999999</v>
      </c>
      <c r="CN8" s="73">
        <v>0</v>
      </c>
      <c r="CO8" s="73">
        <v>0</v>
      </c>
      <c r="CP8" s="73">
        <v>26817.51999999999</v>
      </c>
      <c r="CQ8" s="73">
        <v>26817.51999999999</v>
      </c>
      <c r="CR8" s="73">
        <v>0</v>
      </c>
      <c r="CS8" s="73">
        <v>0</v>
      </c>
      <c r="CT8" s="73">
        <v>26817.51999999999</v>
      </c>
      <c r="CU8" s="73">
        <v>792116.82982399967</v>
      </c>
      <c r="CV8" s="73">
        <v>2328105.9601760004</v>
      </c>
      <c r="CW8" s="73">
        <v>0</v>
      </c>
      <c r="CX8" s="73">
        <v>3120222.79</v>
      </c>
      <c r="CY8" s="73">
        <v>291192.44263861625</v>
      </c>
      <c r="CZ8" s="73">
        <v>715240.44736138312</v>
      </c>
      <c r="DA8" s="73">
        <v>0</v>
      </c>
      <c r="DB8" s="73">
        <v>1006432.8899999994</v>
      </c>
      <c r="DC8" s="73">
        <v>0</v>
      </c>
      <c r="DD8" s="73">
        <v>0</v>
      </c>
      <c r="DE8" s="73">
        <v>0</v>
      </c>
      <c r="DF8" s="73">
        <v>0</v>
      </c>
      <c r="DG8" s="73">
        <v>0</v>
      </c>
      <c r="DH8" s="73">
        <v>0</v>
      </c>
      <c r="DI8" s="73">
        <v>0</v>
      </c>
      <c r="DJ8" s="73">
        <v>0</v>
      </c>
      <c r="DK8" s="73">
        <v>196929.86</v>
      </c>
      <c r="DL8" s="73">
        <v>0</v>
      </c>
      <c r="DM8" s="73">
        <v>0</v>
      </c>
      <c r="DN8" s="73">
        <v>196929.86</v>
      </c>
      <c r="DO8" s="73">
        <v>42752.26999999999</v>
      </c>
      <c r="DP8" s="73">
        <v>0</v>
      </c>
      <c r="DQ8" s="73">
        <v>0</v>
      </c>
      <c r="DR8" s="73">
        <v>42752.26999999999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300.00000000000364</v>
      </c>
      <c r="EB8" s="73">
        <v>121787.08999999988</v>
      </c>
      <c r="EC8" s="73">
        <v>0</v>
      </c>
      <c r="ED8" s="73">
        <v>122087.08999999988</v>
      </c>
      <c r="EE8" s="73">
        <v>300.00000000000364</v>
      </c>
      <c r="EF8" s="73">
        <v>121787.08999999988</v>
      </c>
      <c r="EG8" s="73">
        <v>0</v>
      </c>
      <c r="EH8" s="73">
        <v>122087.08999999988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4" si="0">C8+K8+S8+AA8+AI8+AQ8+AY8+BG8+BO8+BW8+CE8+CM8+CU8+DC8+DK8+DS8+EA8+EI8</f>
        <v>10881937.084125996</v>
      </c>
      <c r="ER8" s="73">
        <f t="shared" ref="ER8:ER24" si="1">D8+L8+T8+AB8+AJ8+AR8+AZ8+BH8+BP8+BX8+CF8+CN8+CV8+DD8+DL8+DT8+EB8+EJ8</f>
        <v>5378477.3627622351</v>
      </c>
      <c r="ES8" s="73">
        <f t="shared" ref="ES8:ES24" si="2">E8+M8+U8+AC8+AK8+AS8+BA8+BI8+BQ8+BY8+CG8+CO8+CW8+DE8+DM8+DU8+EC8+EK8</f>
        <v>4663435.7537000002</v>
      </c>
      <c r="ET8" s="73">
        <f t="shared" ref="ET8:ET24" si="3">F8+N8+V8+AD8+AL8+AT8+BB8+BJ8+BR8+BZ8+CH8+CP8+CX8+DF8+DN8+DV8+ED8+EL8</f>
        <v>20923850.200588234</v>
      </c>
      <c r="EU8" s="73">
        <f t="shared" ref="EU8:EU24" si="4">G8+O8+W8+AE8+AM8+AU8+BC8+BK8+BS8+CA8+CI8+CQ8+CY8+DG8+DO8+DW8+EE8+EM8</f>
        <v>10025354.094697017</v>
      </c>
      <c r="EV8" s="73">
        <f t="shared" ref="EV8:EV24" si="5">H8+P8+X8+AF8+AN8+AV8+BD8+BL8+BT8+CB8+CJ8+CR8+CZ8+DH8+DP8+DX8+EF8+EN8</f>
        <v>3754920.6594805587</v>
      </c>
      <c r="EW8" s="73">
        <f t="shared" ref="EW8:EW24" si="6">I8+Q8+Y8+AG8+AO8+AW8+BE8+BM8+BU8+CC8+CK8+CS8+DA8+DI8+DQ8+DY8+EG8+EO8</f>
        <v>4641740.5364106558</v>
      </c>
      <c r="EX8" s="73">
        <f t="shared" ref="EX8:EX24" si="7">J8+R8+Z8+AH8+AP8+AX8+BF8+BN8+BV8+CD8+CL8+CT8+DB8+DJ8+DR8+DZ8+EH8+EP8</f>
        <v>18422015.290588234</v>
      </c>
    </row>
    <row r="9" spans="1:154" s="24" customFormat="1" ht="24.95" customHeight="1" x14ac:dyDescent="0.2">
      <c r="A9" s="53">
        <v>2</v>
      </c>
      <c r="B9" s="72" t="s">
        <v>47</v>
      </c>
      <c r="C9" s="73">
        <v>0</v>
      </c>
      <c r="D9" s="73">
        <v>1238051.3600000001</v>
      </c>
      <c r="E9" s="73">
        <v>0</v>
      </c>
      <c r="F9" s="73">
        <v>1238051.3600000001</v>
      </c>
      <c r="G9" s="73">
        <v>0</v>
      </c>
      <c r="H9" s="73">
        <v>1000521.6400000001</v>
      </c>
      <c r="I9" s="73">
        <v>0</v>
      </c>
      <c r="J9" s="73">
        <v>1000521.6400000001</v>
      </c>
      <c r="K9" s="73">
        <v>0</v>
      </c>
      <c r="L9" s="73">
        <v>16483.199999999997</v>
      </c>
      <c r="M9" s="73">
        <v>0</v>
      </c>
      <c r="N9" s="73">
        <v>16483.199999999997</v>
      </c>
      <c r="O9" s="73">
        <v>0</v>
      </c>
      <c r="P9" s="73">
        <v>16483.199999999997</v>
      </c>
      <c r="Q9" s="73">
        <v>0</v>
      </c>
      <c r="R9" s="73">
        <v>16483.199999999997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1544884.8399999999</v>
      </c>
      <c r="AJ9" s="73">
        <v>2501496.6600000006</v>
      </c>
      <c r="AK9" s="73">
        <v>1732843.5100000005</v>
      </c>
      <c r="AL9" s="73">
        <v>5779225.0100000007</v>
      </c>
      <c r="AM9" s="73">
        <v>1543845.2499999998</v>
      </c>
      <c r="AN9" s="73">
        <v>2501143.8200000008</v>
      </c>
      <c r="AO9" s="73">
        <v>609919.10000000056</v>
      </c>
      <c r="AP9" s="73">
        <v>4654908.1700000009</v>
      </c>
      <c r="AQ9" s="73">
        <v>121452.69999999998</v>
      </c>
      <c r="AR9" s="73">
        <v>82950.010588235295</v>
      </c>
      <c r="AS9" s="73">
        <v>11595</v>
      </c>
      <c r="AT9" s="73">
        <v>215997.71058823529</v>
      </c>
      <c r="AU9" s="73">
        <v>121452.69999999998</v>
      </c>
      <c r="AV9" s="73">
        <v>82950.010588235295</v>
      </c>
      <c r="AW9" s="73">
        <v>11595</v>
      </c>
      <c r="AX9" s="73">
        <v>215997.71058823529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215691.06</v>
      </c>
      <c r="CN9" s="73">
        <v>0</v>
      </c>
      <c r="CO9" s="73">
        <v>0</v>
      </c>
      <c r="CP9" s="73">
        <v>215691.06</v>
      </c>
      <c r="CQ9" s="73">
        <v>215691.06</v>
      </c>
      <c r="CR9" s="73">
        <v>0</v>
      </c>
      <c r="CS9" s="73">
        <v>0</v>
      </c>
      <c r="CT9" s="73">
        <v>215691.06</v>
      </c>
      <c r="CU9" s="73">
        <v>1386395.09</v>
      </c>
      <c r="CV9" s="73">
        <v>640216.44999999995</v>
      </c>
      <c r="CW9" s="73">
        <v>0</v>
      </c>
      <c r="CX9" s="73">
        <v>2026611.54</v>
      </c>
      <c r="CY9" s="73">
        <v>268851.25</v>
      </c>
      <c r="CZ9" s="73">
        <v>-53830.266999999993</v>
      </c>
      <c r="DA9" s="73">
        <v>0</v>
      </c>
      <c r="DB9" s="73">
        <v>215020.98300000001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275714.48</v>
      </c>
      <c r="DL9" s="73">
        <v>0</v>
      </c>
      <c r="DM9" s="73">
        <v>0</v>
      </c>
      <c r="DN9" s="73">
        <v>275714.48</v>
      </c>
      <c r="DO9" s="73">
        <v>122128.93</v>
      </c>
      <c r="DP9" s="73">
        <v>0</v>
      </c>
      <c r="DQ9" s="73">
        <v>0</v>
      </c>
      <c r="DR9" s="73">
        <v>122128.93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69.959999999999994</v>
      </c>
      <c r="EB9" s="73">
        <v>37347.960000000006</v>
      </c>
      <c r="EC9" s="73">
        <v>0</v>
      </c>
      <c r="ED9" s="73">
        <v>37417.920000000006</v>
      </c>
      <c r="EE9" s="73">
        <v>69.959999999999994</v>
      </c>
      <c r="EF9" s="73">
        <v>37347.960000000006</v>
      </c>
      <c r="EG9" s="73">
        <v>0</v>
      </c>
      <c r="EH9" s="73">
        <v>37417.920000000006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3544208.13</v>
      </c>
      <c r="ER9" s="73">
        <f t="shared" si="1"/>
        <v>4516545.640588236</v>
      </c>
      <c r="ES9" s="73">
        <f t="shared" si="2"/>
        <v>1744438.5100000005</v>
      </c>
      <c r="ET9" s="73">
        <f t="shared" si="3"/>
        <v>9805192.2805882357</v>
      </c>
      <c r="EU9" s="73">
        <f t="shared" si="4"/>
        <v>2272039.15</v>
      </c>
      <c r="EV9" s="73">
        <f t="shared" si="5"/>
        <v>3584616.3635882363</v>
      </c>
      <c r="EW9" s="73">
        <f t="shared" si="6"/>
        <v>621514.10000000056</v>
      </c>
      <c r="EX9" s="73">
        <f t="shared" si="7"/>
        <v>6478169.6135882353</v>
      </c>
    </row>
    <row r="10" spans="1:154" ht="24.95" customHeight="1" x14ac:dyDescent="0.2">
      <c r="A10" s="53">
        <v>3</v>
      </c>
      <c r="B10" s="72" t="s">
        <v>65</v>
      </c>
      <c r="C10" s="73">
        <v>56500</v>
      </c>
      <c r="D10" s="73">
        <v>0</v>
      </c>
      <c r="E10" s="73">
        <v>49000</v>
      </c>
      <c r="F10" s="73">
        <v>105500</v>
      </c>
      <c r="G10" s="73">
        <v>56500</v>
      </c>
      <c r="H10" s="73">
        <v>0</v>
      </c>
      <c r="I10" s="73">
        <v>49000</v>
      </c>
      <c r="J10" s="73">
        <v>105500</v>
      </c>
      <c r="K10" s="73">
        <v>0</v>
      </c>
      <c r="L10" s="73">
        <v>46776.859999999993</v>
      </c>
      <c r="M10" s="73">
        <v>0</v>
      </c>
      <c r="N10" s="73">
        <v>46776.859999999993</v>
      </c>
      <c r="O10" s="73">
        <v>0</v>
      </c>
      <c r="P10" s="73">
        <v>46776.859999999993</v>
      </c>
      <c r="Q10" s="73">
        <v>0</v>
      </c>
      <c r="R10" s="73">
        <v>46776.859999999993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6403769.6790042939</v>
      </c>
      <c r="AB10" s="73">
        <v>356265.42182220204</v>
      </c>
      <c r="AC10" s="73">
        <v>2456550.9008183386</v>
      </c>
      <c r="AD10" s="73">
        <v>9216586.0016448349</v>
      </c>
      <c r="AE10" s="73">
        <v>6403769.6790042939</v>
      </c>
      <c r="AF10" s="73">
        <v>356265.42182220204</v>
      </c>
      <c r="AG10" s="73">
        <v>1661234.1408183386</v>
      </c>
      <c r="AH10" s="73">
        <v>8421269.2416448351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263.00058823529412</v>
      </c>
      <c r="AS10" s="73">
        <v>0</v>
      </c>
      <c r="AT10" s="73">
        <v>263.00058823529412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v>0</v>
      </c>
      <c r="CS10" s="73">
        <v>0</v>
      </c>
      <c r="CT10" s="73">
        <v>0</v>
      </c>
      <c r="CU10" s="73">
        <v>0</v>
      </c>
      <c r="CV10" s="73">
        <v>0</v>
      </c>
      <c r="CW10" s="73">
        <v>0</v>
      </c>
      <c r="CX10" s="73">
        <v>0</v>
      </c>
      <c r="CY10" s="73">
        <v>0</v>
      </c>
      <c r="CZ10" s="73">
        <v>0</v>
      </c>
      <c r="DA10" s="73">
        <v>0</v>
      </c>
      <c r="DB10" s="73">
        <v>0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0</v>
      </c>
      <c r="DL10" s="73">
        <v>0</v>
      </c>
      <c r="DM10" s="73">
        <v>0</v>
      </c>
      <c r="DN10" s="73">
        <v>0</v>
      </c>
      <c r="DO10" s="73">
        <v>0</v>
      </c>
      <c r="DP10" s="73">
        <v>0</v>
      </c>
      <c r="DQ10" s="73">
        <v>0</v>
      </c>
      <c r="DR10" s="73">
        <v>0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0</v>
      </c>
      <c r="EB10" s="73">
        <v>0</v>
      </c>
      <c r="EC10" s="73">
        <v>0</v>
      </c>
      <c r="ED10" s="73">
        <v>0</v>
      </c>
      <c r="EE10" s="73">
        <v>0</v>
      </c>
      <c r="EF10" s="73">
        <v>0</v>
      </c>
      <c r="EG10" s="73">
        <v>0</v>
      </c>
      <c r="EH10" s="73">
        <v>0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6460269.6790042939</v>
      </c>
      <c r="ER10" s="73">
        <f t="shared" si="1"/>
        <v>403305.2824104373</v>
      </c>
      <c r="ES10" s="73">
        <f t="shared" si="2"/>
        <v>2505550.9008183386</v>
      </c>
      <c r="ET10" s="73">
        <f t="shared" si="3"/>
        <v>9369125.8622330688</v>
      </c>
      <c r="EU10" s="73">
        <f t="shared" si="4"/>
        <v>6460269.6790042939</v>
      </c>
      <c r="EV10" s="73">
        <f t="shared" si="5"/>
        <v>403042.28182220203</v>
      </c>
      <c r="EW10" s="73">
        <f t="shared" si="6"/>
        <v>1710234.1408183386</v>
      </c>
      <c r="EX10" s="73">
        <f t="shared" si="7"/>
        <v>8573546.1016448345</v>
      </c>
    </row>
    <row r="11" spans="1:154" ht="24.95" customHeight="1" x14ac:dyDescent="0.2">
      <c r="A11" s="53">
        <v>4</v>
      </c>
      <c r="B11" s="72" t="s">
        <v>58</v>
      </c>
      <c r="C11" s="73">
        <v>1000</v>
      </c>
      <c r="D11" s="73">
        <v>0</v>
      </c>
      <c r="E11" s="73">
        <v>165000</v>
      </c>
      <c r="F11" s="73">
        <v>166000</v>
      </c>
      <c r="G11" s="73">
        <v>1000</v>
      </c>
      <c r="H11" s="73">
        <v>0</v>
      </c>
      <c r="I11" s="73">
        <v>165000</v>
      </c>
      <c r="J11" s="73">
        <v>166000</v>
      </c>
      <c r="K11" s="73">
        <v>0</v>
      </c>
      <c r="L11" s="73">
        <v>0</v>
      </c>
      <c r="M11" s="73">
        <v>1935.79</v>
      </c>
      <c r="N11" s="73">
        <v>1935.79</v>
      </c>
      <c r="O11" s="73">
        <v>0</v>
      </c>
      <c r="P11" s="73">
        <v>0</v>
      </c>
      <c r="Q11" s="73">
        <v>1935.79</v>
      </c>
      <c r="R11" s="73">
        <v>1935.79</v>
      </c>
      <c r="S11" s="73">
        <v>0</v>
      </c>
      <c r="T11" s="73">
        <v>0</v>
      </c>
      <c r="U11" s="73">
        <v>2000</v>
      </c>
      <c r="V11" s="73">
        <v>2000</v>
      </c>
      <c r="W11" s="73">
        <v>0</v>
      </c>
      <c r="X11" s="73">
        <v>0</v>
      </c>
      <c r="Y11" s="73">
        <v>2000</v>
      </c>
      <c r="Z11" s="73">
        <v>2000</v>
      </c>
      <c r="AA11" s="73">
        <v>1214626.5816690142</v>
      </c>
      <c r="AB11" s="73">
        <v>34426.448148323914</v>
      </c>
      <c r="AC11" s="73">
        <v>4008551.95228269</v>
      </c>
      <c r="AD11" s="73">
        <v>5257604.9821000285</v>
      </c>
      <c r="AE11" s="73">
        <v>1214626.5816690142</v>
      </c>
      <c r="AF11" s="73">
        <v>34426.448148323914</v>
      </c>
      <c r="AG11" s="73">
        <v>4008551.95228269</v>
      </c>
      <c r="AH11" s="73">
        <v>5257604.9821000285</v>
      </c>
      <c r="AI11" s="73">
        <v>35175.22</v>
      </c>
      <c r="AJ11" s="73">
        <v>20217.46</v>
      </c>
      <c r="AK11" s="73">
        <v>34707.1</v>
      </c>
      <c r="AL11" s="73">
        <v>90099.78</v>
      </c>
      <c r="AM11" s="73">
        <v>23893.637500000001</v>
      </c>
      <c r="AN11" s="73">
        <v>19347.46</v>
      </c>
      <c r="AO11" s="73">
        <v>8929.75</v>
      </c>
      <c r="AP11" s="73">
        <v>52170.847500000003</v>
      </c>
      <c r="AQ11" s="73">
        <v>5392.6</v>
      </c>
      <c r="AR11" s="73">
        <v>263</v>
      </c>
      <c r="AS11" s="73">
        <v>705</v>
      </c>
      <c r="AT11" s="73">
        <v>6360.6</v>
      </c>
      <c r="AU11" s="73">
        <v>4642.6000000000004</v>
      </c>
      <c r="AV11" s="73">
        <v>263</v>
      </c>
      <c r="AW11" s="73">
        <v>176.25</v>
      </c>
      <c r="AX11" s="73">
        <v>5081.8500000000004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v>0</v>
      </c>
      <c r="CS11" s="73">
        <v>0</v>
      </c>
      <c r="CT11" s="73">
        <v>0</v>
      </c>
      <c r="CU11" s="73">
        <v>0</v>
      </c>
      <c r="CV11" s="73">
        <v>0</v>
      </c>
      <c r="CW11" s="73">
        <v>0</v>
      </c>
      <c r="CX11" s="73">
        <v>0</v>
      </c>
      <c r="CY11" s="73">
        <v>0</v>
      </c>
      <c r="CZ11" s="73">
        <v>0</v>
      </c>
      <c r="DA11" s="73">
        <v>0</v>
      </c>
      <c r="DB11" s="73">
        <v>0</v>
      </c>
      <c r="DC11" s="73">
        <v>0</v>
      </c>
      <c r="DD11" s="73">
        <v>0</v>
      </c>
      <c r="DE11" s="73">
        <v>0</v>
      </c>
      <c r="DF11" s="73">
        <v>0</v>
      </c>
      <c r="DG11" s="73">
        <v>0</v>
      </c>
      <c r="DH11" s="73">
        <v>0</v>
      </c>
      <c r="DI11" s="73">
        <v>0</v>
      </c>
      <c r="DJ11" s="73">
        <v>0</v>
      </c>
      <c r="DK11" s="73">
        <v>0</v>
      </c>
      <c r="DL11" s="73">
        <v>0</v>
      </c>
      <c r="DM11" s="73">
        <v>0</v>
      </c>
      <c r="DN11" s="73">
        <v>0</v>
      </c>
      <c r="DO11" s="73">
        <v>0</v>
      </c>
      <c r="DP11" s="73">
        <v>0</v>
      </c>
      <c r="DQ11" s="73">
        <v>0</v>
      </c>
      <c r="DR11" s="73">
        <v>0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0</v>
      </c>
      <c r="EB11" s="73">
        <v>0</v>
      </c>
      <c r="EC11" s="73">
        <v>0</v>
      </c>
      <c r="ED11" s="73">
        <v>0</v>
      </c>
      <c r="EE11" s="73">
        <v>0</v>
      </c>
      <c r="EF11" s="73">
        <v>0</v>
      </c>
      <c r="EG11" s="73">
        <v>0</v>
      </c>
      <c r="EH11" s="73">
        <v>0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1256194.4016690142</v>
      </c>
      <c r="ER11" s="73">
        <f t="shared" si="1"/>
        <v>54906.908148323913</v>
      </c>
      <c r="ES11" s="73">
        <f t="shared" si="2"/>
        <v>4212899.8422826901</v>
      </c>
      <c r="ET11" s="73">
        <f t="shared" si="3"/>
        <v>5524001.1521000285</v>
      </c>
      <c r="EU11" s="73">
        <f t="shared" si="4"/>
        <v>1244162.8191690142</v>
      </c>
      <c r="EV11" s="73">
        <f t="shared" si="5"/>
        <v>54036.908148323913</v>
      </c>
      <c r="EW11" s="73">
        <f t="shared" si="6"/>
        <v>4186593.74228269</v>
      </c>
      <c r="EX11" s="73">
        <f t="shared" si="7"/>
        <v>5484793.4696000284</v>
      </c>
    </row>
    <row r="12" spans="1:154" ht="24.95" customHeight="1" x14ac:dyDescent="0.2">
      <c r="A12" s="53">
        <v>5</v>
      </c>
      <c r="B12" s="72" t="s">
        <v>66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2700.98</v>
      </c>
      <c r="L12" s="73">
        <v>14839.74</v>
      </c>
      <c r="M12" s="73">
        <v>0</v>
      </c>
      <c r="N12" s="73">
        <v>17540.72</v>
      </c>
      <c r="O12" s="73">
        <v>2700.98</v>
      </c>
      <c r="P12" s="73">
        <v>14839.74</v>
      </c>
      <c r="Q12" s="73">
        <v>0</v>
      </c>
      <c r="R12" s="73">
        <v>17540.72</v>
      </c>
      <c r="S12" s="73">
        <v>259.77999999999997</v>
      </c>
      <c r="T12" s="73">
        <v>0</v>
      </c>
      <c r="U12" s="73">
        <v>0</v>
      </c>
      <c r="V12" s="73">
        <v>259.77999999999997</v>
      </c>
      <c r="W12" s="73">
        <v>259.77999999999997</v>
      </c>
      <c r="X12" s="73">
        <v>0</v>
      </c>
      <c r="Y12" s="73">
        <v>0</v>
      </c>
      <c r="Z12" s="73">
        <v>259.77999999999997</v>
      </c>
      <c r="AA12" s="73">
        <v>2822038</v>
      </c>
      <c r="AB12" s="73">
        <v>152779</v>
      </c>
      <c r="AC12" s="73">
        <v>663349</v>
      </c>
      <c r="AD12" s="73">
        <v>3638166</v>
      </c>
      <c r="AE12" s="73">
        <v>2822038</v>
      </c>
      <c r="AF12" s="73">
        <v>152779</v>
      </c>
      <c r="AG12" s="73">
        <v>663349</v>
      </c>
      <c r="AH12" s="73">
        <v>3638166</v>
      </c>
      <c r="AI12" s="73">
        <v>180712.69</v>
      </c>
      <c r="AJ12" s="73">
        <v>307181.28999999998</v>
      </c>
      <c r="AK12" s="73">
        <v>3395</v>
      </c>
      <c r="AL12" s="73">
        <v>491288.98</v>
      </c>
      <c r="AM12" s="73">
        <v>180712.69</v>
      </c>
      <c r="AN12" s="73">
        <v>307181.28999999998</v>
      </c>
      <c r="AO12" s="73">
        <v>3395</v>
      </c>
      <c r="AP12" s="73">
        <v>491288.98</v>
      </c>
      <c r="AQ12" s="73">
        <v>19810.38</v>
      </c>
      <c r="AR12" s="73">
        <v>33411.839999999997</v>
      </c>
      <c r="AS12" s="73">
        <v>0</v>
      </c>
      <c r="AT12" s="73">
        <v>53222.22</v>
      </c>
      <c r="AU12" s="73">
        <v>19810.38</v>
      </c>
      <c r="AV12" s="73">
        <v>33411.839999999997</v>
      </c>
      <c r="AW12" s="73">
        <v>0</v>
      </c>
      <c r="AX12" s="73">
        <v>53222.22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v>0</v>
      </c>
      <c r="CS12" s="73">
        <v>0</v>
      </c>
      <c r="CT12" s="73">
        <v>0</v>
      </c>
      <c r="CU12" s="73">
        <v>78240.149999999994</v>
      </c>
      <c r="CV12" s="73">
        <v>76010.149999999994</v>
      </c>
      <c r="CW12" s="73">
        <v>0</v>
      </c>
      <c r="CX12" s="73">
        <v>154250.29999999999</v>
      </c>
      <c r="CY12" s="73">
        <v>78240.149999999994</v>
      </c>
      <c r="CZ12" s="73">
        <v>39345.289999999994</v>
      </c>
      <c r="DA12" s="73">
        <v>0</v>
      </c>
      <c r="DB12" s="73">
        <v>117585.43999999999</v>
      </c>
      <c r="DC12" s="73">
        <v>4116.3999999999996</v>
      </c>
      <c r="DD12" s="73">
        <v>8080.07</v>
      </c>
      <c r="DE12" s="73">
        <v>0</v>
      </c>
      <c r="DF12" s="73">
        <v>12196.47</v>
      </c>
      <c r="DG12" s="73">
        <v>4116.3999999999996</v>
      </c>
      <c r="DH12" s="73">
        <v>8080.07</v>
      </c>
      <c r="DI12" s="73">
        <v>0</v>
      </c>
      <c r="DJ12" s="73">
        <v>12196.47</v>
      </c>
      <c r="DK12" s="73">
        <v>411504.37</v>
      </c>
      <c r="DL12" s="73">
        <v>0</v>
      </c>
      <c r="DM12" s="73">
        <v>0</v>
      </c>
      <c r="DN12" s="73">
        <v>411504.37</v>
      </c>
      <c r="DO12" s="73">
        <v>155752.18</v>
      </c>
      <c r="DP12" s="73">
        <v>0</v>
      </c>
      <c r="DQ12" s="73">
        <v>0</v>
      </c>
      <c r="DR12" s="73">
        <v>155752.18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0</v>
      </c>
      <c r="EB12" s="73">
        <v>2800</v>
      </c>
      <c r="EC12" s="73">
        <v>0</v>
      </c>
      <c r="ED12" s="73">
        <v>2800</v>
      </c>
      <c r="EE12" s="73">
        <v>0</v>
      </c>
      <c r="EF12" s="73">
        <v>2800</v>
      </c>
      <c r="EG12" s="73">
        <v>0</v>
      </c>
      <c r="EH12" s="73">
        <v>2800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3519382.7499999995</v>
      </c>
      <c r="ER12" s="73">
        <f t="shared" si="1"/>
        <v>595102.09</v>
      </c>
      <c r="ES12" s="73">
        <f t="shared" si="2"/>
        <v>666744</v>
      </c>
      <c r="ET12" s="73">
        <f t="shared" si="3"/>
        <v>4781228.84</v>
      </c>
      <c r="EU12" s="73">
        <f t="shared" si="4"/>
        <v>3263630.5599999996</v>
      </c>
      <c r="EV12" s="73">
        <f t="shared" si="5"/>
        <v>558437.23</v>
      </c>
      <c r="EW12" s="73">
        <f t="shared" si="6"/>
        <v>666744</v>
      </c>
      <c r="EX12" s="73">
        <f t="shared" si="7"/>
        <v>4488811.79</v>
      </c>
    </row>
    <row r="13" spans="1:154" ht="24.95" customHeight="1" x14ac:dyDescent="0.2">
      <c r="A13" s="53">
        <v>6</v>
      </c>
      <c r="B13" s="72" t="s">
        <v>67</v>
      </c>
      <c r="C13" s="73">
        <v>1593031.4100000001</v>
      </c>
      <c r="D13" s="73">
        <v>0</v>
      </c>
      <c r="E13" s="73">
        <v>0</v>
      </c>
      <c r="F13" s="73">
        <v>1593031.4100000001</v>
      </c>
      <c r="G13" s="73">
        <v>648094.22756868135</v>
      </c>
      <c r="H13" s="73">
        <v>0</v>
      </c>
      <c r="I13" s="73">
        <v>0</v>
      </c>
      <c r="J13" s="73">
        <v>648094.22756868135</v>
      </c>
      <c r="K13" s="73">
        <v>0</v>
      </c>
      <c r="L13" s="73">
        <v>10164.74</v>
      </c>
      <c r="M13" s="73">
        <v>0</v>
      </c>
      <c r="N13" s="73">
        <v>10164.74</v>
      </c>
      <c r="O13" s="73">
        <v>0</v>
      </c>
      <c r="P13" s="73">
        <v>10164.74</v>
      </c>
      <c r="Q13" s="73">
        <v>0</v>
      </c>
      <c r="R13" s="73">
        <v>10164.74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561544.5199999999</v>
      </c>
      <c r="AJ13" s="73">
        <v>2016276.9700000002</v>
      </c>
      <c r="AK13" s="73">
        <v>49067</v>
      </c>
      <c r="AL13" s="73">
        <v>2626888.4900000002</v>
      </c>
      <c r="AM13" s="73">
        <v>169220.55599999998</v>
      </c>
      <c r="AN13" s="73">
        <v>616313.80300000031</v>
      </c>
      <c r="AO13" s="73">
        <v>16969.900000000001</v>
      </c>
      <c r="AP13" s="73">
        <v>802504.25900000031</v>
      </c>
      <c r="AQ13" s="73">
        <v>63014.768235294119</v>
      </c>
      <c r="AR13" s="73">
        <v>223128.76235294121</v>
      </c>
      <c r="AS13" s="73">
        <v>2720</v>
      </c>
      <c r="AT13" s="73">
        <v>288863.53058823536</v>
      </c>
      <c r="AU13" s="73">
        <v>22515.442235294126</v>
      </c>
      <c r="AV13" s="73">
        <v>68811.592352941225</v>
      </c>
      <c r="AW13" s="73">
        <v>816</v>
      </c>
      <c r="AX13" s="73">
        <v>92143.034588235343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76385.8</v>
      </c>
      <c r="CN13" s="73">
        <v>0</v>
      </c>
      <c r="CO13" s="73">
        <v>0</v>
      </c>
      <c r="CP13" s="73">
        <v>76385.8</v>
      </c>
      <c r="CQ13" s="73">
        <v>76385.8</v>
      </c>
      <c r="CR13" s="73">
        <v>0</v>
      </c>
      <c r="CS13" s="73">
        <v>0</v>
      </c>
      <c r="CT13" s="73">
        <v>76385.8</v>
      </c>
      <c r="CU13" s="73">
        <v>45057.79</v>
      </c>
      <c r="CV13" s="73">
        <v>1106</v>
      </c>
      <c r="CW13" s="73">
        <v>0</v>
      </c>
      <c r="CX13" s="73">
        <v>46163.79</v>
      </c>
      <c r="CY13" s="73">
        <v>45057.79</v>
      </c>
      <c r="CZ13" s="73">
        <v>1106</v>
      </c>
      <c r="DA13" s="73">
        <v>0</v>
      </c>
      <c r="DB13" s="73">
        <v>46163.79</v>
      </c>
      <c r="DC13" s="73">
        <v>0</v>
      </c>
      <c r="DD13" s="73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0</v>
      </c>
      <c r="DL13" s="73">
        <v>0</v>
      </c>
      <c r="DM13" s="73">
        <v>0</v>
      </c>
      <c r="DN13" s="73">
        <v>0</v>
      </c>
      <c r="DO13" s="73">
        <v>0</v>
      </c>
      <c r="DP13" s="73">
        <v>0</v>
      </c>
      <c r="DQ13" s="73">
        <v>0</v>
      </c>
      <c r="DR13" s="73">
        <v>0</v>
      </c>
      <c r="DS13" s="73">
        <v>0</v>
      </c>
      <c r="DT13" s="73">
        <v>32394.85</v>
      </c>
      <c r="DU13" s="73">
        <v>0</v>
      </c>
      <c r="DV13" s="73">
        <v>32394.85</v>
      </c>
      <c r="DW13" s="73">
        <v>0</v>
      </c>
      <c r="DX13" s="73">
        <v>32394.85</v>
      </c>
      <c r="DY13" s="73">
        <v>0</v>
      </c>
      <c r="DZ13" s="73">
        <v>32394.85</v>
      </c>
      <c r="EA13" s="73">
        <v>14156.1</v>
      </c>
      <c r="EB13" s="73">
        <v>0</v>
      </c>
      <c r="EC13" s="73">
        <v>0</v>
      </c>
      <c r="ED13" s="73">
        <v>14156.1</v>
      </c>
      <c r="EE13" s="73">
        <v>14156.1</v>
      </c>
      <c r="EF13" s="73">
        <v>0</v>
      </c>
      <c r="EG13" s="73">
        <v>0</v>
      </c>
      <c r="EH13" s="73">
        <v>14156.1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2353190.3882352943</v>
      </c>
      <c r="ER13" s="73">
        <f t="shared" si="1"/>
        <v>2283071.3223529416</v>
      </c>
      <c r="ES13" s="73">
        <f t="shared" si="2"/>
        <v>51787</v>
      </c>
      <c r="ET13" s="73">
        <f t="shared" si="3"/>
        <v>4688048.7105882354</v>
      </c>
      <c r="EU13" s="73">
        <f t="shared" si="4"/>
        <v>975429.91580397554</v>
      </c>
      <c r="EV13" s="73">
        <f t="shared" si="5"/>
        <v>728790.98535294144</v>
      </c>
      <c r="EW13" s="73">
        <f t="shared" si="6"/>
        <v>17785.900000000001</v>
      </c>
      <c r="EX13" s="73">
        <f t="shared" si="7"/>
        <v>1722006.8011569174</v>
      </c>
    </row>
    <row r="14" spans="1:154" ht="24.95" customHeight="1" x14ac:dyDescent="0.2">
      <c r="A14" s="53">
        <v>7</v>
      </c>
      <c r="B14" s="72" t="s">
        <v>60</v>
      </c>
      <c r="C14" s="73">
        <v>0</v>
      </c>
      <c r="D14" s="73">
        <v>1000</v>
      </c>
      <c r="E14" s="73">
        <v>0</v>
      </c>
      <c r="F14" s="73">
        <v>1000</v>
      </c>
      <c r="G14" s="73">
        <v>0</v>
      </c>
      <c r="H14" s="73">
        <v>1000</v>
      </c>
      <c r="I14" s="73">
        <v>0</v>
      </c>
      <c r="J14" s="73">
        <v>1000</v>
      </c>
      <c r="K14" s="73">
        <v>0</v>
      </c>
      <c r="L14" s="73">
        <v>22847.8</v>
      </c>
      <c r="M14" s="73">
        <v>0</v>
      </c>
      <c r="N14" s="73">
        <v>22847.8</v>
      </c>
      <c r="O14" s="73">
        <v>0</v>
      </c>
      <c r="P14" s="73">
        <v>22847.8</v>
      </c>
      <c r="Q14" s="73">
        <v>0</v>
      </c>
      <c r="R14" s="73">
        <v>22847.8</v>
      </c>
      <c r="S14" s="73">
        <v>0</v>
      </c>
      <c r="T14" s="73">
        <v>5000</v>
      </c>
      <c r="U14" s="73">
        <v>0</v>
      </c>
      <c r="V14" s="73">
        <v>5000</v>
      </c>
      <c r="W14" s="73">
        <v>0</v>
      </c>
      <c r="X14" s="73">
        <v>5000</v>
      </c>
      <c r="Y14" s="73">
        <v>0</v>
      </c>
      <c r="Z14" s="73">
        <v>5000</v>
      </c>
      <c r="AA14" s="73">
        <v>876288.47049999889</v>
      </c>
      <c r="AB14" s="73">
        <v>1880.4031999999997</v>
      </c>
      <c r="AC14" s="73">
        <v>1515.4040999999995</v>
      </c>
      <c r="AD14" s="73">
        <v>879684.27779999888</v>
      </c>
      <c r="AE14" s="73">
        <v>759301.56594999903</v>
      </c>
      <c r="AF14" s="73">
        <v>1682.8382599999998</v>
      </c>
      <c r="AG14" s="73">
        <v>1515.4040999999995</v>
      </c>
      <c r="AH14" s="73">
        <v>762499.80830999906</v>
      </c>
      <c r="AI14" s="73">
        <v>120970.29</v>
      </c>
      <c r="AJ14" s="73">
        <v>110017.01644800001</v>
      </c>
      <c r="AK14" s="73">
        <v>0</v>
      </c>
      <c r="AL14" s="73">
        <v>230987.30644800002</v>
      </c>
      <c r="AM14" s="73">
        <v>115073.848</v>
      </c>
      <c r="AN14" s="73">
        <v>109087.44844800001</v>
      </c>
      <c r="AO14" s="73">
        <v>0</v>
      </c>
      <c r="AP14" s="73">
        <v>224161.29644800001</v>
      </c>
      <c r="AQ14" s="73">
        <v>9717</v>
      </c>
      <c r="AR14" s="73">
        <v>8204.2505882352943</v>
      </c>
      <c r="AS14" s="73">
        <v>0</v>
      </c>
      <c r="AT14" s="73">
        <v>17921.250588235293</v>
      </c>
      <c r="AU14" s="73">
        <v>9717</v>
      </c>
      <c r="AV14" s="73">
        <v>8204.2505882352943</v>
      </c>
      <c r="AW14" s="73">
        <v>0</v>
      </c>
      <c r="AX14" s="73">
        <v>17921.250588235293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1542992.5152</v>
      </c>
      <c r="BP14" s="73">
        <v>0</v>
      </c>
      <c r="BQ14" s="73">
        <v>0</v>
      </c>
      <c r="BR14" s="73">
        <v>1542992.5152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13948.663500000001</v>
      </c>
      <c r="CN14" s="73">
        <v>0</v>
      </c>
      <c r="CO14" s="73">
        <v>0</v>
      </c>
      <c r="CP14" s="73">
        <v>13948.663500000001</v>
      </c>
      <c r="CQ14" s="73">
        <v>6974.3317500000003</v>
      </c>
      <c r="CR14" s="73">
        <v>0</v>
      </c>
      <c r="CS14" s="73">
        <v>0</v>
      </c>
      <c r="CT14" s="73">
        <v>6974.3317500000003</v>
      </c>
      <c r="CU14" s="73">
        <v>15465.32</v>
      </c>
      <c r="CV14" s="73">
        <v>181194.59999999998</v>
      </c>
      <c r="CW14" s="73">
        <v>0</v>
      </c>
      <c r="CX14" s="73">
        <v>196659.91999999998</v>
      </c>
      <c r="CY14" s="73">
        <v>2458.0229052631585</v>
      </c>
      <c r="CZ14" s="73">
        <v>37305.044999999984</v>
      </c>
      <c r="DA14" s="73">
        <v>0</v>
      </c>
      <c r="DB14" s="73">
        <v>39763.067905263146</v>
      </c>
      <c r="DC14" s="73">
        <v>60.45</v>
      </c>
      <c r="DD14" s="73">
        <v>664.4</v>
      </c>
      <c r="DE14" s="73">
        <v>0</v>
      </c>
      <c r="DF14" s="73">
        <v>724.85</v>
      </c>
      <c r="DG14" s="73">
        <v>60.45</v>
      </c>
      <c r="DH14" s="73">
        <v>664.4</v>
      </c>
      <c r="DI14" s="73">
        <v>0</v>
      </c>
      <c r="DJ14" s="73">
        <v>724.85</v>
      </c>
      <c r="DK14" s="73">
        <v>0</v>
      </c>
      <c r="DL14" s="73">
        <v>0</v>
      </c>
      <c r="DM14" s="73">
        <v>0</v>
      </c>
      <c r="DN14" s="73">
        <v>0</v>
      </c>
      <c r="DO14" s="73">
        <v>0</v>
      </c>
      <c r="DP14" s="73">
        <v>0</v>
      </c>
      <c r="DQ14" s="73">
        <v>0</v>
      </c>
      <c r="DR14" s="73">
        <v>0</v>
      </c>
      <c r="DS14" s="73">
        <v>0</v>
      </c>
      <c r="DT14" s="73">
        <v>0</v>
      </c>
      <c r="DU14" s="73">
        <v>0</v>
      </c>
      <c r="DV14" s="73">
        <v>0</v>
      </c>
      <c r="DW14" s="73">
        <v>0</v>
      </c>
      <c r="DX14" s="73">
        <v>0</v>
      </c>
      <c r="DY14" s="73">
        <v>0</v>
      </c>
      <c r="DZ14" s="73">
        <v>0</v>
      </c>
      <c r="EA14" s="73">
        <v>955.1099999999999</v>
      </c>
      <c r="EB14" s="73">
        <v>0</v>
      </c>
      <c r="EC14" s="73">
        <v>0</v>
      </c>
      <c r="ED14" s="73">
        <v>955.1099999999999</v>
      </c>
      <c r="EE14" s="73">
        <v>343.55499999999995</v>
      </c>
      <c r="EF14" s="73">
        <v>0</v>
      </c>
      <c r="EG14" s="73">
        <v>0</v>
      </c>
      <c r="EH14" s="73">
        <v>343.55499999999995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2580397.8191999989</v>
      </c>
      <c r="ER14" s="73">
        <f t="shared" si="1"/>
        <v>330808.4702362353</v>
      </c>
      <c r="ES14" s="73">
        <f t="shared" si="2"/>
        <v>1515.4040999999995</v>
      </c>
      <c r="ET14" s="73">
        <f t="shared" si="3"/>
        <v>2912721.6935362341</v>
      </c>
      <c r="EU14" s="73">
        <f t="shared" si="4"/>
        <v>893928.77360526216</v>
      </c>
      <c r="EV14" s="73">
        <f t="shared" si="5"/>
        <v>185791.78229623529</v>
      </c>
      <c r="EW14" s="73">
        <f t="shared" si="6"/>
        <v>1515.4040999999995</v>
      </c>
      <c r="EX14" s="73">
        <f t="shared" si="7"/>
        <v>1081235.9600014975</v>
      </c>
    </row>
    <row r="15" spans="1:154" ht="24.95" customHeight="1" x14ac:dyDescent="0.2">
      <c r="A15" s="53">
        <v>8</v>
      </c>
      <c r="B15" s="72" t="s">
        <v>61</v>
      </c>
      <c r="C15" s="73">
        <v>46108.430000000022</v>
      </c>
      <c r="D15" s="73">
        <v>0</v>
      </c>
      <c r="E15" s="73">
        <v>0</v>
      </c>
      <c r="F15" s="73">
        <v>46108.430000000022</v>
      </c>
      <c r="G15" s="73">
        <v>39000.000000000029</v>
      </c>
      <c r="H15" s="73">
        <v>0</v>
      </c>
      <c r="I15" s="73">
        <v>0</v>
      </c>
      <c r="J15" s="73">
        <v>39000.000000000029</v>
      </c>
      <c r="K15" s="73">
        <v>1.8189894035458565E-12</v>
      </c>
      <c r="L15" s="73">
        <v>0</v>
      </c>
      <c r="M15" s="73">
        <v>0</v>
      </c>
      <c r="N15" s="73">
        <v>1.8189894035458565E-12</v>
      </c>
      <c r="O15" s="73">
        <v>1.8189894035458565E-12</v>
      </c>
      <c r="P15" s="73">
        <v>0</v>
      </c>
      <c r="Q15" s="73">
        <v>0</v>
      </c>
      <c r="R15" s="73">
        <v>1.8189894035458565E-12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1370265.3526999932</v>
      </c>
      <c r="AB15" s="73">
        <v>9365.860999999999</v>
      </c>
      <c r="AC15" s="73">
        <v>737447.03630000679</v>
      </c>
      <c r="AD15" s="73">
        <v>2117078.25</v>
      </c>
      <c r="AE15" s="73">
        <v>1370265.3526999932</v>
      </c>
      <c r="AF15" s="73">
        <v>9365.860999999999</v>
      </c>
      <c r="AG15" s="73">
        <v>737447.03630000679</v>
      </c>
      <c r="AH15" s="73">
        <v>2117078.25</v>
      </c>
      <c r="AI15" s="73">
        <v>199111.43019800002</v>
      </c>
      <c r="AJ15" s="73">
        <v>155928.37980200001</v>
      </c>
      <c r="AK15" s="73">
        <v>30348.920000000002</v>
      </c>
      <c r="AL15" s="73">
        <v>385388.73000000004</v>
      </c>
      <c r="AM15" s="73">
        <v>199111.43019800002</v>
      </c>
      <c r="AN15" s="73">
        <v>155928.37980200001</v>
      </c>
      <c r="AO15" s="73">
        <v>30348.920000000002</v>
      </c>
      <c r="AP15" s="73">
        <v>385388.73000000004</v>
      </c>
      <c r="AQ15" s="73">
        <v>91631.412427999981</v>
      </c>
      <c r="AR15" s="73">
        <v>13658.847572000001</v>
      </c>
      <c r="AS15" s="73">
        <v>0</v>
      </c>
      <c r="AT15" s="73">
        <v>105290.25999999998</v>
      </c>
      <c r="AU15" s="73">
        <v>91631.412427999981</v>
      </c>
      <c r="AV15" s="73">
        <v>13658.847572000001</v>
      </c>
      <c r="AW15" s="73">
        <v>0</v>
      </c>
      <c r="AX15" s="73">
        <v>105290.25999999998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-3.2199999761246545E-3</v>
      </c>
      <c r="CN15" s="73">
        <v>374.51321999999999</v>
      </c>
      <c r="CO15" s="73">
        <v>0</v>
      </c>
      <c r="CP15" s="73">
        <v>374.51000000002387</v>
      </c>
      <c r="CQ15" s="73">
        <v>-3.2199999761246545E-3</v>
      </c>
      <c r="CR15" s="73">
        <v>374.51321999999999</v>
      </c>
      <c r="CS15" s="73">
        <v>0</v>
      </c>
      <c r="CT15" s="73">
        <v>374.51000000002387</v>
      </c>
      <c r="CU15" s="73">
        <v>37270.839999999967</v>
      </c>
      <c r="CV15" s="73">
        <v>0</v>
      </c>
      <c r="CW15" s="73">
        <v>0</v>
      </c>
      <c r="CX15" s="73">
        <v>37270.839999999967</v>
      </c>
      <c r="CY15" s="73">
        <v>17749.690000000031</v>
      </c>
      <c r="CZ15" s="73">
        <v>0</v>
      </c>
      <c r="DA15" s="73">
        <v>0</v>
      </c>
      <c r="DB15" s="73">
        <v>17749.690000000031</v>
      </c>
      <c r="DC15" s="73">
        <v>0</v>
      </c>
      <c r="DD15" s="73">
        <v>0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0</v>
      </c>
      <c r="DL15" s="73">
        <v>0</v>
      </c>
      <c r="DM15" s="73">
        <v>0</v>
      </c>
      <c r="DN15" s="73">
        <v>0</v>
      </c>
      <c r="DO15" s="73">
        <v>0</v>
      </c>
      <c r="DP15" s="73">
        <v>0</v>
      </c>
      <c r="DQ15" s="73">
        <v>0</v>
      </c>
      <c r="DR15" s="73">
        <v>0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-1.3133494292105752E-11</v>
      </c>
      <c r="EB15" s="73">
        <v>0</v>
      </c>
      <c r="EC15" s="73">
        <v>0</v>
      </c>
      <c r="ED15" s="73">
        <v>-1.3133494292105752E-11</v>
      </c>
      <c r="EE15" s="73">
        <v>-1.3133494292105752E-11</v>
      </c>
      <c r="EF15" s="73">
        <v>0</v>
      </c>
      <c r="EG15" s="73">
        <v>0</v>
      </c>
      <c r="EH15" s="73">
        <v>-1.3133494292105752E-11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1744387.4621059932</v>
      </c>
      <c r="ER15" s="73">
        <f t="shared" si="1"/>
        <v>179327.60159400001</v>
      </c>
      <c r="ES15" s="73">
        <f t="shared" si="2"/>
        <v>767795.95630000683</v>
      </c>
      <c r="ET15" s="73">
        <f t="shared" si="3"/>
        <v>2691511.02</v>
      </c>
      <c r="EU15" s="73">
        <f t="shared" si="4"/>
        <v>1717757.8821059931</v>
      </c>
      <c r="EV15" s="73">
        <f t="shared" si="5"/>
        <v>179327.60159400001</v>
      </c>
      <c r="EW15" s="73">
        <f t="shared" si="6"/>
        <v>767795.95630000683</v>
      </c>
      <c r="EX15" s="73">
        <f t="shared" si="7"/>
        <v>2664881.44</v>
      </c>
    </row>
    <row r="16" spans="1:154" ht="24.95" customHeight="1" x14ac:dyDescent="0.2">
      <c r="A16" s="53">
        <v>9</v>
      </c>
      <c r="B16" s="72" t="s">
        <v>59</v>
      </c>
      <c r="C16" s="73">
        <v>0</v>
      </c>
      <c r="D16" s="73">
        <v>7742</v>
      </c>
      <c r="E16" s="73">
        <v>22500</v>
      </c>
      <c r="F16" s="73">
        <v>30242</v>
      </c>
      <c r="G16" s="73">
        <v>0</v>
      </c>
      <c r="H16" s="73">
        <v>7742</v>
      </c>
      <c r="I16" s="73">
        <v>22500</v>
      </c>
      <c r="J16" s="73">
        <v>30242</v>
      </c>
      <c r="K16" s="73">
        <v>0</v>
      </c>
      <c r="L16" s="73">
        <v>1119</v>
      </c>
      <c r="M16" s="73">
        <v>0</v>
      </c>
      <c r="N16" s="73">
        <v>1119</v>
      </c>
      <c r="O16" s="73">
        <v>0</v>
      </c>
      <c r="P16" s="73">
        <v>1119</v>
      </c>
      <c r="Q16" s="73">
        <v>0</v>
      </c>
      <c r="R16" s="73">
        <v>1119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1125655</v>
      </c>
      <c r="AB16" s="73">
        <v>25744</v>
      </c>
      <c r="AC16" s="73">
        <v>760428</v>
      </c>
      <c r="AD16" s="73">
        <v>1911827</v>
      </c>
      <c r="AE16" s="73">
        <v>1125655</v>
      </c>
      <c r="AF16" s="73">
        <v>25744</v>
      </c>
      <c r="AG16" s="73">
        <v>760428</v>
      </c>
      <c r="AH16" s="73">
        <v>1911827</v>
      </c>
      <c r="AI16" s="73">
        <v>104591</v>
      </c>
      <c r="AJ16" s="73">
        <v>69386</v>
      </c>
      <c r="AK16" s="73">
        <v>337711</v>
      </c>
      <c r="AL16" s="73">
        <v>511688</v>
      </c>
      <c r="AM16" s="73">
        <v>104591</v>
      </c>
      <c r="AN16" s="73">
        <v>69386</v>
      </c>
      <c r="AO16" s="73">
        <v>337711</v>
      </c>
      <c r="AP16" s="73">
        <v>511688</v>
      </c>
      <c r="AQ16" s="73">
        <v>15246</v>
      </c>
      <c r="AR16" s="73">
        <v>2957.0005882352943</v>
      </c>
      <c r="AS16" s="73">
        <v>41152</v>
      </c>
      <c r="AT16" s="73">
        <v>59355.000588235293</v>
      </c>
      <c r="AU16" s="73">
        <v>14999.025</v>
      </c>
      <c r="AV16" s="73">
        <v>2957.0005882352943</v>
      </c>
      <c r="AW16" s="73">
        <v>41152</v>
      </c>
      <c r="AX16" s="73">
        <v>59108.025588235294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v>0</v>
      </c>
      <c r="CS16" s="73">
        <v>0</v>
      </c>
      <c r="CT16" s="73">
        <v>0</v>
      </c>
      <c r="CU16" s="73">
        <v>74435</v>
      </c>
      <c r="CV16" s="73">
        <v>0</v>
      </c>
      <c r="CW16" s="73">
        <v>676</v>
      </c>
      <c r="CX16" s="73">
        <v>75111</v>
      </c>
      <c r="CY16" s="73">
        <v>57689.74</v>
      </c>
      <c r="CZ16" s="73">
        <v>0</v>
      </c>
      <c r="DA16" s="73">
        <v>676</v>
      </c>
      <c r="DB16" s="73">
        <v>58365.74</v>
      </c>
      <c r="DC16" s="73">
        <v>0</v>
      </c>
      <c r="DD16" s="73">
        <v>2670</v>
      </c>
      <c r="DE16" s="73">
        <v>0</v>
      </c>
      <c r="DF16" s="73">
        <v>2670</v>
      </c>
      <c r="DG16" s="73">
        <v>0</v>
      </c>
      <c r="DH16" s="73">
        <v>2670</v>
      </c>
      <c r="DI16" s="73">
        <v>0</v>
      </c>
      <c r="DJ16" s="73">
        <v>2670</v>
      </c>
      <c r="DK16" s="73">
        <v>0</v>
      </c>
      <c r="DL16" s="73">
        <v>0</v>
      </c>
      <c r="DM16" s="73">
        <v>0</v>
      </c>
      <c r="DN16" s="73">
        <v>0</v>
      </c>
      <c r="DO16" s="73">
        <v>0</v>
      </c>
      <c r="DP16" s="73">
        <v>0</v>
      </c>
      <c r="DQ16" s="73">
        <v>0</v>
      </c>
      <c r="DR16" s="73">
        <v>0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2388</v>
      </c>
      <c r="EB16" s="73">
        <v>0</v>
      </c>
      <c r="EC16" s="73">
        <v>4806</v>
      </c>
      <c r="ED16" s="73">
        <v>7194</v>
      </c>
      <c r="EE16" s="73">
        <v>2388</v>
      </c>
      <c r="EF16" s="73">
        <v>0</v>
      </c>
      <c r="EG16" s="73">
        <v>3003.855</v>
      </c>
      <c r="EH16" s="73">
        <v>5391.8549999999996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1322315</v>
      </c>
      <c r="ER16" s="73">
        <f t="shared" si="1"/>
        <v>109618.0005882353</v>
      </c>
      <c r="ES16" s="73">
        <f t="shared" si="2"/>
        <v>1167273</v>
      </c>
      <c r="ET16" s="73">
        <f t="shared" si="3"/>
        <v>2599206.0005882354</v>
      </c>
      <c r="EU16" s="73">
        <f t="shared" si="4"/>
        <v>1305322.7649999999</v>
      </c>
      <c r="EV16" s="73">
        <f t="shared" si="5"/>
        <v>109618.0005882353</v>
      </c>
      <c r="EW16" s="73">
        <f t="shared" si="6"/>
        <v>1165470.855</v>
      </c>
      <c r="EX16" s="73">
        <f t="shared" si="7"/>
        <v>2580411.6205882356</v>
      </c>
    </row>
    <row r="17" spans="1:154" ht="24.95" customHeight="1" x14ac:dyDescent="0.2">
      <c r="A17" s="53">
        <v>10</v>
      </c>
      <c r="B17" s="72" t="s">
        <v>62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813.82</v>
      </c>
      <c r="M17" s="73">
        <v>0</v>
      </c>
      <c r="N17" s="73">
        <v>813.82</v>
      </c>
      <c r="O17" s="73">
        <v>0</v>
      </c>
      <c r="P17" s="73">
        <v>813.82</v>
      </c>
      <c r="Q17" s="73">
        <v>0</v>
      </c>
      <c r="R17" s="73">
        <v>813.82</v>
      </c>
      <c r="S17" s="73">
        <v>0</v>
      </c>
      <c r="T17" s="73">
        <v>0</v>
      </c>
      <c r="U17" s="73">
        <v>237</v>
      </c>
      <c r="V17" s="73">
        <v>237</v>
      </c>
      <c r="W17" s="73">
        <v>0</v>
      </c>
      <c r="X17" s="73">
        <v>0</v>
      </c>
      <c r="Y17" s="73">
        <v>118.5</v>
      </c>
      <c r="Z17" s="73">
        <v>118.5</v>
      </c>
      <c r="AA17" s="73">
        <v>250259.86628377563</v>
      </c>
      <c r="AB17" s="73">
        <v>13473.645306312817</v>
      </c>
      <c r="AC17" s="73">
        <v>738893.05840991158</v>
      </c>
      <c r="AD17" s="73">
        <v>1002626.5700000001</v>
      </c>
      <c r="AE17" s="73">
        <v>250259.86628377563</v>
      </c>
      <c r="AF17" s="73">
        <v>13473.645306312817</v>
      </c>
      <c r="AG17" s="73">
        <v>738893.05840991158</v>
      </c>
      <c r="AH17" s="73">
        <v>1002626.5700000001</v>
      </c>
      <c r="AI17" s="73">
        <v>18838.199999999997</v>
      </c>
      <c r="AJ17" s="73">
        <v>18839.48</v>
      </c>
      <c r="AK17" s="73">
        <v>539819.24000000034</v>
      </c>
      <c r="AL17" s="73">
        <v>577496.92000000039</v>
      </c>
      <c r="AM17" s="73">
        <v>12648.459999999997</v>
      </c>
      <c r="AN17" s="73">
        <v>12700.31</v>
      </c>
      <c r="AO17" s="73">
        <v>322573.86000000045</v>
      </c>
      <c r="AP17" s="73">
        <v>347922.63000000047</v>
      </c>
      <c r="AQ17" s="73">
        <v>5550</v>
      </c>
      <c r="AR17" s="73">
        <v>4218.0005882352943</v>
      </c>
      <c r="AS17" s="73">
        <v>91674.6</v>
      </c>
      <c r="AT17" s="73">
        <v>101442.60058823531</v>
      </c>
      <c r="AU17" s="73">
        <v>5550</v>
      </c>
      <c r="AV17" s="73">
        <v>3240.4805882352944</v>
      </c>
      <c r="AW17" s="73">
        <v>54573.48</v>
      </c>
      <c r="AX17" s="73">
        <v>63363.960588235299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0</v>
      </c>
      <c r="BR17" s="73">
        <v>0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2033.72</v>
      </c>
      <c r="CN17" s="73">
        <v>0</v>
      </c>
      <c r="CO17" s="73">
        <v>0</v>
      </c>
      <c r="CP17" s="73">
        <v>2033.72</v>
      </c>
      <c r="CQ17" s="73">
        <v>610.1099999999999</v>
      </c>
      <c r="CR17" s="73">
        <v>0</v>
      </c>
      <c r="CS17" s="73">
        <v>0</v>
      </c>
      <c r="CT17" s="73">
        <v>610.1099999999999</v>
      </c>
      <c r="CU17" s="73">
        <v>119673.72000000006</v>
      </c>
      <c r="CV17" s="73">
        <v>1480</v>
      </c>
      <c r="CW17" s="73">
        <v>0</v>
      </c>
      <c r="CX17" s="73">
        <v>121153.72000000006</v>
      </c>
      <c r="CY17" s="73">
        <v>45401.660000000047</v>
      </c>
      <c r="CZ17" s="73">
        <v>828.80000000000007</v>
      </c>
      <c r="DA17" s="73">
        <v>0</v>
      </c>
      <c r="DB17" s="73">
        <v>46230.46000000005</v>
      </c>
      <c r="DC17" s="73">
        <v>0</v>
      </c>
      <c r="DD17" s="73">
        <v>0</v>
      </c>
      <c r="DE17" s="73">
        <v>0</v>
      </c>
      <c r="DF17" s="73">
        <v>0</v>
      </c>
      <c r="DG17" s="73">
        <v>0</v>
      </c>
      <c r="DH17" s="73">
        <v>0</v>
      </c>
      <c r="DI17" s="73">
        <v>0</v>
      </c>
      <c r="DJ17" s="73">
        <v>0</v>
      </c>
      <c r="DK17" s="73">
        <v>0</v>
      </c>
      <c r="DL17" s="73">
        <v>19740.39</v>
      </c>
      <c r="DM17" s="73">
        <v>0</v>
      </c>
      <c r="DN17" s="73">
        <v>19740.39</v>
      </c>
      <c r="DO17" s="73">
        <v>0</v>
      </c>
      <c r="DP17" s="73">
        <v>19338.59</v>
      </c>
      <c r="DQ17" s="73">
        <v>0</v>
      </c>
      <c r="DR17" s="73">
        <v>19338.59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396355.50628377567</v>
      </c>
      <c r="ER17" s="73">
        <f t="shared" si="1"/>
        <v>58565.335894548109</v>
      </c>
      <c r="ES17" s="73">
        <f t="shared" si="2"/>
        <v>1370623.8984099119</v>
      </c>
      <c r="ET17" s="73">
        <f t="shared" si="3"/>
        <v>1825544.7405882357</v>
      </c>
      <c r="EU17" s="73">
        <f t="shared" si="4"/>
        <v>314470.09628377564</v>
      </c>
      <c r="EV17" s="73">
        <f t="shared" si="5"/>
        <v>50395.645894548114</v>
      </c>
      <c r="EW17" s="73">
        <f t="shared" si="6"/>
        <v>1116158.8984099119</v>
      </c>
      <c r="EX17" s="73">
        <f t="shared" si="7"/>
        <v>1481024.640588236</v>
      </c>
    </row>
    <row r="18" spans="1:154" ht="24.95" customHeight="1" x14ac:dyDescent="0.2">
      <c r="A18" s="53">
        <v>11</v>
      </c>
      <c r="B18" s="72" t="s">
        <v>57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17595.989999999998</v>
      </c>
      <c r="AB18" s="73">
        <v>0</v>
      </c>
      <c r="AC18" s="73">
        <v>1155777.01</v>
      </c>
      <c r="AD18" s="73">
        <v>1173373</v>
      </c>
      <c r="AE18" s="73">
        <v>17595.989999999998</v>
      </c>
      <c r="AF18" s="73">
        <v>0</v>
      </c>
      <c r="AG18" s="73">
        <v>1155777.01</v>
      </c>
      <c r="AH18" s="73">
        <v>1173373</v>
      </c>
      <c r="AI18" s="73">
        <v>0</v>
      </c>
      <c r="AJ18" s="73">
        <v>145</v>
      </c>
      <c r="AK18" s="73">
        <v>226395.39</v>
      </c>
      <c r="AL18" s="73">
        <v>226540.39</v>
      </c>
      <c r="AM18" s="73">
        <v>0</v>
      </c>
      <c r="AN18" s="73">
        <v>43.5</v>
      </c>
      <c r="AO18" s="73">
        <v>67918.620000000024</v>
      </c>
      <c r="AP18" s="73">
        <v>67962.120000000024</v>
      </c>
      <c r="AQ18" s="73">
        <v>0</v>
      </c>
      <c r="AR18" s="73">
        <v>263</v>
      </c>
      <c r="AS18" s="73">
        <v>6131</v>
      </c>
      <c r="AT18" s="73">
        <v>6394</v>
      </c>
      <c r="AU18" s="73">
        <v>0</v>
      </c>
      <c r="AV18" s="73">
        <v>263</v>
      </c>
      <c r="AW18" s="73">
        <v>1839.3000000000002</v>
      </c>
      <c r="AX18" s="73">
        <v>2102.3000000000002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v>0</v>
      </c>
      <c r="CS18" s="73">
        <v>0</v>
      </c>
      <c r="CT18" s="73">
        <v>0</v>
      </c>
      <c r="CU18" s="73">
        <v>0</v>
      </c>
      <c r="CV18" s="73">
        <v>0</v>
      </c>
      <c r="CW18" s="73">
        <v>0</v>
      </c>
      <c r="CX18" s="73">
        <v>0</v>
      </c>
      <c r="CY18" s="73">
        <v>0</v>
      </c>
      <c r="CZ18" s="73">
        <v>0</v>
      </c>
      <c r="DA18" s="73">
        <v>0</v>
      </c>
      <c r="DB18" s="73">
        <v>0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0</v>
      </c>
      <c r="DL18" s="73">
        <v>0</v>
      </c>
      <c r="DM18" s="73">
        <v>0</v>
      </c>
      <c r="DN18" s="73">
        <v>0</v>
      </c>
      <c r="DO18" s="73">
        <v>0</v>
      </c>
      <c r="DP18" s="73">
        <v>0</v>
      </c>
      <c r="DQ18" s="73">
        <v>0</v>
      </c>
      <c r="DR18" s="73">
        <v>0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0</v>
      </c>
      <c r="EB18" s="73">
        <v>0</v>
      </c>
      <c r="EC18" s="73">
        <v>0</v>
      </c>
      <c r="ED18" s="73">
        <v>0</v>
      </c>
      <c r="EE18" s="73">
        <v>0</v>
      </c>
      <c r="EF18" s="73">
        <v>0</v>
      </c>
      <c r="EG18" s="73">
        <v>0</v>
      </c>
      <c r="EH18" s="73">
        <v>0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17595.989999999998</v>
      </c>
      <c r="ER18" s="73">
        <f t="shared" si="1"/>
        <v>408</v>
      </c>
      <c r="ES18" s="73">
        <f t="shared" si="2"/>
        <v>1388303.4</v>
      </c>
      <c r="ET18" s="73">
        <f t="shared" si="3"/>
        <v>1406307.3900000001</v>
      </c>
      <c r="EU18" s="73">
        <f t="shared" si="4"/>
        <v>17595.989999999998</v>
      </c>
      <c r="EV18" s="73">
        <f t="shared" si="5"/>
        <v>306.5</v>
      </c>
      <c r="EW18" s="73">
        <f t="shared" si="6"/>
        <v>1225534.9300000002</v>
      </c>
      <c r="EX18" s="73">
        <f t="shared" si="7"/>
        <v>1243437.4200000002</v>
      </c>
    </row>
    <row r="19" spans="1:154" ht="24.95" customHeight="1" x14ac:dyDescent="0.2">
      <c r="A19" s="53">
        <v>12</v>
      </c>
      <c r="B19" s="72" t="s">
        <v>56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499463.99763446918</v>
      </c>
      <c r="AB19" s="73">
        <v>36901.610691165552</v>
      </c>
      <c r="AC19" s="73">
        <v>255058.33162436631</v>
      </c>
      <c r="AD19" s="73">
        <v>791423.93995000108</v>
      </c>
      <c r="AE19" s="73">
        <v>499463.99763446918</v>
      </c>
      <c r="AF19" s="73">
        <v>36642.010691165553</v>
      </c>
      <c r="AG19" s="73">
        <v>255058.33162436631</v>
      </c>
      <c r="AH19" s="73">
        <v>791164.3399500011</v>
      </c>
      <c r="AI19" s="73">
        <v>32265.51</v>
      </c>
      <c r="AJ19" s="73">
        <v>6385</v>
      </c>
      <c r="AK19" s="73">
        <v>86733.57</v>
      </c>
      <c r="AL19" s="73">
        <v>125384.08</v>
      </c>
      <c r="AM19" s="73">
        <v>31351.501275213672</v>
      </c>
      <c r="AN19" s="73">
        <v>5651.553142857143</v>
      </c>
      <c r="AO19" s="73">
        <v>86189.73654453436</v>
      </c>
      <c r="AP19" s="73">
        <v>123192.79096260518</v>
      </c>
      <c r="AQ19" s="73">
        <v>1035</v>
      </c>
      <c r="AR19" s="73">
        <v>613.00058823529412</v>
      </c>
      <c r="AS19" s="73">
        <v>2503.1999999999998</v>
      </c>
      <c r="AT19" s="73">
        <v>4151.2005882352942</v>
      </c>
      <c r="AU19" s="73">
        <v>916.66666666666697</v>
      </c>
      <c r="AV19" s="73">
        <v>613.00058823529412</v>
      </c>
      <c r="AW19" s="73">
        <v>2503.1999999999998</v>
      </c>
      <c r="AX19" s="73">
        <v>4032.8672549019611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v>0</v>
      </c>
      <c r="CS19" s="73">
        <v>0</v>
      </c>
      <c r="CT19" s="73">
        <v>0</v>
      </c>
      <c r="CU19" s="73">
        <v>8070.17</v>
      </c>
      <c r="CV19" s="73">
        <v>0</v>
      </c>
      <c r="CW19" s="73">
        <v>0</v>
      </c>
      <c r="CX19" s="73">
        <v>8070.17</v>
      </c>
      <c r="CY19" s="73">
        <v>1091.9003536762602</v>
      </c>
      <c r="CZ19" s="73">
        <v>0</v>
      </c>
      <c r="DA19" s="73">
        <v>0</v>
      </c>
      <c r="DB19" s="73">
        <v>1091.9003536762602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0</v>
      </c>
      <c r="DL19" s="73">
        <v>0</v>
      </c>
      <c r="DM19" s="73">
        <v>0</v>
      </c>
      <c r="DN19" s="73">
        <v>0</v>
      </c>
      <c r="DO19" s="73">
        <v>0</v>
      </c>
      <c r="DP19" s="73">
        <v>0</v>
      </c>
      <c r="DQ19" s="73">
        <v>0</v>
      </c>
      <c r="DR19" s="73">
        <v>0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0</v>
      </c>
      <c r="EB19" s="73">
        <v>0</v>
      </c>
      <c r="EC19" s="73">
        <v>0</v>
      </c>
      <c r="ED19" s="73">
        <v>0</v>
      </c>
      <c r="EE19" s="73">
        <v>0</v>
      </c>
      <c r="EF19" s="73">
        <v>0</v>
      </c>
      <c r="EG19" s="73">
        <v>0</v>
      </c>
      <c r="EH19" s="73">
        <v>0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540834.67763446923</v>
      </c>
      <c r="ER19" s="73">
        <f t="shared" si="1"/>
        <v>43899.611279400844</v>
      </c>
      <c r="ES19" s="73">
        <f t="shared" si="2"/>
        <v>344295.1016243663</v>
      </c>
      <c r="ET19" s="73">
        <f t="shared" si="3"/>
        <v>929029.39053823636</v>
      </c>
      <c r="EU19" s="73">
        <f t="shared" si="4"/>
        <v>532824.06593002577</v>
      </c>
      <c r="EV19" s="73">
        <f t="shared" si="5"/>
        <v>42906.564422257987</v>
      </c>
      <c r="EW19" s="73">
        <f t="shared" si="6"/>
        <v>343751.26816890069</v>
      </c>
      <c r="EX19" s="73">
        <f t="shared" si="7"/>
        <v>919481.89852118446</v>
      </c>
    </row>
    <row r="20" spans="1:154" ht="24.95" customHeight="1" x14ac:dyDescent="0.2">
      <c r="A20" s="53">
        <v>13</v>
      </c>
      <c r="B20" s="72" t="s">
        <v>68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194055.28629830689</v>
      </c>
      <c r="AB20" s="73">
        <v>0</v>
      </c>
      <c r="AC20" s="73">
        <v>181782.79370169312</v>
      </c>
      <c r="AD20" s="73">
        <v>375838.08</v>
      </c>
      <c r="AE20" s="73">
        <v>194055.28629830689</v>
      </c>
      <c r="AF20" s="73">
        <v>0</v>
      </c>
      <c r="AG20" s="73">
        <v>181782.79370169312</v>
      </c>
      <c r="AH20" s="73">
        <v>375838.08</v>
      </c>
      <c r="AI20" s="73">
        <v>122199.9</v>
      </c>
      <c r="AJ20" s="73">
        <v>103235.25</v>
      </c>
      <c r="AK20" s="73">
        <v>0</v>
      </c>
      <c r="AL20" s="73">
        <v>225435.15</v>
      </c>
      <c r="AM20" s="73">
        <v>122199.9</v>
      </c>
      <c r="AN20" s="73">
        <v>103235.25</v>
      </c>
      <c r="AO20" s="73">
        <v>0</v>
      </c>
      <c r="AP20" s="73">
        <v>225435.15</v>
      </c>
      <c r="AQ20" s="73">
        <v>10376.27</v>
      </c>
      <c r="AR20" s="73">
        <v>3961.0305882352941</v>
      </c>
      <c r="AS20" s="73">
        <v>0</v>
      </c>
      <c r="AT20" s="73">
        <v>14337.300588235295</v>
      </c>
      <c r="AU20" s="73">
        <v>10376.27</v>
      </c>
      <c r="AV20" s="73">
        <v>3961.0305882352941</v>
      </c>
      <c r="AW20" s="73">
        <v>0</v>
      </c>
      <c r="AX20" s="73">
        <v>14337.300588235295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0</v>
      </c>
      <c r="CS20" s="73">
        <v>0</v>
      </c>
      <c r="CT20" s="73">
        <v>0</v>
      </c>
      <c r="CU20" s="73">
        <v>38711.050000000003</v>
      </c>
      <c r="CV20" s="73">
        <v>0</v>
      </c>
      <c r="CW20" s="73">
        <v>0</v>
      </c>
      <c r="CX20" s="73">
        <v>38711.050000000003</v>
      </c>
      <c r="CY20" s="73">
        <v>38711.050000000003</v>
      </c>
      <c r="CZ20" s="73">
        <v>0</v>
      </c>
      <c r="DA20" s="73">
        <v>0</v>
      </c>
      <c r="DB20" s="73">
        <v>38711.050000000003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96827</v>
      </c>
      <c r="DL20" s="73">
        <v>0</v>
      </c>
      <c r="DM20" s="73">
        <v>0</v>
      </c>
      <c r="DN20" s="73">
        <v>96827</v>
      </c>
      <c r="DO20" s="73">
        <v>96827</v>
      </c>
      <c r="DP20" s="73">
        <v>0</v>
      </c>
      <c r="DQ20" s="73">
        <v>0</v>
      </c>
      <c r="DR20" s="73">
        <v>96827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8100.48</v>
      </c>
      <c r="EB20" s="73">
        <v>0</v>
      </c>
      <c r="EC20" s="73">
        <v>0</v>
      </c>
      <c r="ED20" s="73">
        <v>8100.48</v>
      </c>
      <c r="EE20" s="73">
        <v>8100.48</v>
      </c>
      <c r="EF20" s="73">
        <v>0</v>
      </c>
      <c r="EG20" s="73">
        <v>0</v>
      </c>
      <c r="EH20" s="73">
        <v>8100.48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470269.9862983069</v>
      </c>
      <c r="ER20" s="73">
        <f t="shared" si="1"/>
        <v>107196.2805882353</v>
      </c>
      <c r="ES20" s="73">
        <f t="shared" si="2"/>
        <v>181782.79370169312</v>
      </c>
      <c r="ET20" s="73">
        <f t="shared" si="3"/>
        <v>759249.06058823527</v>
      </c>
      <c r="EU20" s="73">
        <f t="shared" si="4"/>
        <v>470269.9862983069</v>
      </c>
      <c r="EV20" s="73">
        <f t="shared" si="5"/>
        <v>107196.2805882353</v>
      </c>
      <c r="EW20" s="73">
        <f t="shared" si="6"/>
        <v>181782.79370169312</v>
      </c>
      <c r="EX20" s="73">
        <f t="shared" si="7"/>
        <v>759249.06058823527</v>
      </c>
    </row>
    <row r="21" spans="1:154" ht="24.95" customHeight="1" x14ac:dyDescent="0.2">
      <c r="A21" s="53">
        <v>14</v>
      </c>
      <c r="B21" s="74" t="s">
        <v>64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376969.05923250027</v>
      </c>
      <c r="AB21" s="73">
        <v>61364.873340000049</v>
      </c>
      <c r="AC21" s="73">
        <v>4700.6784600000083</v>
      </c>
      <c r="AD21" s="73">
        <v>443034.61103250034</v>
      </c>
      <c r="AE21" s="73">
        <v>376969.05923250027</v>
      </c>
      <c r="AF21" s="73">
        <v>61364.873340000049</v>
      </c>
      <c r="AG21" s="73">
        <v>4700.6784600000083</v>
      </c>
      <c r="AH21" s="73">
        <v>443034.61103250034</v>
      </c>
      <c r="AI21" s="73">
        <v>33455.100000000006</v>
      </c>
      <c r="AJ21" s="73">
        <v>0</v>
      </c>
      <c r="AK21" s="73">
        <v>1480</v>
      </c>
      <c r="AL21" s="73">
        <v>34935.100000000006</v>
      </c>
      <c r="AM21" s="73">
        <v>33455.100000000006</v>
      </c>
      <c r="AN21" s="73">
        <v>0</v>
      </c>
      <c r="AO21" s="73">
        <v>1074</v>
      </c>
      <c r="AP21" s="73">
        <v>34529.100000000006</v>
      </c>
      <c r="AQ21" s="73">
        <v>398.31</v>
      </c>
      <c r="AR21" s="73">
        <v>263.00058823529412</v>
      </c>
      <c r="AS21" s="73">
        <v>1250.5999999999999</v>
      </c>
      <c r="AT21" s="73">
        <v>1911.910588235294</v>
      </c>
      <c r="AU21" s="73">
        <v>398.31</v>
      </c>
      <c r="AV21" s="73">
        <v>263.00058823529412</v>
      </c>
      <c r="AW21" s="73">
        <v>489</v>
      </c>
      <c r="AX21" s="73">
        <v>1150.3105882352941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22981.72</v>
      </c>
      <c r="CV21" s="73">
        <v>7594.44</v>
      </c>
      <c r="CW21" s="73">
        <v>0</v>
      </c>
      <c r="CX21" s="73">
        <v>30576.16</v>
      </c>
      <c r="CY21" s="73">
        <v>2459.6491340316243</v>
      </c>
      <c r="CZ21" s="73">
        <v>7594.44</v>
      </c>
      <c r="DA21" s="73">
        <v>0</v>
      </c>
      <c r="DB21" s="73">
        <v>10054.089134031623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433804.18923250027</v>
      </c>
      <c r="ER21" s="73">
        <f t="shared" si="1"/>
        <v>69222.313928235337</v>
      </c>
      <c r="ES21" s="73">
        <f t="shared" si="2"/>
        <v>7431.2784600000086</v>
      </c>
      <c r="ET21" s="73">
        <f t="shared" si="3"/>
        <v>510457.78162073565</v>
      </c>
      <c r="EU21" s="73">
        <f t="shared" si="4"/>
        <v>413282.11836653185</v>
      </c>
      <c r="EV21" s="73">
        <f t="shared" si="5"/>
        <v>69222.313928235337</v>
      </c>
      <c r="EW21" s="73">
        <f t="shared" si="6"/>
        <v>6263.6784600000083</v>
      </c>
      <c r="EX21" s="73">
        <f t="shared" si="7"/>
        <v>488768.11075476726</v>
      </c>
    </row>
    <row r="22" spans="1:154" ht="24.95" customHeight="1" x14ac:dyDescent="0.2">
      <c r="A22" s="53">
        <v>15</v>
      </c>
      <c r="B22" s="74" t="s">
        <v>92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8017.41</v>
      </c>
      <c r="AK22" s="73">
        <v>0</v>
      </c>
      <c r="AL22" s="73">
        <v>8017.41</v>
      </c>
      <c r="AM22" s="73">
        <v>0</v>
      </c>
      <c r="AN22" s="73">
        <v>8017.41</v>
      </c>
      <c r="AO22" s="73">
        <v>0</v>
      </c>
      <c r="AP22" s="73">
        <v>8017.41</v>
      </c>
      <c r="AQ22" s="73">
        <v>0</v>
      </c>
      <c r="AR22" s="73">
        <v>3465.8105882352938</v>
      </c>
      <c r="AS22" s="73">
        <v>0</v>
      </c>
      <c r="AT22" s="73">
        <v>3465.8105882352938</v>
      </c>
      <c r="AU22" s="73">
        <v>0</v>
      </c>
      <c r="AV22" s="73">
        <v>3465.8105882352938</v>
      </c>
      <c r="AW22" s="73">
        <v>0</v>
      </c>
      <c r="AX22" s="73">
        <v>3465.8105882352938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v>0</v>
      </c>
      <c r="CS22" s="73">
        <v>0</v>
      </c>
      <c r="CT22" s="73">
        <v>0</v>
      </c>
      <c r="CU22" s="73">
        <v>0</v>
      </c>
      <c r="CV22" s="73">
        <v>0</v>
      </c>
      <c r="CW22" s="73">
        <v>0</v>
      </c>
      <c r="CX22" s="73">
        <v>0</v>
      </c>
      <c r="CY22" s="73">
        <v>0</v>
      </c>
      <c r="CZ22" s="73">
        <v>0</v>
      </c>
      <c r="DA22" s="73">
        <v>0</v>
      </c>
      <c r="DB22" s="73">
        <v>0</v>
      </c>
      <c r="DC22" s="73">
        <v>0</v>
      </c>
      <c r="DD22" s="73">
        <v>0</v>
      </c>
      <c r="DE22" s="73">
        <v>0</v>
      </c>
      <c r="DF22" s="73">
        <v>0</v>
      </c>
      <c r="DG22" s="73">
        <v>0</v>
      </c>
      <c r="DH22" s="73">
        <v>0</v>
      </c>
      <c r="DI22" s="73">
        <v>0</v>
      </c>
      <c r="DJ22" s="73">
        <v>0</v>
      </c>
      <c r="DK22" s="73">
        <v>92818.8</v>
      </c>
      <c r="DL22" s="73">
        <v>0</v>
      </c>
      <c r="DM22" s="73">
        <v>0</v>
      </c>
      <c r="DN22" s="73">
        <v>92818.8</v>
      </c>
      <c r="DO22" s="73">
        <v>92818.8</v>
      </c>
      <c r="DP22" s="73">
        <v>0</v>
      </c>
      <c r="DQ22" s="73">
        <v>0</v>
      </c>
      <c r="DR22" s="73">
        <v>92818.8</v>
      </c>
      <c r="DS22" s="73">
        <v>0</v>
      </c>
      <c r="DT22" s="73">
        <v>0</v>
      </c>
      <c r="DU22" s="73">
        <v>0</v>
      </c>
      <c r="DV22" s="73">
        <v>0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</v>
      </c>
      <c r="EI22" s="73">
        <v>0</v>
      </c>
      <c r="EJ22" s="73">
        <v>0</v>
      </c>
      <c r="EK22" s="73">
        <v>0</v>
      </c>
      <c r="EL22" s="73">
        <v>0</v>
      </c>
      <c r="EM22" s="73">
        <v>0</v>
      </c>
      <c r="EN22" s="73">
        <v>0</v>
      </c>
      <c r="EO22" s="73">
        <v>0</v>
      </c>
      <c r="EP22" s="73">
        <v>0</v>
      </c>
      <c r="EQ22" s="73">
        <f t="shared" si="0"/>
        <v>92818.8</v>
      </c>
      <c r="ER22" s="73">
        <f t="shared" si="1"/>
        <v>11483.220588235294</v>
      </c>
      <c r="ES22" s="73">
        <f t="shared" si="2"/>
        <v>0</v>
      </c>
      <c r="ET22" s="73">
        <f t="shared" si="3"/>
        <v>104302.02058823529</v>
      </c>
      <c r="EU22" s="73">
        <f t="shared" si="4"/>
        <v>92818.8</v>
      </c>
      <c r="EV22" s="73">
        <f t="shared" si="5"/>
        <v>11483.220588235294</v>
      </c>
      <c r="EW22" s="73">
        <f t="shared" si="6"/>
        <v>0</v>
      </c>
      <c r="EX22" s="73">
        <f t="shared" si="7"/>
        <v>104302.02058823529</v>
      </c>
    </row>
    <row r="23" spans="1:154" ht="24.95" customHeight="1" x14ac:dyDescent="0.2">
      <c r="A23" s="53">
        <v>16</v>
      </c>
      <c r="B23" s="74" t="s">
        <v>63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15215.740000000002</v>
      </c>
      <c r="AJ23" s="73">
        <v>0</v>
      </c>
      <c r="AK23" s="73">
        <v>0</v>
      </c>
      <c r="AL23" s="73">
        <v>15215.740000000002</v>
      </c>
      <c r="AM23" s="73">
        <v>15215.740000000002</v>
      </c>
      <c r="AN23" s="73">
        <v>0</v>
      </c>
      <c r="AO23" s="73">
        <v>0</v>
      </c>
      <c r="AP23" s="73">
        <v>15215.740000000002</v>
      </c>
      <c r="AQ23" s="73">
        <v>0</v>
      </c>
      <c r="AR23" s="73">
        <v>263.00058823529412</v>
      </c>
      <c r="AS23" s="73">
        <v>0</v>
      </c>
      <c r="AT23" s="73">
        <v>263.00058823529412</v>
      </c>
      <c r="AU23" s="73">
        <v>0</v>
      </c>
      <c r="AV23" s="73">
        <v>263.00058823529412</v>
      </c>
      <c r="AW23" s="73">
        <v>0</v>
      </c>
      <c r="AX23" s="73">
        <v>263.00058823529412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v>0</v>
      </c>
      <c r="CS23" s="73">
        <v>0</v>
      </c>
      <c r="CT23" s="73">
        <v>0</v>
      </c>
      <c r="CU23" s="73">
        <v>0</v>
      </c>
      <c r="CV23" s="73">
        <v>0</v>
      </c>
      <c r="CW23" s="73">
        <v>0</v>
      </c>
      <c r="CX23" s="73">
        <v>0</v>
      </c>
      <c r="CY23" s="73">
        <v>0</v>
      </c>
      <c r="CZ23" s="73">
        <v>0</v>
      </c>
      <c r="DA23" s="73">
        <v>0</v>
      </c>
      <c r="DB23" s="73">
        <v>0</v>
      </c>
      <c r="DC23" s="73">
        <v>0</v>
      </c>
      <c r="DD23" s="73">
        <v>0</v>
      </c>
      <c r="DE23" s="73">
        <v>0</v>
      </c>
      <c r="DF23" s="73">
        <v>0</v>
      </c>
      <c r="DG23" s="73">
        <v>0</v>
      </c>
      <c r="DH23" s="73">
        <v>0</v>
      </c>
      <c r="DI23" s="73">
        <v>0</v>
      </c>
      <c r="DJ23" s="73">
        <v>0</v>
      </c>
      <c r="DK23" s="73">
        <v>0</v>
      </c>
      <c r="DL23" s="73">
        <v>0</v>
      </c>
      <c r="DM23" s="73">
        <v>0</v>
      </c>
      <c r="DN23" s="73">
        <v>0</v>
      </c>
      <c r="DO23" s="73">
        <v>0</v>
      </c>
      <c r="DP23" s="73">
        <v>0</v>
      </c>
      <c r="DQ23" s="73">
        <v>0</v>
      </c>
      <c r="DR23" s="73">
        <v>0</v>
      </c>
      <c r="DS23" s="73">
        <v>0</v>
      </c>
      <c r="DT23" s="73">
        <v>0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</v>
      </c>
      <c r="EI23" s="73">
        <v>0</v>
      </c>
      <c r="EJ23" s="73">
        <v>0</v>
      </c>
      <c r="EK23" s="73">
        <v>0</v>
      </c>
      <c r="EL23" s="73">
        <v>0</v>
      </c>
      <c r="EM23" s="73">
        <v>0</v>
      </c>
      <c r="EN23" s="73">
        <v>0</v>
      </c>
      <c r="EO23" s="73">
        <v>0</v>
      </c>
      <c r="EP23" s="73">
        <v>0</v>
      </c>
      <c r="EQ23" s="73">
        <f t="shared" si="0"/>
        <v>15215.740000000002</v>
      </c>
      <c r="ER23" s="73">
        <f t="shared" si="1"/>
        <v>263.00058823529412</v>
      </c>
      <c r="ES23" s="73">
        <f t="shared" si="2"/>
        <v>0</v>
      </c>
      <c r="ET23" s="73">
        <f t="shared" si="3"/>
        <v>15478.740588235296</v>
      </c>
      <c r="EU23" s="73">
        <f t="shared" si="4"/>
        <v>15215.740000000002</v>
      </c>
      <c r="EV23" s="73">
        <f t="shared" si="5"/>
        <v>263.00058823529412</v>
      </c>
      <c r="EW23" s="73">
        <f t="shared" si="6"/>
        <v>0</v>
      </c>
      <c r="EX23" s="73">
        <f t="shared" si="7"/>
        <v>15478.740588235296</v>
      </c>
    </row>
    <row r="24" spans="1:154" ht="24.95" customHeight="1" x14ac:dyDescent="0.2">
      <c r="A24" s="53">
        <v>17</v>
      </c>
      <c r="B24" s="74" t="s">
        <v>69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0</v>
      </c>
      <c r="AJ24" s="73">
        <v>0</v>
      </c>
      <c r="AK24" s="73">
        <v>0</v>
      </c>
      <c r="AL24" s="73">
        <v>0</v>
      </c>
      <c r="AM24" s="73">
        <v>0</v>
      </c>
      <c r="AN24" s="73">
        <v>0</v>
      </c>
      <c r="AO24" s="73">
        <v>0</v>
      </c>
      <c r="AP24" s="73">
        <v>0</v>
      </c>
      <c r="AQ24" s="73">
        <v>0</v>
      </c>
      <c r="AR24" s="73">
        <v>263</v>
      </c>
      <c r="AS24" s="73">
        <v>0</v>
      </c>
      <c r="AT24" s="73">
        <v>263</v>
      </c>
      <c r="AU24" s="73">
        <v>0</v>
      </c>
      <c r="AV24" s="73">
        <v>263</v>
      </c>
      <c r="AW24" s="73">
        <v>0</v>
      </c>
      <c r="AX24" s="73">
        <v>263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73">
        <v>0</v>
      </c>
      <c r="BW24" s="73">
        <v>0</v>
      </c>
      <c r="BX24" s="73">
        <v>0</v>
      </c>
      <c r="BY24" s="73">
        <v>0</v>
      </c>
      <c r="BZ24" s="73">
        <v>0</v>
      </c>
      <c r="CA24" s="73">
        <v>0</v>
      </c>
      <c r="CB24" s="73">
        <v>0</v>
      </c>
      <c r="CC24" s="73">
        <v>0</v>
      </c>
      <c r="CD24" s="73">
        <v>0</v>
      </c>
      <c r="CE24" s="73">
        <v>0</v>
      </c>
      <c r="CF24" s="73">
        <v>0</v>
      </c>
      <c r="CG24" s="73">
        <v>0</v>
      </c>
      <c r="CH24" s="73">
        <v>0</v>
      </c>
      <c r="CI24" s="73">
        <v>0</v>
      </c>
      <c r="CJ24" s="73">
        <v>0</v>
      </c>
      <c r="CK24" s="73">
        <v>0</v>
      </c>
      <c r="CL24" s="73">
        <v>0</v>
      </c>
      <c r="CM24" s="73">
        <v>0</v>
      </c>
      <c r="CN24" s="73">
        <v>0</v>
      </c>
      <c r="CO24" s="73">
        <v>0</v>
      </c>
      <c r="CP24" s="73">
        <v>0</v>
      </c>
      <c r="CQ24" s="73">
        <v>0</v>
      </c>
      <c r="CR24" s="73">
        <v>0</v>
      </c>
      <c r="CS24" s="73">
        <v>0</v>
      </c>
      <c r="CT24" s="73">
        <v>0</v>
      </c>
      <c r="CU24" s="73">
        <v>0</v>
      </c>
      <c r="CV24" s="73">
        <v>0</v>
      </c>
      <c r="CW24" s="73">
        <v>0</v>
      </c>
      <c r="CX24" s="73">
        <v>0</v>
      </c>
      <c r="CY24" s="73">
        <v>0</v>
      </c>
      <c r="CZ24" s="73">
        <v>0</v>
      </c>
      <c r="DA24" s="73">
        <v>0</v>
      </c>
      <c r="DB24" s="73">
        <v>0</v>
      </c>
      <c r="DC24" s="73">
        <v>0</v>
      </c>
      <c r="DD24" s="73">
        <v>0</v>
      </c>
      <c r="DE24" s="73">
        <v>0</v>
      </c>
      <c r="DF24" s="73">
        <v>0</v>
      </c>
      <c r="DG24" s="73">
        <v>0</v>
      </c>
      <c r="DH24" s="73">
        <v>0</v>
      </c>
      <c r="DI24" s="73">
        <v>0</v>
      </c>
      <c r="DJ24" s="73">
        <v>0</v>
      </c>
      <c r="DK24" s="73">
        <v>0</v>
      </c>
      <c r="DL24" s="73">
        <v>0</v>
      </c>
      <c r="DM24" s="73">
        <v>0</v>
      </c>
      <c r="DN24" s="73">
        <v>0</v>
      </c>
      <c r="DO24" s="73">
        <v>0</v>
      </c>
      <c r="DP24" s="73">
        <v>0</v>
      </c>
      <c r="DQ24" s="73">
        <v>0</v>
      </c>
      <c r="DR24" s="73">
        <v>0</v>
      </c>
      <c r="DS24" s="73">
        <v>0</v>
      </c>
      <c r="DT24" s="73">
        <v>0</v>
      </c>
      <c r="DU24" s="73">
        <v>0</v>
      </c>
      <c r="DV24" s="73">
        <v>0</v>
      </c>
      <c r="DW24" s="73">
        <v>0</v>
      </c>
      <c r="DX24" s="73">
        <v>0</v>
      </c>
      <c r="DY24" s="73">
        <v>0</v>
      </c>
      <c r="DZ24" s="73">
        <v>0</v>
      </c>
      <c r="EA24" s="73">
        <v>0</v>
      </c>
      <c r="EB24" s="73">
        <v>0</v>
      </c>
      <c r="EC24" s="73">
        <v>0</v>
      </c>
      <c r="ED24" s="73">
        <v>0</v>
      </c>
      <c r="EE24" s="73">
        <v>0</v>
      </c>
      <c r="EF24" s="73">
        <v>0</v>
      </c>
      <c r="EG24" s="73">
        <v>0</v>
      </c>
      <c r="EH24" s="73">
        <v>0</v>
      </c>
      <c r="EI24" s="73">
        <v>0</v>
      </c>
      <c r="EJ24" s="73">
        <v>0</v>
      </c>
      <c r="EK24" s="73">
        <v>0</v>
      </c>
      <c r="EL24" s="73">
        <v>0</v>
      </c>
      <c r="EM24" s="73">
        <v>0</v>
      </c>
      <c r="EN24" s="73">
        <v>0</v>
      </c>
      <c r="EO24" s="73">
        <v>0</v>
      </c>
      <c r="EP24" s="73">
        <v>0</v>
      </c>
      <c r="EQ24" s="73">
        <f t="shared" si="0"/>
        <v>0</v>
      </c>
      <c r="ER24" s="73">
        <f t="shared" si="1"/>
        <v>263</v>
      </c>
      <c r="ES24" s="73">
        <f t="shared" si="2"/>
        <v>0</v>
      </c>
      <c r="ET24" s="73">
        <f t="shared" si="3"/>
        <v>263</v>
      </c>
      <c r="EU24" s="73">
        <f t="shared" si="4"/>
        <v>0</v>
      </c>
      <c r="EV24" s="73">
        <f t="shared" si="5"/>
        <v>263</v>
      </c>
      <c r="EW24" s="73">
        <f t="shared" si="6"/>
        <v>0</v>
      </c>
      <c r="EX24" s="73">
        <f t="shared" si="7"/>
        <v>263</v>
      </c>
    </row>
    <row r="25" spans="1:154" x14ac:dyDescent="0.2">
      <c r="A25" s="55"/>
      <c r="B25" s="81" t="s">
        <v>1</v>
      </c>
      <c r="C25" s="76">
        <f t="shared" ref="C25" si="8">SUM(C8:C24)</f>
        <v>1844721.1</v>
      </c>
      <c r="D25" s="76">
        <f t="shared" ref="D25" si="9">SUM(D8:D24)</f>
        <v>1271432.8700000001</v>
      </c>
      <c r="E25" s="76">
        <f t="shared" ref="E25" si="10">SUM(E8:E24)</f>
        <v>286500</v>
      </c>
      <c r="F25" s="76">
        <f t="shared" ref="F25" si="11">SUM(F8:F24)</f>
        <v>3402653.97</v>
      </c>
      <c r="G25" s="76">
        <f t="shared" ref="G25" si="12">SUM(G8:G24)</f>
        <v>828422.38532508456</v>
      </c>
      <c r="H25" s="76">
        <f t="shared" ref="H25" si="13">SUM(H8:H24)</f>
        <v>1023211.9595329409</v>
      </c>
      <c r="I25" s="76">
        <f t="shared" ref="I25" si="14">SUM(I8:I24)</f>
        <v>264804.78271065606</v>
      </c>
      <c r="J25" s="76">
        <f t="shared" ref="J25" si="15">SUM(J8:J24)</f>
        <v>2116439.1275686817</v>
      </c>
      <c r="K25" s="76">
        <f t="shared" ref="K25" si="16">SUM(K8:K24)</f>
        <v>24773.530000000006</v>
      </c>
      <c r="L25" s="76">
        <f t="shared" ref="L25" si="17">SUM(L8:L24)</f>
        <v>119626.73000000003</v>
      </c>
      <c r="M25" s="76">
        <f t="shared" ref="M25" si="18">SUM(M8:M24)</f>
        <v>1935.79</v>
      </c>
      <c r="N25" s="76">
        <f t="shared" ref="N25" si="19">SUM(N8:N24)</f>
        <v>146336.04999999999</v>
      </c>
      <c r="O25" s="76">
        <f t="shared" ref="O25" si="20">SUM(O8:O24)</f>
        <v>24773.530000000006</v>
      </c>
      <c r="P25" s="76">
        <f t="shared" ref="P25" si="21">SUM(P8:P24)</f>
        <v>119626.73000000003</v>
      </c>
      <c r="Q25" s="76">
        <f t="shared" ref="Q25" si="22">SUM(Q8:Q24)</f>
        <v>1935.79</v>
      </c>
      <c r="R25" s="76">
        <f t="shared" ref="R25" si="23">SUM(R8:R24)</f>
        <v>146336.04999999999</v>
      </c>
      <c r="S25" s="76">
        <f t="shared" ref="S25" si="24">SUM(S8:S24)</f>
        <v>97455.360000000001</v>
      </c>
      <c r="T25" s="76">
        <f t="shared" ref="T25" si="25">SUM(T8:T24)</f>
        <v>5000</v>
      </c>
      <c r="U25" s="76">
        <f t="shared" ref="U25" si="26">SUM(U8:U24)</f>
        <v>2237</v>
      </c>
      <c r="V25" s="76">
        <f t="shared" ref="V25" si="27">SUM(V8:V24)</f>
        <v>104692.36</v>
      </c>
      <c r="W25" s="76">
        <f t="shared" ref="W25" si="28">SUM(W8:W24)</f>
        <v>97455.360000000001</v>
      </c>
      <c r="X25" s="76">
        <f t="shared" ref="X25" si="29">SUM(X8:X24)</f>
        <v>5000</v>
      </c>
      <c r="Y25" s="76">
        <f t="shared" ref="Y25" si="30">SUM(Y8:Y24)</f>
        <v>2118.5</v>
      </c>
      <c r="Z25" s="76">
        <f t="shared" ref="Z25" si="31">SUM(Z8:Z24)</f>
        <v>104573.86</v>
      </c>
      <c r="AA25" s="76">
        <f t="shared" ref="AA25" si="32">SUM(AA8:AA24)</f>
        <v>23522737.803922351</v>
      </c>
      <c r="AB25" s="76">
        <f t="shared" ref="AB25" si="33">SUM(AB8:AB24)</f>
        <v>2025191.819208004</v>
      </c>
      <c r="AC25" s="76">
        <f t="shared" ref="AC25" si="34">SUM(AC8:AC24)</f>
        <v>15197902.119397007</v>
      </c>
      <c r="AD25" s="76">
        <f t="shared" ref="AD25" si="35">SUM(AD8:AD24)</f>
        <v>40745831.742527366</v>
      </c>
      <c r="AE25" s="76">
        <f t="shared" ref="AE25" si="36">SUM(AE8:AE24)</f>
        <v>23405750.89937235</v>
      </c>
      <c r="AF25" s="76">
        <f t="shared" ref="AF25" si="37">SUM(AF8:AF24)</f>
        <v>2024734.654268004</v>
      </c>
      <c r="AG25" s="76">
        <f t="shared" ref="AG25" si="38">SUM(AG8:AG24)</f>
        <v>14402585.359397009</v>
      </c>
      <c r="AH25" s="76">
        <f t="shared" ref="AH25" si="39">SUM(AH8:AH24)</f>
        <v>39833070.91303736</v>
      </c>
      <c r="AI25" s="76">
        <f t="shared" ref="AI25" si="40">SUM(AI8:AI24)</f>
        <v>3755463.1436369992</v>
      </c>
      <c r="AJ25" s="76">
        <f t="shared" ref="AJ25" si="41">SUM(AJ8:AJ24)</f>
        <v>6719500.1828110013</v>
      </c>
      <c r="AK25" s="76">
        <f t="shared" ref="AK25" si="42">SUM(AK8:AK24)</f>
        <v>3405012.5300000007</v>
      </c>
      <c r="AL25" s="76">
        <f t="shared" ref="AL25" si="43">SUM(AL8:AL24)</f>
        <v>13879975.856448002</v>
      </c>
      <c r="AM25" s="76">
        <f t="shared" ref="AM25" si="44">SUM(AM8:AM24)</f>
        <v>3337817.8164122128</v>
      </c>
      <c r="AN25" s="76">
        <f t="shared" ref="AN25" si="45">SUM(AN8:AN24)</f>
        <v>5310410.490953858</v>
      </c>
      <c r="AO25" s="76">
        <f t="shared" ref="AO25" si="46">SUM(AO8:AO24)</f>
        <v>1847541.6865445354</v>
      </c>
      <c r="AP25" s="76">
        <f t="shared" ref="AP25" si="47">SUM(AP8:AP24)</f>
        <v>10495769.993910605</v>
      </c>
      <c r="AQ25" s="76">
        <f t="shared" ref="AQ25" si="48">SUM(AQ8:AQ24)</f>
        <v>783798.7009262942</v>
      </c>
      <c r="AR25" s="76">
        <f t="shared" ref="AR25" si="49">SUM(AR8:AR24)</f>
        <v>540144.96613252943</v>
      </c>
      <c r="AS25" s="76">
        <f t="shared" ref="AS25" si="50">SUM(AS8:AS24)</f>
        <v>174807.40000000002</v>
      </c>
      <c r="AT25" s="76">
        <f t="shared" ref="AT25" si="51">SUM(AT8:AT24)</f>
        <v>1498751.0670588235</v>
      </c>
      <c r="AU25" s="76">
        <f t="shared" ref="AU25" si="52">SUM(AU8:AU24)</f>
        <v>604956.15659296082</v>
      </c>
      <c r="AV25" s="76">
        <f t="shared" ref="AV25" si="53">SUM(AV8:AV24)</f>
        <v>384587.27554429398</v>
      </c>
      <c r="AW25" s="76">
        <f t="shared" ref="AW25" si="54">SUM(AW8:AW24)</f>
        <v>130220.23000000001</v>
      </c>
      <c r="AX25" s="76">
        <f t="shared" ref="AX25" si="55">SUM(AX8:AX24)</f>
        <v>1119763.6621372548</v>
      </c>
      <c r="AY25" s="76">
        <f t="shared" ref="AY25" si="56">SUM(AY8:AY24)</f>
        <v>0</v>
      </c>
      <c r="AZ25" s="76">
        <f t="shared" ref="AZ25" si="57">SUM(AZ8:AZ24)</f>
        <v>0</v>
      </c>
      <c r="BA25" s="76">
        <f t="shared" ref="BA25" si="58">SUM(BA8:BA24)</f>
        <v>0</v>
      </c>
      <c r="BB25" s="76">
        <f t="shared" ref="BB25" si="59">SUM(BB8:BB24)</f>
        <v>0</v>
      </c>
      <c r="BC25" s="76">
        <f t="shared" ref="BC25" si="60">SUM(BC8:BC24)</f>
        <v>0</v>
      </c>
      <c r="BD25" s="76">
        <f t="shared" ref="BD25" si="61">SUM(BD8:BD24)</f>
        <v>0</v>
      </c>
      <c r="BE25" s="76">
        <f t="shared" ref="BE25" si="62">SUM(BE8:BE24)</f>
        <v>0</v>
      </c>
      <c r="BF25" s="76">
        <f t="shared" ref="BF25" si="63">SUM(BF8:BF24)</f>
        <v>0</v>
      </c>
      <c r="BG25" s="76">
        <f t="shared" ref="BG25" si="64">SUM(BG8:BG24)</f>
        <v>0</v>
      </c>
      <c r="BH25" s="76">
        <f t="shared" ref="BH25" si="65">SUM(BH8:BH24)</f>
        <v>0</v>
      </c>
      <c r="BI25" s="76">
        <f t="shared" ref="BI25" si="66">SUM(BI8:BI24)</f>
        <v>0</v>
      </c>
      <c r="BJ25" s="76">
        <f t="shared" ref="BJ25" si="67">SUM(BJ8:BJ24)</f>
        <v>0</v>
      </c>
      <c r="BK25" s="76">
        <f t="shared" ref="BK25" si="68">SUM(BK8:BK24)</f>
        <v>0</v>
      </c>
      <c r="BL25" s="76">
        <f t="shared" ref="BL25" si="69">SUM(BL8:BL24)</f>
        <v>0</v>
      </c>
      <c r="BM25" s="76">
        <f t="shared" ref="BM25" si="70">SUM(BM8:BM24)</f>
        <v>0</v>
      </c>
      <c r="BN25" s="76">
        <f t="shared" ref="BN25" si="71">SUM(BN8:BN24)</f>
        <v>0</v>
      </c>
      <c r="BO25" s="76">
        <f t="shared" ref="BO25" si="72">SUM(BO8:BO24)</f>
        <v>1542992.5152</v>
      </c>
      <c r="BP25" s="76">
        <f t="shared" ref="BP25" si="73">SUM(BP8:BP24)</f>
        <v>0</v>
      </c>
      <c r="BQ25" s="76">
        <f t="shared" ref="BQ25" si="74">SUM(BQ8:BQ24)</f>
        <v>0</v>
      </c>
      <c r="BR25" s="76">
        <f t="shared" ref="BR25" si="75">SUM(BR8:BR24)</f>
        <v>1542992.5152</v>
      </c>
      <c r="BS25" s="76">
        <f t="shared" ref="BS25" si="76">SUM(BS8:BS24)</f>
        <v>0</v>
      </c>
      <c r="BT25" s="76">
        <f t="shared" ref="BT25" si="77">SUM(BT8:BT24)</f>
        <v>0</v>
      </c>
      <c r="BU25" s="76">
        <f t="shared" ref="BU25" si="78">SUM(BU8:BU24)</f>
        <v>0</v>
      </c>
      <c r="BV25" s="76">
        <f t="shared" ref="BV25" si="79">SUM(BV8:BV24)</f>
        <v>0</v>
      </c>
      <c r="BW25" s="76">
        <f t="shared" ref="BW25" si="80">SUM(BW8:BW24)</f>
        <v>0</v>
      </c>
      <c r="BX25" s="76">
        <f t="shared" ref="BX25" si="81">SUM(BX8:BX24)</f>
        <v>0</v>
      </c>
      <c r="BY25" s="76">
        <f t="shared" ref="BY25" si="82">SUM(BY8:BY24)</f>
        <v>0</v>
      </c>
      <c r="BZ25" s="76">
        <f t="shared" ref="BZ25" si="83">SUM(BZ8:BZ24)</f>
        <v>0</v>
      </c>
      <c r="CA25" s="76">
        <f t="shared" ref="CA25" si="84">SUM(CA8:CA24)</f>
        <v>0</v>
      </c>
      <c r="CB25" s="76">
        <f t="shared" ref="CB25" si="85">SUM(CB8:CB24)</f>
        <v>0</v>
      </c>
      <c r="CC25" s="76">
        <f t="shared" ref="CC25" si="86">SUM(CC8:CC24)</f>
        <v>0</v>
      </c>
      <c r="CD25" s="76">
        <f t="shared" ref="CD25" si="87">SUM(CD8:CD24)</f>
        <v>0</v>
      </c>
      <c r="CE25" s="76">
        <f t="shared" ref="CE25" si="88">SUM(CE8:CE24)</f>
        <v>0</v>
      </c>
      <c r="CF25" s="76">
        <f t="shared" ref="CF25" si="89">SUM(CF8:CF24)</f>
        <v>0</v>
      </c>
      <c r="CG25" s="76">
        <f t="shared" ref="CG25" si="90">SUM(CG8:CG24)</f>
        <v>0</v>
      </c>
      <c r="CH25" s="76">
        <f t="shared" ref="CH25" si="91">SUM(CH8:CH24)</f>
        <v>0</v>
      </c>
      <c r="CI25" s="76">
        <f t="shared" ref="CI25" si="92">SUM(CI8:CI24)</f>
        <v>0</v>
      </c>
      <c r="CJ25" s="76">
        <f t="shared" ref="CJ25" si="93">SUM(CJ8:CJ24)</f>
        <v>0</v>
      </c>
      <c r="CK25" s="76">
        <f t="shared" ref="CK25" si="94">SUM(CK8:CK24)</f>
        <v>0</v>
      </c>
      <c r="CL25" s="76">
        <f t="shared" ref="CL25" si="95">SUM(CL8:CL24)</f>
        <v>0</v>
      </c>
      <c r="CM25" s="76">
        <f t="shared" ref="CM25" si="96">SUM(CM8:CM24)</f>
        <v>334876.76028000005</v>
      </c>
      <c r="CN25" s="76">
        <f t="shared" ref="CN25" si="97">SUM(CN8:CN24)</f>
        <v>374.51321999999999</v>
      </c>
      <c r="CO25" s="76">
        <f t="shared" ref="CO25" si="98">SUM(CO8:CO24)</f>
        <v>0</v>
      </c>
      <c r="CP25" s="76">
        <f t="shared" ref="CP25" si="99">SUM(CP8:CP24)</f>
        <v>335251.27350000001</v>
      </c>
      <c r="CQ25" s="76">
        <f t="shared" ref="CQ25" si="100">SUM(CQ8:CQ24)</f>
        <v>326478.81853000005</v>
      </c>
      <c r="CR25" s="76">
        <f t="shared" ref="CR25" si="101">SUM(CR8:CR24)</f>
        <v>374.51321999999999</v>
      </c>
      <c r="CS25" s="76">
        <f t="shared" ref="CS25" si="102">SUM(CS8:CS24)</f>
        <v>0</v>
      </c>
      <c r="CT25" s="76">
        <f t="shared" ref="CT25" si="103">SUM(CT8:CT24)</f>
        <v>326853.33175000001</v>
      </c>
      <c r="CU25" s="76">
        <f t="shared" ref="CU25" si="104">SUM(CU8:CU24)</f>
        <v>2618417.6798239993</v>
      </c>
      <c r="CV25" s="76">
        <f t="shared" ref="CV25" si="105">SUM(CV8:CV24)</f>
        <v>3235707.6001760005</v>
      </c>
      <c r="CW25" s="76">
        <f t="shared" ref="CW25" si="106">SUM(CW8:CW24)</f>
        <v>676</v>
      </c>
      <c r="CX25" s="76">
        <f t="shared" ref="CX25" si="107">SUM(CX8:CX24)</f>
        <v>5854801.2799999993</v>
      </c>
      <c r="CY25" s="76">
        <f t="shared" ref="CY25" si="108">SUM(CY8:CY24)</f>
        <v>848903.34503158752</v>
      </c>
      <c r="CZ25" s="76">
        <f t="shared" ref="CZ25" si="109">SUM(CZ8:CZ24)</f>
        <v>747589.75536138308</v>
      </c>
      <c r="DA25" s="76">
        <f t="shared" ref="DA25" si="110">SUM(DA8:DA24)</f>
        <v>676</v>
      </c>
      <c r="DB25" s="76">
        <f t="shared" ref="DB25" si="111">SUM(DB8:DB24)</f>
        <v>1597169.1003929703</v>
      </c>
      <c r="DC25" s="76">
        <f t="shared" ref="DC25" si="112">SUM(DC8:DC24)</f>
        <v>4176.8499999999995</v>
      </c>
      <c r="DD25" s="76">
        <f t="shared" ref="DD25" si="113">SUM(DD8:DD24)</f>
        <v>11414.47</v>
      </c>
      <c r="DE25" s="76">
        <f t="shared" ref="DE25" si="114">SUM(DE8:DE24)</f>
        <v>0</v>
      </c>
      <c r="DF25" s="76">
        <f t="shared" ref="DF25" si="115">SUM(DF8:DF24)</f>
        <v>15591.32</v>
      </c>
      <c r="DG25" s="76">
        <f t="shared" ref="DG25" si="116">SUM(DG8:DG24)</f>
        <v>4176.8499999999995</v>
      </c>
      <c r="DH25" s="76">
        <f t="shared" ref="DH25" si="117">SUM(DH8:DH24)</f>
        <v>11414.47</v>
      </c>
      <c r="DI25" s="76">
        <f t="shared" ref="DI25" si="118">SUM(DI8:DI24)</f>
        <v>0</v>
      </c>
      <c r="DJ25" s="76">
        <f t="shared" ref="DJ25" si="119">SUM(DJ8:DJ24)</f>
        <v>15591.32</v>
      </c>
      <c r="DK25" s="76">
        <f t="shared" ref="DK25" si="120">SUM(DK8:DK24)</f>
        <v>1073794.51</v>
      </c>
      <c r="DL25" s="76">
        <f t="shared" ref="DL25" si="121">SUM(DL8:DL24)</f>
        <v>19740.39</v>
      </c>
      <c r="DM25" s="76">
        <f t="shared" ref="DM25" si="122">SUM(DM8:DM24)</f>
        <v>0</v>
      </c>
      <c r="DN25" s="76">
        <f t="shared" ref="DN25" si="123">SUM(DN8:DN24)</f>
        <v>1093534.8999999999</v>
      </c>
      <c r="DO25" s="76">
        <f t="shared" ref="DO25" si="124">SUM(DO8:DO24)</f>
        <v>510279.18</v>
      </c>
      <c r="DP25" s="76">
        <f t="shared" ref="DP25" si="125">SUM(DP8:DP24)</f>
        <v>19338.59</v>
      </c>
      <c r="DQ25" s="76">
        <f t="shared" ref="DQ25" si="126">SUM(DQ8:DQ24)</f>
        <v>0</v>
      </c>
      <c r="DR25" s="76">
        <f t="shared" ref="DR25" si="127">SUM(DR8:DR24)</f>
        <v>529617.77</v>
      </c>
      <c r="DS25" s="76">
        <f t="shared" ref="DS25" si="128">SUM(DS8:DS24)</f>
        <v>0</v>
      </c>
      <c r="DT25" s="76">
        <f t="shared" ref="DT25" si="129">SUM(DT8:DT24)</f>
        <v>32394.85</v>
      </c>
      <c r="DU25" s="76">
        <f t="shared" ref="DU25" si="130">SUM(DU8:DU24)</f>
        <v>0</v>
      </c>
      <c r="DV25" s="76">
        <f t="shared" ref="DV25" si="131">SUM(DV8:DV24)</f>
        <v>32394.85</v>
      </c>
      <c r="DW25" s="76">
        <f t="shared" ref="DW25" si="132">SUM(DW8:DW24)</f>
        <v>0</v>
      </c>
      <c r="DX25" s="76">
        <f t="shared" ref="DX25" si="133">SUM(DX8:DX24)</f>
        <v>32394.85</v>
      </c>
      <c r="DY25" s="76">
        <f t="shared" ref="DY25" si="134">SUM(DY8:DY24)</f>
        <v>0</v>
      </c>
      <c r="DZ25" s="76">
        <f t="shared" ref="DZ25" si="135">SUM(DZ8:DZ24)</f>
        <v>32394.85</v>
      </c>
      <c r="EA25" s="76">
        <f t="shared" ref="EA25" si="136">SUM(EA8:EA24)</f>
        <v>25969.649999999991</v>
      </c>
      <c r="EB25" s="76">
        <f t="shared" ref="EB25" si="137">SUM(EB8:EB24)</f>
        <v>161935.04999999987</v>
      </c>
      <c r="EC25" s="76">
        <f t="shared" ref="EC25" si="138">SUM(EC8:EC24)</f>
        <v>4806</v>
      </c>
      <c r="ED25" s="76">
        <f t="shared" ref="ED25" si="139">SUM(ED8:ED24)</f>
        <v>192710.6999999999</v>
      </c>
      <c r="EE25" s="76">
        <f t="shared" ref="EE25" si="140">SUM(EE8:EE24)</f>
        <v>25358.09499999999</v>
      </c>
      <c r="EF25" s="76">
        <f t="shared" ref="EF25" si="141">SUM(EF8:EF24)</f>
        <v>161935.04999999987</v>
      </c>
      <c r="EG25" s="76">
        <f t="shared" ref="EG25" si="142">SUM(EG8:EG24)</f>
        <v>3003.855</v>
      </c>
      <c r="EH25" s="76">
        <f t="shared" ref="EH25" si="143">SUM(EH8:EH24)</f>
        <v>190296.99999999991</v>
      </c>
      <c r="EI25" s="76">
        <f t="shared" ref="EI25" si="144">SUM(EI8:EI24)</f>
        <v>0</v>
      </c>
      <c r="EJ25" s="76">
        <f t="shared" ref="EJ25" si="145">SUM(EJ8:EJ24)</f>
        <v>0</v>
      </c>
      <c r="EK25" s="76">
        <f t="shared" ref="EK25" si="146">SUM(EK8:EK24)</f>
        <v>0</v>
      </c>
      <c r="EL25" s="76">
        <f t="shared" ref="EL25" si="147">SUM(EL8:EL24)</f>
        <v>0</v>
      </c>
      <c r="EM25" s="76">
        <f t="shared" ref="EM25" si="148">SUM(EM8:EM24)</f>
        <v>0</v>
      </c>
      <c r="EN25" s="76">
        <f t="shared" ref="EN25" si="149">SUM(EN8:EN24)</f>
        <v>0</v>
      </c>
      <c r="EO25" s="76">
        <f t="shared" ref="EO25" si="150">SUM(EO8:EO24)</f>
        <v>0</v>
      </c>
      <c r="EP25" s="76">
        <f t="shared" ref="EP25" si="151">SUM(EP8:EP24)</f>
        <v>0</v>
      </c>
      <c r="EQ25" s="76">
        <f t="shared" ref="EQ25" si="152">SUM(EQ8:EQ24)</f>
        <v>35629177.603789635</v>
      </c>
      <c r="ER25" s="76">
        <f t="shared" ref="ER25" si="153">SUM(ER8:ER24)</f>
        <v>14142463.44154753</v>
      </c>
      <c r="ES25" s="76">
        <f t="shared" ref="ES25" si="154">SUM(ES8:ES24)</f>
        <v>19073876.839397006</v>
      </c>
      <c r="ET25" s="76">
        <f t="shared" ref="ET25" si="155">SUM(ET8:ET24)</f>
        <v>68845517.884734198</v>
      </c>
      <c r="EU25" s="76">
        <f t="shared" ref="EU25" si="156">SUM(EU8:EU24)</f>
        <v>30014372.436264198</v>
      </c>
      <c r="EV25" s="76">
        <f t="shared" ref="EV25" si="157">SUM(EV8:EV24)</f>
        <v>9840618.3388804756</v>
      </c>
      <c r="EW25" s="76">
        <f t="shared" ref="EW25" si="158">SUM(EW8:EW24)</f>
        <v>16652886.203652199</v>
      </c>
      <c r="EX25" s="76">
        <f t="shared" ref="EX25" si="159">SUM(EX8:EX24)</f>
        <v>56507876.97879687</v>
      </c>
    </row>
    <row r="26" spans="1:154" x14ac:dyDescent="0.2">
      <c r="A26" s="82"/>
      <c r="B26" s="88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</row>
    <row r="27" spans="1:154" s="27" customFormat="1" ht="12.75" customHeight="1" x14ac:dyDescent="0.2">
      <c r="EX27" s="94"/>
    </row>
    <row r="28" spans="1:154" s="18" customFormat="1" ht="15" x14ac:dyDescent="0.2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  <c r="ET28" s="93"/>
      <c r="EU28" s="93"/>
      <c r="EV28" s="93"/>
      <c r="EW28" s="93"/>
      <c r="EX28" s="93"/>
    </row>
    <row r="29" spans="1:154" s="18" customFormat="1" ht="21" customHeight="1" x14ac:dyDescent="0.2">
      <c r="A29" s="35"/>
      <c r="B29" s="112" t="s">
        <v>77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  <c r="EX29" s="93"/>
    </row>
    <row r="30" spans="1:154" s="18" customFormat="1" ht="13.5" x14ac:dyDescent="0.2">
      <c r="B30" s="17" t="s">
        <v>22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  <c r="EX30" s="93"/>
    </row>
    <row r="31" spans="1:154" s="18" customFormat="1" ht="13.5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154" s="18" customFormat="1" ht="13.5" x14ac:dyDescent="0.2"/>
    <row r="33" spans="39:40" s="18" customFormat="1" ht="13.5" x14ac:dyDescent="0.2">
      <c r="AM33" s="34"/>
      <c r="AN33" s="34"/>
    </row>
  </sheetData>
  <sortState ref="B10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29:N29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M7" sqref="AM7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3" t="s">
        <v>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39"/>
    </row>
    <row r="2" spans="1:45" s="33" customFormat="1" x14ac:dyDescent="0.2">
      <c r="A2" s="113" t="s">
        <v>26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103" t="s">
        <v>0</v>
      </c>
      <c r="B5" s="103" t="s">
        <v>2</v>
      </c>
      <c r="C5" s="100" t="s">
        <v>3</v>
      </c>
      <c r="D5" s="101"/>
      <c r="E5" s="100" t="s">
        <v>27</v>
      </c>
      <c r="F5" s="101"/>
      <c r="G5" s="100" t="s">
        <v>34</v>
      </c>
      <c r="H5" s="101"/>
      <c r="I5" s="100" t="s">
        <v>6</v>
      </c>
      <c r="J5" s="101"/>
      <c r="K5" s="100" t="s">
        <v>36</v>
      </c>
      <c r="L5" s="101"/>
      <c r="M5" s="100" t="s">
        <v>37</v>
      </c>
      <c r="N5" s="101"/>
      <c r="O5" s="100" t="s">
        <v>8</v>
      </c>
      <c r="P5" s="101"/>
      <c r="Q5" s="100" t="s">
        <v>28</v>
      </c>
      <c r="R5" s="101"/>
      <c r="S5" s="100" t="s">
        <v>38</v>
      </c>
      <c r="T5" s="101"/>
      <c r="U5" s="100" t="s">
        <v>29</v>
      </c>
      <c r="V5" s="101"/>
      <c r="W5" s="100" t="s">
        <v>30</v>
      </c>
      <c r="X5" s="101"/>
      <c r="Y5" s="100" t="s">
        <v>9</v>
      </c>
      <c r="Z5" s="101"/>
      <c r="AA5" s="100" t="s">
        <v>31</v>
      </c>
      <c r="AB5" s="101"/>
      <c r="AC5" s="100" t="s">
        <v>10</v>
      </c>
      <c r="AD5" s="101"/>
      <c r="AE5" s="100" t="s">
        <v>11</v>
      </c>
      <c r="AF5" s="101"/>
      <c r="AG5" s="100" t="s">
        <v>12</v>
      </c>
      <c r="AH5" s="101"/>
      <c r="AI5" s="100" t="s">
        <v>32</v>
      </c>
      <c r="AJ5" s="101"/>
      <c r="AK5" s="100" t="s">
        <v>13</v>
      </c>
      <c r="AL5" s="101"/>
      <c r="AM5" s="100" t="s">
        <v>14</v>
      </c>
      <c r="AN5" s="102"/>
    </row>
    <row r="6" spans="1:45" ht="93" customHeight="1" x14ac:dyDescent="0.2">
      <c r="A6" s="105"/>
      <c r="B6" s="105"/>
      <c r="C6" s="23" t="s">
        <v>49</v>
      </c>
      <c r="D6" s="23" t="s">
        <v>50</v>
      </c>
      <c r="E6" s="23" t="s">
        <v>49</v>
      </c>
      <c r="F6" s="23" t="s">
        <v>50</v>
      </c>
      <c r="G6" s="23" t="s">
        <v>49</v>
      </c>
      <c r="H6" s="23" t="s">
        <v>50</v>
      </c>
      <c r="I6" s="23" t="s">
        <v>49</v>
      </c>
      <c r="J6" s="23" t="s">
        <v>50</v>
      </c>
      <c r="K6" s="23" t="s">
        <v>49</v>
      </c>
      <c r="L6" s="23" t="s">
        <v>50</v>
      </c>
      <c r="M6" s="23" t="s">
        <v>49</v>
      </c>
      <c r="N6" s="23" t="s">
        <v>50</v>
      </c>
      <c r="O6" s="23" t="s">
        <v>49</v>
      </c>
      <c r="P6" s="23" t="s">
        <v>50</v>
      </c>
      <c r="Q6" s="23" t="s">
        <v>49</v>
      </c>
      <c r="R6" s="23" t="s">
        <v>50</v>
      </c>
      <c r="S6" s="23" t="s">
        <v>49</v>
      </c>
      <c r="T6" s="23" t="s">
        <v>50</v>
      </c>
      <c r="U6" s="23" t="s">
        <v>49</v>
      </c>
      <c r="V6" s="23" t="s">
        <v>50</v>
      </c>
      <c r="W6" s="23" t="s">
        <v>49</v>
      </c>
      <c r="X6" s="23" t="s">
        <v>50</v>
      </c>
      <c r="Y6" s="23" t="s">
        <v>49</v>
      </c>
      <c r="Z6" s="23" t="s">
        <v>50</v>
      </c>
      <c r="AA6" s="23" t="s">
        <v>49</v>
      </c>
      <c r="AB6" s="23" t="s">
        <v>50</v>
      </c>
      <c r="AC6" s="23" t="s">
        <v>49</v>
      </c>
      <c r="AD6" s="23" t="s">
        <v>50</v>
      </c>
      <c r="AE6" s="23" t="s">
        <v>49</v>
      </c>
      <c r="AF6" s="23" t="s">
        <v>50</v>
      </c>
      <c r="AG6" s="23" t="s">
        <v>49</v>
      </c>
      <c r="AH6" s="23" t="s">
        <v>50</v>
      </c>
      <c r="AI6" s="23" t="s">
        <v>49</v>
      </c>
      <c r="AJ6" s="23" t="s">
        <v>50</v>
      </c>
      <c r="AK6" s="23" t="s">
        <v>49</v>
      </c>
      <c r="AL6" s="23" t="s">
        <v>50</v>
      </c>
      <c r="AM6" s="23" t="s">
        <v>49</v>
      </c>
      <c r="AN6" s="23" t="s">
        <v>50</v>
      </c>
    </row>
    <row r="7" spans="1:45" ht="24.95" customHeight="1" x14ac:dyDescent="0.2">
      <c r="A7" s="53">
        <v>1</v>
      </c>
      <c r="B7" s="54" t="s">
        <v>48</v>
      </c>
      <c r="C7" s="73">
        <v>25700.569999999971</v>
      </c>
      <c r="D7" s="73">
        <v>109668.15999999997</v>
      </c>
      <c r="E7" s="73">
        <v>24639.700000000004</v>
      </c>
      <c r="F7" s="73">
        <v>24639.700000000004</v>
      </c>
      <c r="G7" s="73">
        <v>10843.67</v>
      </c>
      <c r="H7" s="73">
        <v>10843.67</v>
      </c>
      <c r="I7" s="73">
        <v>12998775.310000001</v>
      </c>
      <c r="J7" s="73">
        <v>12998775.310000001</v>
      </c>
      <c r="K7" s="73">
        <v>1944017.32</v>
      </c>
      <c r="L7" s="73">
        <v>1944098.68</v>
      </c>
      <c r="M7" s="73">
        <v>241535.22176470593</v>
      </c>
      <c r="N7" s="73">
        <v>268241.19176470593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-889</v>
      </c>
      <c r="V7" s="73">
        <v>-444.5</v>
      </c>
      <c r="W7" s="73">
        <v>0</v>
      </c>
      <c r="X7" s="73">
        <v>0</v>
      </c>
      <c r="Y7" s="73">
        <v>176368.91999999998</v>
      </c>
      <c r="Z7" s="73">
        <v>110368.86999999998</v>
      </c>
      <c r="AA7" s="73">
        <v>3389167.1099999994</v>
      </c>
      <c r="AB7" s="73">
        <v>355359.42999999924</v>
      </c>
      <c r="AC7" s="73">
        <v>0</v>
      </c>
      <c r="AD7" s="73">
        <v>0</v>
      </c>
      <c r="AE7" s="73">
        <v>-417058.65</v>
      </c>
      <c r="AF7" s="73">
        <v>-80289.436000000002</v>
      </c>
      <c r="AG7" s="73">
        <v>0</v>
      </c>
      <c r="AH7" s="73">
        <v>0</v>
      </c>
      <c r="AI7" s="73">
        <v>-115788.01</v>
      </c>
      <c r="AJ7" s="73">
        <v>-42989.97</v>
      </c>
      <c r="AK7" s="73">
        <v>0</v>
      </c>
      <c r="AL7" s="73">
        <v>0</v>
      </c>
      <c r="AM7" s="75">
        <f t="shared" ref="AM7:AM23" si="0">C7+E7+G7+I7+K7+M7+O7+Q7+S7+U7+W7+Y7+AA7+AC7+AE7+AG7+AI7+AK7</f>
        <v>18277312.161764707</v>
      </c>
      <c r="AN7" s="75">
        <f t="shared" ref="AN7:AN23" si="1">D7+F7+H7+J7+L7+N7+P7+R7+T7+V7+X7+Z7+AB7+AD7+AF7+AH7+AJ7+AL7</f>
        <v>15698271.105764704</v>
      </c>
      <c r="AS7" s="91"/>
    </row>
    <row r="8" spans="1:45" ht="24.95" customHeight="1" x14ac:dyDescent="0.2">
      <c r="A8" s="53">
        <v>2</v>
      </c>
      <c r="B8" s="54" t="s">
        <v>65</v>
      </c>
      <c r="C8" s="73">
        <v>148105.80000000005</v>
      </c>
      <c r="D8" s="73">
        <v>85105.800000000047</v>
      </c>
      <c r="E8" s="73">
        <v>39310.343450057298</v>
      </c>
      <c r="F8" s="73">
        <v>39310.343450057298</v>
      </c>
      <c r="G8" s="73">
        <v>24000</v>
      </c>
      <c r="H8" s="73">
        <v>24000</v>
      </c>
      <c r="I8" s="73">
        <v>11367073.818194779</v>
      </c>
      <c r="J8" s="73">
        <v>10054929.359371249</v>
      </c>
      <c r="K8" s="73">
        <v>0</v>
      </c>
      <c r="L8" s="73">
        <v>0</v>
      </c>
      <c r="M8" s="73">
        <v>4185.5417647058821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11582675.503409542</v>
      </c>
      <c r="AN8" s="75">
        <f t="shared" si="1"/>
        <v>10203345.502821306</v>
      </c>
      <c r="AS8" s="91"/>
    </row>
    <row r="9" spans="1:45" ht="24.95" customHeight="1" x14ac:dyDescent="0.2">
      <c r="A9" s="53">
        <v>3</v>
      </c>
      <c r="B9" s="54" t="s">
        <v>47</v>
      </c>
      <c r="C9" s="73">
        <v>648912.76573706919</v>
      </c>
      <c r="D9" s="73">
        <v>736219.72826766537</v>
      </c>
      <c r="E9" s="73">
        <v>21197.975449999998</v>
      </c>
      <c r="F9" s="73">
        <v>21197.975449999998</v>
      </c>
      <c r="G9" s="73">
        <v>-5284.4000000000005</v>
      </c>
      <c r="H9" s="73">
        <v>-5284.4000000000005</v>
      </c>
      <c r="I9" s="73">
        <v>0</v>
      </c>
      <c r="J9" s="73">
        <v>0</v>
      </c>
      <c r="K9" s="73">
        <v>4663845.733789321</v>
      </c>
      <c r="L9" s="73">
        <v>4343579.2604559874</v>
      </c>
      <c r="M9" s="73">
        <v>131457.1551327061</v>
      </c>
      <c r="N9" s="73">
        <v>148979.70273270615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58886.97324000029</v>
      </c>
      <c r="Z9" s="73">
        <v>58886.97324000029</v>
      </c>
      <c r="AA9" s="73">
        <v>1201556.6747053023</v>
      </c>
      <c r="AB9" s="73">
        <v>700855.62803582847</v>
      </c>
      <c r="AC9" s="73">
        <v>0</v>
      </c>
      <c r="AD9" s="73">
        <v>0</v>
      </c>
      <c r="AE9" s="73">
        <v>138375.55908213742</v>
      </c>
      <c r="AF9" s="73">
        <v>69436.4231499999</v>
      </c>
      <c r="AG9" s="73">
        <v>0</v>
      </c>
      <c r="AH9" s="73">
        <v>0</v>
      </c>
      <c r="AI9" s="73">
        <v>36056.238093999971</v>
      </c>
      <c r="AJ9" s="73">
        <v>76882.081854000047</v>
      </c>
      <c r="AK9" s="73">
        <v>0</v>
      </c>
      <c r="AL9" s="73">
        <v>0</v>
      </c>
      <c r="AM9" s="75">
        <f t="shared" si="0"/>
        <v>6895004.6752305366</v>
      </c>
      <c r="AN9" s="75">
        <f t="shared" si="1"/>
        <v>6150753.3731861878</v>
      </c>
      <c r="AS9" s="91"/>
    </row>
    <row r="10" spans="1:45" ht="24.95" customHeight="1" x14ac:dyDescent="0.2">
      <c r="A10" s="53">
        <v>4</v>
      </c>
      <c r="B10" s="54" t="s">
        <v>64</v>
      </c>
      <c r="C10" s="73">
        <v>0</v>
      </c>
      <c r="D10" s="73">
        <v>0</v>
      </c>
      <c r="E10" s="73">
        <v>0.11374500000013654</v>
      </c>
      <c r="F10" s="73">
        <v>0.11374500000013654</v>
      </c>
      <c r="G10" s="73">
        <v>0</v>
      </c>
      <c r="H10" s="73">
        <v>0</v>
      </c>
      <c r="I10" s="73">
        <v>486529.52662214317</v>
      </c>
      <c r="J10" s="73">
        <v>486529.52662214317</v>
      </c>
      <c r="K10" s="73">
        <v>-6254.0299999999979</v>
      </c>
      <c r="L10" s="73">
        <v>-6340.0299999999979</v>
      </c>
      <c r="M10" s="73">
        <v>16096.651764705883</v>
      </c>
      <c r="N10" s="73">
        <v>8211.1517647058827</v>
      </c>
      <c r="O10" s="73">
        <v>0</v>
      </c>
      <c r="P10" s="73">
        <v>0</v>
      </c>
      <c r="Q10" s="73">
        <v>0</v>
      </c>
      <c r="R10" s="73">
        <v>0</v>
      </c>
      <c r="S10" s="73">
        <v>3863040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2739.7900000000027</v>
      </c>
      <c r="AB10" s="73">
        <v>167.52078152631657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4362152.0521318493</v>
      </c>
      <c r="AN10" s="75">
        <f t="shared" si="1"/>
        <v>488568.28291337541</v>
      </c>
      <c r="AS10" s="91"/>
    </row>
    <row r="11" spans="1:45" ht="24.95" customHeight="1" x14ac:dyDescent="0.2">
      <c r="A11" s="53">
        <v>5</v>
      </c>
      <c r="B11" s="54" t="s">
        <v>66</v>
      </c>
      <c r="C11" s="73">
        <v>0</v>
      </c>
      <c r="D11" s="73">
        <v>0</v>
      </c>
      <c r="E11" s="73">
        <v>21824.5</v>
      </c>
      <c r="F11" s="73">
        <v>21824.5</v>
      </c>
      <c r="G11" s="73">
        <v>2843.63</v>
      </c>
      <c r="H11" s="73">
        <v>2843.63</v>
      </c>
      <c r="I11" s="73">
        <v>3523962</v>
      </c>
      <c r="J11" s="73">
        <v>3523962</v>
      </c>
      <c r="K11" s="73">
        <v>372934.91999999993</v>
      </c>
      <c r="L11" s="73">
        <v>372934.91999999993</v>
      </c>
      <c r="M11" s="73">
        <v>46922.259999999995</v>
      </c>
      <c r="N11" s="73">
        <v>46922.259999999995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219437.51999999996</v>
      </c>
      <c r="AB11" s="73">
        <v>183898.91999999995</v>
      </c>
      <c r="AC11" s="73">
        <v>11696.47</v>
      </c>
      <c r="AD11" s="73">
        <v>11696.47</v>
      </c>
      <c r="AE11" s="73">
        <v>111159.57</v>
      </c>
      <c r="AF11" s="73">
        <v>-2662.3899999999849</v>
      </c>
      <c r="AG11" s="73">
        <v>-1403.0599999999977</v>
      </c>
      <c r="AH11" s="73">
        <v>-1403.0599999999977</v>
      </c>
      <c r="AI11" s="73">
        <v>3804.75</v>
      </c>
      <c r="AJ11" s="73">
        <v>3804.75</v>
      </c>
      <c r="AK11" s="73">
        <v>0</v>
      </c>
      <c r="AL11" s="73">
        <v>0</v>
      </c>
      <c r="AM11" s="75">
        <f t="shared" si="0"/>
        <v>4313182.5600000005</v>
      </c>
      <c r="AN11" s="75">
        <f t="shared" si="1"/>
        <v>4163821.9999999995</v>
      </c>
      <c r="AS11" s="91"/>
    </row>
    <row r="12" spans="1:45" ht="24.95" customHeight="1" x14ac:dyDescent="0.2">
      <c r="A12" s="53">
        <v>6</v>
      </c>
      <c r="B12" s="54" t="s">
        <v>67</v>
      </c>
      <c r="C12" s="73">
        <v>1078495.0953100002</v>
      </c>
      <c r="D12" s="73">
        <v>329576.52592908137</v>
      </c>
      <c r="E12" s="73">
        <v>851.54000000000087</v>
      </c>
      <c r="F12" s="73">
        <v>851.54000000000087</v>
      </c>
      <c r="G12" s="73">
        <v>-1500</v>
      </c>
      <c r="H12" s="73">
        <v>-1500</v>
      </c>
      <c r="I12" s="73">
        <v>0</v>
      </c>
      <c r="J12" s="73">
        <v>0</v>
      </c>
      <c r="K12" s="73">
        <v>2235313.1659860001</v>
      </c>
      <c r="L12" s="73">
        <v>617818.90098600055</v>
      </c>
      <c r="M12" s="73">
        <v>245879.30176470589</v>
      </c>
      <c r="N12" s="73">
        <v>77863.544764705905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141385.79999999999</v>
      </c>
      <c r="Z12" s="73">
        <v>141385.79999999999</v>
      </c>
      <c r="AA12" s="73">
        <v>94733.099999999977</v>
      </c>
      <c r="AB12" s="73">
        <v>94215.299999999974</v>
      </c>
      <c r="AC12" s="73">
        <v>0</v>
      </c>
      <c r="AD12" s="73">
        <v>0</v>
      </c>
      <c r="AE12" s="73">
        <v>0</v>
      </c>
      <c r="AF12" s="73">
        <v>0</v>
      </c>
      <c r="AG12" s="73">
        <v>39328.130000000019</v>
      </c>
      <c r="AH12" s="73">
        <v>39328.130000000019</v>
      </c>
      <c r="AI12" s="73">
        <v>17170.29</v>
      </c>
      <c r="AJ12" s="73">
        <v>17170.29</v>
      </c>
      <c r="AK12" s="73">
        <v>0</v>
      </c>
      <c r="AL12" s="73">
        <v>0</v>
      </c>
      <c r="AM12" s="75">
        <f t="shared" si="0"/>
        <v>3851656.4230607059</v>
      </c>
      <c r="AN12" s="75">
        <f t="shared" si="1"/>
        <v>1316710.0316797881</v>
      </c>
      <c r="AS12" s="91"/>
    </row>
    <row r="13" spans="1:45" ht="24.95" customHeight="1" x14ac:dyDescent="0.2">
      <c r="A13" s="53">
        <v>7</v>
      </c>
      <c r="B13" s="54" t="s">
        <v>59</v>
      </c>
      <c r="C13" s="73">
        <v>15242</v>
      </c>
      <c r="D13" s="73">
        <v>15242</v>
      </c>
      <c r="E13" s="73">
        <v>1119</v>
      </c>
      <c r="F13" s="73">
        <v>1119</v>
      </c>
      <c r="G13" s="73">
        <v>0</v>
      </c>
      <c r="H13" s="73">
        <v>0</v>
      </c>
      <c r="I13" s="73">
        <v>1600408.3600000036</v>
      </c>
      <c r="J13" s="73">
        <v>1600408.3600000036</v>
      </c>
      <c r="K13" s="73">
        <v>637042.44999999995</v>
      </c>
      <c r="L13" s="73">
        <v>637042.44999999995</v>
      </c>
      <c r="M13" s="73">
        <v>77866.611764705885</v>
      </c>
      <c r="N13" s="73">
        <v>77123.536764705888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240536</v>
      </c>
      <c r="Z13" s="73">
        <v>120268.08500000001</v>
      </c>
      <c r="AA13" s="73">
        <v>61045</v>
      </c>
      <c r="AB13" s="73">
        <v>49134.794610995523</v>
      </c>
      <c r="AC13" s="73">
        <v>-875</v>
      </c>
      <c r="AD13" s="73">
        <v>-875</v>
      </c>
      <c r="AE13" s="73">
        <v>0</v>
      </c>
      <c r="AF13" s="73">
        <v>0</v>
      </c>
      <c r="AG13" s="73">
        <v>0</v>
      </c>
      <c r="AH13" s="73">
        <v>0</v>
      </c>
      <c r="AI13" s="73">
        <v>-68141</v>
      </c>
      <c r="AJ13" s="73">
        <v>-68485.427500000005</v>
      </c>
      <c r="AK13" s="73">
        <v>0</v>
      </c>
      <c r="AL13" s="73">
        <v>0</v>
      </c>
      <c r="AM13" s="75">
        <f t="shared" si="0"/>
        <v>2564243.4217647091</v>
      </c>
      <c r="AN13" s="75">
        <f t="shared" si="1"/>
        <v>2430977.7988757044</v>
      </c>
      <c r="AS13" s="91"/>
    </row>
    <row r="14" spans="1:45" ht="24.95" customHeight="1" x14ac:dyDescent="0.2">
      <c r="A14" s="53">
        <v>8</v>
      </c>
      <c r="B14" s="54" t="s">
        <v>58</v>
      </c>
      <c r="C14" s="73">
        <v>-34666.67</v>
      </c>
      <c r="D14" s="73">
        <v>-34666.67</v>
      </c>
      <c r="E14" s="73">
        <v>6068.03</v>
      </c>
      <c r="F14" s="73">
        <v>6068.03</v>
      </c>
      <c r="G14" s="73">
        <v>5000</v>
      </c>
      <c r="H14" s="73">
        <v>5000</v>
      </c>
      <c r="I14" s="73">
        <v>2447105.36</v>
      </c>
      <c r="J14" s="73">
        <v>2447105.36</v>
      </c>
      <c r="K14" s="73">
        <v>79599.48</v>
      </c>
      <c r="L14" s="73">
        <v>36714.550000000003</v>
      </c>
      <c r="M14" s="73">
        <v>10283.141764705884</v>
      </c>
      <c r="N14" s="73">
        <v>9004.3917647058843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2513389.3417647057</v>
      </c>
      <c r="AN14" s="75">
        <f t="shared" si="1"/>
        <v>2469225.6617647056</v>
      </c>
      <c r="AS14" s="91"/>
    </row>
    <row r="15" spans="1:45" ht="24.95" customHeight="1" x14ac:dyDescent="0.2">
      <c r="A15" s="53">
        <v>9</v>
      </c>
      <c r="B15" s="54" t="s">
        <v>61</v>
      </c>
      <c r="C15" s="73">
        <v>-133092.16</v>
      </c>
      <c r="D15" s="73">
        <v>-327.30000000001746</v>
      </c>
      <c r="E15" s="73">
        <v>6286.33</v>
      </c>
      <c r="F15" s="73">
        <v>6286.33</v>
      </c>
      <c r="G15" s="73">
        <v>2000</v>
      </c>
      <c r="H15" s="73">
        <v>2000</v>
      </c>
      <c r="I15" s="73">
        <v>2160100.6899999995</v>
      </c>
      <c r="J15" s="73">
        <v>2160100.6899999995</v>
      </c>
      <c r="K15" s="73">
        <v>173713.31000000003</v>
      </c>
      <c r="L15" s="73">
        <v>173713.31000000003</v>
      </c>
      <c r="M15" s="73">
        <v>62413.829999999994</v>
      </c>
      <c r="N15" s="73">
        <v>62413.829999999994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2367.3899999999994</v>
      </c>
      <c r="Z15" s="73">
        <v>2367.3899999999994</v>
      </c>
      <c r="AA15" s="73">
        <v>145796.32</v>
      </c>
      <c r="AB15" s="73">
        <v>119704.63000000003</v>
      </c>
      <c r="AC15" s="73">
        <v>0</v>
      </c>
      <c r="AD15" s="73">
        <v>0</v>
      </c>
      <c r="AE15" s="73">
        <v>0</v>
      </c>
      <c r="AF15" s="73">
        <v>-7.2759576141834259E-12</v>
      </c>
      <c r="AG15" s="73">
        <v>0</v>
      </c>
      <c r="AH15" s="73">
        <v>0</v>
      </c>
      <c r="AI15" s="73">
        <v>85964.75</v>
      </c>
      <c r="AJ15" s="73">
        <v>21903.450000000004</v>
      </c>
      <c r="AK15" s="73">
        <v>0</v>
      </c>
      <c r="AL15" s="73">
        <v>0</v>
      </c>
      <c r="AM15" s="75">
        <f t="shared" si="0"/>
        <v>2505550.4599999995</v>
      </c>
      <c r="AN15" s="75">
        <f t="shared" si="1"/>
        <v>2548162.3299999996</v>
      </c>
      <c r="AS15" s="91"/>
    </row>
    <row r="16" spans="1:45" ht="24.95" customHeight="1" x14ac:dyDescent="0.2">
      <c r="A16" s="53">
        <v>10</v>
      </c>
      <c r="B16" s="54" t="s">
        <v>62</v>
      </c>
      <c r="C16" s="73">
        <v>0</v>
      </c>
      <c r="D16" s="73">
        <v>0</v>
      </c>
      <c r="E16" s="73">
        <v>814.05753800000127</v>
      </c>
      <c r="F16" s="73">
        <v>814.05753800000127</v>
      </c>
      <c r="G16" s="73">
        <v>-3763</v>
      </c>
      <c r="H16" s="73">
        <v>-3881.5</v>
      </c>
      <c r="I16" s="73">
        <v>1500286.1199999831</v>
      </c>
      <c r="J16" s="73">
        <v>1500286.1199999831</v>
      </c>
      <c r="K16" s="73">
        <v>546892</v>
      </c>
      <c r="L16" s="73">
        <v>308581.36999999976</v>
      </c>
      <c r="M16" s="73">
        <v>77225.559411764669</v>
      </c>
      <c r="N16" s="73">
        <v>58152.089411764711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633.71999999999912</v>
      </c>
      <c r="Z16" s="73">
        <v>190.1099999999999</v>
      </c>
      <c r="AA16" s="73">
        <v>106653.83999999971</v>
      </c>
      <c r="AB16" s="73">
        <v>35486.04999999961</v>
      </c>
      <c r="AC16" s="73">
        <v>0</v>
      </c>
      <c r="AD16" s="73">
        <v>0</v>
      </c>
      <c r="AE16" s="73">
        <v>17444.39</v>
      </c>
      <c r="AF16" s="73">
        <v>17042.59</v>
      </c>
      <c r="AG16" s="73">
        <v>0</v>
      </c>
      <c r="AH16" s="73">
        <v>0</v>
      </c>
      <c r="AI16" s="73">
        <v>9400</v>
      </c>
      <c r="AJ16" s="73">
        <v>9400</v>
      </c>
      <c r="AK16" s="73">
        <v>0</v>
      </c>
      <c r="AL16" s="73">
        <v>0</v>
      </c>
      <c r="AM16" s="75">
        <f t="shared" si="0"/>
        <v>2255586.6869497481</v>
      </c>
      <c r="AN16" s="75">
        <f t="shared" si="1"/>
        <v>1926070.8869497473</v>
      </c>
      <c r="AS16" s="91"/>
    </row>
    <row r="17" spans="1:45" ht="24.95" customHeight="1" x14ac:dyDescent="0.2">
      <c r="A17" s="53">
        <v>11</v>
      </c>
      <c r="B17" s="54" t="s">
        <v>57</v>
      </c>
      <c r="C17" s="73">
        <v>0</v>
      </c>
      <c r="D17" s="73">
        <v>0</v>
      </c>
      <c r="E17" s="73">
        <v>0</v>
      </c>
      <c r="F17" s="73">
        <v>0</v>
      </c>
      <c r="G17" s="73">
        <v>500</v>
      </c>
      <c r="H17" s="73">
        <v>150</v>
      </c>
      <c r="I17" s="73">
        <v>1233873</v>
      </c>
      <c r="J17" s="73">
        <v>1233873</v>
      </c>
      <c r="K17" s="73">
        <v>367970.64</v>
      </c>
      <c r="L17" s="73">
        <v>104718.39000000003</v>
      </c>
      <c r="M17" s="73">
        <v>25789.43</v>
      </c>
      <c r="N17" s="73">
        <v>10666.71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1628133.07</v>
      </c>
      <c r="AN17" s="75">
        <f t="shared" si="1"/>
        <v>1349408.1</v>
      </c>
      <c r="AS17" s="91"/>
    </row>
    <row r="18" spans="1:45" ht="24.95" customHeight="1" x14ac:dyDescent="0.2">
      <c r="A18" s="53">
        <v>12</v>
      </c>
      <c r="B18" s="54" t="s">
        <v>56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812046.28841137292</v>
      </c>
      <c r="J18" s="73">
        <v>811786.68841137295</v>
      </c>
      <c r="K18" s="73">
        <v>148964.03</v>
      </c>
      <c r="L18" s="73">
        <v>146973.97096260518</v>
      </c>
      <c r="M18" s="73">
        <v>8073.7417647058837</v>
      </c>
      <c r="N18" s="73">
        <v>7955.4084313725507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8070.17</v>
      </c>
      <c r="AB18" s="73">
        <v>1091.9003536762575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977154.23017607885</v>
      </c>
      <c r="AN18" s="75">
        <f t="shared" si="1"/>
        <v>967807.96815902705</v>
      </c>
      <c r="AS18" s="91"/>
    </row>
    <row r="19" spans="1:45" ht="24.95" customHeight="1" x14ac:dyDescent="0.2">
      <c r="A19" s="53">
        <v>13</v>
      </c>
      <c r="B19" s="54" t="s">
        <v>68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420707.27</v>
      </c>
      <c r="J19" s="73">
        <v>420707.27</v>
      </c>
      <c r="K19" s="73">
        <v>215175.59</v>
      </c>
      <c r="L19" s="73">
        <v>215175.59</v>
      </c>
      <c r="M19" s="73">
        <v>-53131.57823529411</v>
      </c>
      <c r="N19" s="73">
        <v>11558.42176470589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261092.31</v>
      </c>
      <c r="AB19" s="73">
        <v>49019.31</v>
      </c>
      <c r="AC19" s="73">
        <v>0</v>
      </c>
      <c r="AD19" s="73">
        <v>0</v>
      </c>
      <c r="AE19" s="73">
        <v>96827</v>
      </c>
      <c r="AF19" s="73">
        <v>96827</v>
      </c>
      <c r="AG19" s="73">
        <v>0</v>
      </c>
      <c r="AH19" s="73">
        <v>0</v>
      </c>
      <c r="AI19" s="73">
        <v>27664.81</v>
      </c>
      <c r="AJ19" s="73">
        <v>39457.81</v>
      </c>
      <c r="AK19" s="73">
        <v>0</v>
      </c>
      <c r="AL19" s="73">
        <v>0</v>
      </c>
      <c r="AM19" s="75">
        <f t="shared" si="0"/>
        <v>968335.40176470601</v>
      </c>
      <c r="AN19" s="75">
        <f t="shared" si="1"/>
        <v>832745.40176470601</v>
      </c>
      <c r="AS19" s="91"/>
    </row>
    <row r="20" spans="1:45" ht="24.95" customHeight="1" x14ac:dyDescent="0.2">
      <c r="A20" s="53">
        <v>14</v>
      </c>
      <c r="B20" s="54" t="s">
        <v>63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34412.740000000005</v>
      </c>
      <c r="L20" s="73">
        <v>34412.740000000005</v>
      </c>
      <c r="M20" s="73">
        <v>5718.541764705883</v>
      </c>
      <c r="N20" s="73">
        <v>5718.541764705883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40131.281764705891</v>
      </c>
      <c r="AN20" s="75">
        <f t="shared" si="1"/>
        <v>40131.281764705891</v>
      </c>
      <c r="AS20" s="91"/>
    </row>
    <row r="21" spans="1:45" ht="24.95" customHeight="1" x14ac:dyDescent="0.2">
      <c r="A21" s="53">
        <v>15</v>
      </c>
      <c r="B21" s="63" t="s">
        <v>92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-1739.2140000000011</v>
      </c>
      <c r="L21" s="73">
        <v>-1739.2140000000011</v>
      </c>
      <c r="M21" s="73">
        <v>7388.3517647058834</v>
      </c>
      <c r="N21" s="73">
        <v>7388.3517647058834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7975.8000000000029</v>
      </c>
      <c r="AF21" s="73">
        <v>7975.8000000000029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13624.937764705886</v>
      </c>
      <c r="AN21" s="75">
        <f t="shared" si="1"/>
        <v>13624.937764705886</v>
      </c>
      <c r="AS21" s="91"/>
    </row>
    <row r="22" spans="1:45" ht="24.95" customHeight="1" x14ac:dyDescent="0.2">
      <c r="A22" s="53">
        <v>16</v>
      </c>
      <c r="B22" s="63" t="s">
        <v>69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2310</v>
      </c>
      <c r="L22" s="73">
        <v>2310</v>
      </c>
      <c r="M22" s="73">
        <v>4185.541764705883</v>
      </c>
      <c r="N22" s="73">
        <v>4185.541764705883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6495.541764705883</v>
      </c>
      <c r="AN22" s="75">
        <f t="shared" si="1"/>
        <v>6495.541764705883</v>
      </c>
      <c r="AS22" s="91"/>
    </row>
    <row r="23" spans="1:45" ht="24.95" customHeight="1" x14ac:dyDescent="0.2">
      <c r="A23" s="53">
        <v>17</v>
      </c>
      <c r="B23" s="63" t="s">
        <v>60</v>
      </c>
      <c r="C23" s="73">
        <v>26623.466399999983</v>
      </c>
      <c r="D23" s="73">
        <v>11205.826559999994</v>
      </c>
      <c r="E23" s="73">
        <v>54540.627867999938</v>
      </c>
      <c r="F23" s="73">
        <v>54540.627867999938</v>
      </c>
      <c r="G23" s="73">
        <v>100</v>
      </c>
      <c r="H23" s="73">
        <v>100</v>
      </c>
      <c r="I23" s="73">
        <v>783421.57069999666</v>
      </c>
      <c r="J23" s="73">
        <v>745382.30938999786</v>
      </c>
      <c r="K23" s="73">
        <v>282774.18929099996</v>
      </c>
      <c r="L23" s="73">
        <v>273715.71152499993</v>
      </c>
      <c r="M23" s="73">
        <v>11907.391764705902</v>
      </c>
      <c r="N23" s="73">
        <v>11585.443616557739</v>
      </c>
      <c r="O23" s="73">
        <v>0</v>
      </c>
      <c r="P23" s="73">
        <v>0</v>
      </c>
      <c r="Q23" s="73">
        <v>-2822680.3464020006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78950.027945999958</v>
      </c>
      <c r="Z23" s="73">
        <v>29622.789942176751</v>
      </c>
      <c r="AA23" s="73">
        <v>-91034.270279999939</v>
      </c>
      <c r="AB23" s="73">
        <v>13024.474880185327</v>
      </c>
      <c r="AC23" s="73">
        <v>4048.48</v>
      </c>
      <c r="AD23" s="73">
        <v>4048.48</v>
      </c>
      <c r="AE23" s="73">
        <v>0</v>
      </c>
      <c r="AF23" s="73">
        <v>0</v>
      </c>
      <c r="AG23" s="73">
        <v>0</v>
      </c>
      <c r="AH23" s="73">
        <v>0</v>
      </c>
      <c r="AI23" s="73">
        <v>37822.780000000042</v>
      </c>
      <c r="AJ23" s="73">
        <v>1813.0899999999165</v>
      </c>
      <c r="AK23" s="73">
        <v>0</v>
      </c>
      <c r="AL23" s="73">
        <v>0</v>
      </c>
      <c r="AM23" s="75">
        <f t="shared" si="0"/>
        <v>-1633526.082712298</v>
      </c>
      <c r="AN23" s="75">
        <f t="shared" si="1"/>
        <v>1145038.7537819175</v>
      </c>
      <c r="AS23" s="91"/>
    </row>
    <row r="24" spans="1:45" ht="15" x14ac:dyDescent="0.2">
      <c r="A24" s="26"/>
      <c r="B24" s="12" t="s">
        <v>1</v>
      </c>
      <c r="C24" s="76">
        <f t="shared" ref="C24:AN24" si="2">SUM(C7:C23)</f>
        <v>1775320.8674470696</v>
      </c>
      <c r="D24" s="76">
        <f t="shared" si="2"/>
        <v>1252024.0707567467</v>
      </c>
      <c r="E24" s="76">
        <f t="shared" si="2"/>
        <v>176652.21805105725</v>
      </c>
      <c r="F24" s="76">
        <f t="shared" si="2"/>
        <v>176652.21805105725</v>
      </c>
      <c r="G24" s="76">
        <f t="shared" si="2"/>
        <v>34739.899999999994</v>
      </c>
      <c r="H24" s="76">
        <f t="shared" si="2"/>
        <v>34271.399999999994</v>
      </c>
      <c r="I24" s="76">
        <f t="shared" si="2"/>
        <v>39334289.313928276</v>
      </c>
      <c r="J24" s="76">
        <f t="shared" si="2"/>
        <v>37983845.993794747</v>
      </c>
      <c r="K24" s="76">
        <f t="shared" si="2"/>
        <v>11696972.325066322</v>
      </c>
      <c r="L24" s="76">
        <f t="shared" si="2"/>
        <v>9203710.5999295935</v>
      </c>
      <c r="M24" s="76">
        <f t="shared" si="2"/>
        <v>923796.69572094153</v>
      </c>
      <c r="N24" s="76">
        <f t="shared" si="2"/>
        <v>815970.11807475425</v>
      </c>
      <c r="O24" s="76">
        <f t="shared" si="2"/>
        <v>0</v>
      </c>
      <c r="P24" s="76">
        <f t="shared" si="2"/>
        <v>0</v>
      </c>
      <c r="Q24" s="76">
        <f t="shared" si="2"/>
        <v>-2822680.3464020006</v>
      </c>
      <c r="R24" s="76">
        <f t="shared" si="2"/>
        <v>0</v>
      </c>
      <c r="S24" s="76">
        <f t="shared" si="2"/>
        <v>3863040</v>
      </c>
      <c r="T24" s="76">
        <f t="shared" si="2"/>
        <v>0</v>
      </c>
      <c r="U24" s="76">
        <f t="shared" si="2"/>
        <v>-889</v>
      </c>
      <c r="V24" s="76">
        <f t="shared" si="2"/>
        <v>-444.5</v>
      </c>
      <c r="W24" s="76">
        <f t="shared" si="2"/>
        <v>0</v>
      </c>
      <c r="X24" s="76">
        <f t="shared" si="2"/>
        <v>0</v>
      </c>
      <c r="Y24" s="76">
        <f t="shared" si="2"/>
        <v>699128.83118600026</v>
      </c>
      <c r="Z24" s="76">
        <f t="shared" si="2"/>
        <v>463090.01818217698</v>
      </c>
      <c r="AA24" s="76">
        <f t="shared" si="2"/>
        <v>5399257.5644253008</v>
      </c>
      <c r="AB24" s="76">
        <f t="shared" si="2"/>
        <v>1601957.958662211</v>
      </c>
      <c r="AC24" s="76">
        <f t="shared" si="2"/>
        <v>14869.949999999999</v>
      </c>
      <c r="AD24" s="76">
        <f t="shared" si="2"/>
        <v>14869.949999999999</v>
      </c>
      <c r="AE24" s="76">
        <f t="shared" si="2"/>
        <v>-45276.330917862579</v>
      </c>
      <c r="AF24" s="76">
        <f t="shared" si="2"/>
        <v>108329.98714999991</v>
      </c>
      <c r="AG24" s="76">
        <f t="shared" si="2"/>
        <v>37925.070000000022</v>
      </c>
      <c r="AH24" s="76">
        <f t="shared" si="2"/>
        <v>37925.070000000022</v>
      </c>
      <c r="AI24" s="76">
        <f t="shared" si="2"/>
        <v>33954.60809400001</v>
      </c>
      <c r="AJ24" s="76">
        <f t="shared" si="2"/>
        <v>58956.07435399996</v>
      </c>
      <c r="AK24" s="76">
        <f t="shared" si="2"/>
        <v>0</v>
      </c>
      <c r="AL24" s="76">
        <f t="shared" si="2"/>
        <v>0</v>
      </c>
      <c r="AM24" s="76">
        <f t="shared" si="2"/>
        <v>61121101.666599102</v>
      </c>
      <c r="AN24" s="76">
        <f t="shared" si="2"/>
        <v>51751158.95895528</v>
      </c>
    </row>
    <row r="25" spans="1:45" ht="15" x14ac:dyDescent="0.2">
      <c r="A25" s="86"/>
      <c r="B25" s="87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5" x14ac:dyDescent="0.2">
      <c r="AN26" s="91"/>
    </row>
    <row r="27" spans="1:45" ht="15" x14ac:dyDescent="0.2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5" x14ac:dyDescent="0.2">
      <c r="A28" s="35"/>
      <c r="B28" s="112" t="s">
        <v>78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5" ht="15" x14ac:dyDescent="0.2">
      <c r="A29" s="35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5" x14ac:dyDescent="0.2">
      <c r="B30" s="17" t="s">
        <v>54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5" x14ac:dyDescent="0.2">
      <c r="B31" s="17" t="s">
        <v>55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3" spans="39:40" x14ac:dyDescent="0.2">
      <c r="AM33" s="34"/>
      <c r="AN33" s="34"/>
    </row>
    <row r="34" spans="39:40" x14ac:dyDescent="0.2">
      <c r="AM34" s="34"/>
      <c r="AN34" s="34"/>
    </row>
  </sheetData>
  <sortState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8:N29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5" sqref="H15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4" t="s">
        <v>87</v>
      </c>
      <c r="B2" s="114"/>
      <c r="C2" s="114"/>
      <c r="D2" s="114"/>
    </row>
    <row r="3" spans="1:5" ht="12.75" customHeight="1" x14ac:dyDescent="0.2">
      <c r="A3" s="114"/>
      <c r="B3" s="114"/>
      <c r="C3" s="114"/>
      <c r="D3" s="114"/>
      <c r="E3" s="4"/>
    </row>
    <row r="4" spans="1:5" x14ac:dyDescent="0.2">
      <c r="A4" s="114"/>
      <c r="B4" s="114"/>
      <c r="C4" s="114"/>
      <c r="D4" s="114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პრემიები(დაზღვევა)'!$4:$24,20,FALSE)</f>
        <v>10920375.66285483</v>
      </c>
      <c r="D7" s="58">
        <f>C7/$C$25</f>
        <v>6.6431628903290157E-2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პრემიები(დაზღვევა)'!$4:$24,20,FALSE)</f>
        <v>1754609.3193878855</v>
      </c>
      <c r="D8" s="58">
        <f t="shared" ref="D8:D21" si="0">C8/$C$25</f>
        <v>1.0673767897226233E-2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პრემიები(დაზღვევა)'!$4:$24,20,FALSE)</f>
        <v>1457253.5540700515</v>
      </c>
      <c r="D9" s="58">
        <f t="shared" si="0"/>
        <v>8.8648715310471887E-3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პრემიები(დაზღვევა)'!$4:$24,20,FALSE)</f>
        <v>89826026.870955646</v>
      </c>
      <c r="D10" s="58">
        <f t="shared" si="0"/>
        <v>0.54643626439022275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პრემიები(დაზღვევა)'!$4:$24,20,FALSE)</f>
        <v>24730910.526130032</v>
      </c>
      <c r="D11" s="58">
        <f t="shared" si="0"/>
        <v>0.15044488589349939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პრემიები(დაზღვევა)'!$4:$24,20,FALSE)</f>
        <v>7841476.8734289045</v>
      </c>
      <c r="D12" s="58">
        <f t="shared" si="0"/>
        <v>4.7701846327618029E-2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პრემიები(დაზღვევა)'!$4:$24,20,FALSE)</f>
        <v>31653.1152</v>
      </c>
      <c r="D13" s="58">
        <f t="shared" si="0"/>
        <v>1.9255454826082262E-4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პრემიები(დაზღვევა)'!$4:$24,20,FALSE)</f>
        <v>494928.18</v>
      </c>
      <c r="D14" s="58">
        <f t="shared" si="0"/>
        <v>3.0107833468931708E-3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პრემიები(დაზღვევა)'!$4:$24,20,FALSE)</f>
        <v>554974.29</v>
      </c>
      <c r="D15" s="58">
        <f t="shared" si="0"/>
        <v>3.376060240267308E-3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პრემიები(დაზღვევა)'!$4:$24,20,FALSE)</f>
        <v>147735</v>
      </c>
      <c r="D16" s="58">
        <f t="shared" si="0"/>
        <v>8.9871237025392775E-4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პრემიები(დაზღვევა)'!$4:$24,20,FALSE)</f>
        <v>9548</v>
      </c>
      <c r="D17" s="58">
        <f t="shared" si="0"/>
        <v>5.8083092775472993E-5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პრემიები(დაზღვევა)'!$4:$24,20,FALSE)</f>
        <v>2270784.6306267134</v>
      </c>
      <c r="D18" s="58">
        <f t="shared" si="0"/>
        <v>1.3813803348744194E-2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პრემიები(დაზღვევა)'!$4:$24,20,FALSE)</f>
        <v>15204536.89169916</v>
      </c>
      <c r="D19" s="58">
        <f t="shared" si="0"/>
        <v>9.2493352208699628E-2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პრემიები(დაზღვევა)'!$4:$24,20,FALSE)</f>
        <v>560472.82602876716</v>
      </c>
      <c r="D20" s="58">
        <f t="shared" si="0"/>
        <v>3.4095093372811494E-3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პრემიები(დაზღვევა)'!$4:$24,20,FALSE)</f>
        <v>3172091.4161521806</v>
      </c>
      <c r="D21" s="58">
        <f t="shared" si="0"/>
        <v>1.9296698786829557E-2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პრემიები(დაზღვევა)'!$4:$24,20,FALSE)</f>
        <v>162018.99696597547</v>
      </c>
      <c r="D22" s="58">
        <f>C22/$C$25</f>
        <v>9.8560582657769482E-4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პრემიები(დაზღვევა)'!$4:$24,20,FALSE)</f>
        <v>5245789.685499751</v>
      </c>
      <c r="D23" s="58">
        <f>C23/$C$25</f>
        <v>3.1911571950513334E-2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პრემიები(დაზღვევა)'!$4:$24,20,FALSE)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164385185.8389999</v>
      </c>
      <c r="D25" s="60">
        <f>SUM(D7:D24)</f>
        <v>0.99999999999999989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3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I12" sqref="AI12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88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103" t="s">
        <v>0</v>
      </c>
      <c r="B4" s="103" t="s">
        <v>2</v>
      </c>
      <c r="C4" s="100" t="s">
        <v>3</v>
      </c>
      <c r="D4" s="102"/>
      <c r="E4" s="100" t="s">
        <v>27</v>
      </c>
      <c r="F4" s="102"/>
      <c r="G4" s="100" t="s">
        <v>34</v>
      </c>
      <c r="H4" s="102"/>
      <c r="I4" s="100" t="s">
        <v>6</v>
      </c>
      <c r="J4" s="102"/>
      <c r="K4" s="100" t="s">
        <v>35</v>
      </c>
      <c r="L4" s="102"/>
      <c r="M4" s="100" t="s">
        <v>7</v>
      </c>
      <c r="N4" s="102"/>
      <c r="O4" s="100" t="s">
        <v>8</v>
      </c>
      <c r="P4" s="102"/>
      <c r="Q4" s="100" t="s">
        <v>28</v>
      </c>
      <c r="R4" s="102"/>
      <c r="S4" s="100" t="s">
        <v>38</v>
      </c>
      <c r="T4" s="102"/>
      <c r="U4" s="100" t="s">
        <v>29</v>
      </c>
      <c r="V4" s="102"/>
      <c r="W4" s="100" t="s">
        <v>30</v>
      </c>
      <c r="X4" s="102"/>
      <c r="Y4" s="100" t="s">
        <v>9</v>
      </c>
      <c r="Z4" s="102"/>
      <c r="AA4" s="100" t="s">
        <v>33</v>
      </c>
      <c r="AB4" s="102"/>
      <c r="AC4" s="100" t="s">
        <v>10</v>
      </c>
      <c r="AD4" s="102"/>
      <c r="AE4" s="100" t="s">
        <v>11</v>
      </c>
      <c r="AF4" s="102"/>
      <c r="AG4" s="100" t="s">
        <v>12</v>
      </c>
      <c r="AH4" s="102"/>
      <c r="AI4" s="100" t="s">
        <v>32</v>
      </c>
      <c r="AJ4" s="102"/>
      <c r="AK4" s="100" t="s">
        <v>13</v>
      </c>
      <c r="AL4" s="102"/>
      <c r="AM4" s="109" t="s">
        <v>14</v>
      </c>
      <c r="AN4" s="110"/>
    </row>
    <row r="5" spans="1:40" ht="31.5" customHeight="1" x14ac:dyDescent="0.2">
      <c r="A5" s="105"/>
      <c r="B5" s="105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56</v>
      </c>
      <c r="C6" s="78">
        <v>200422.57199999999</v>
      </c>
      <c r="D6" s="78">
        <v>2836.7002784400001</v>
      </c>
      <c r="E6" s="78">
        <v>0</v>
      </c>
      <c r="F6" s="78">
        <v>0</v>
      </c>
      <c r="G6" s="78">
        <v>0</v>
      </c>
      <c r="H6" s="78">
        <v>0</v>
      </c>
      <c r="I6" s="78">
        <v>2807760.6064853603</v>
      </c>
      <c r="J6" s="78">
        <v>1751299.5840563227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3008183.1784853605</v>
      </c>
      <c r="AN6" s="75">
        <f t="shared" ref="AN6:AN22" si="1">D6+F6+H6+J6+L6+N6+P6+R6+T6+V6+X6+Z6+AB6+AD6+AF6+AH6+AJ6+AL6</f>
        <v>1754136.2843347627</v>
      </c>
    </row>
    <row r="7" spans="1:40" ht="24.95" customHeight="1" x14ac:dyDescent="0.2">
      <c r="A7" s="53">
        <v>2</v>
      </c>
      <c r="B7" s="72" t="s">
        <v>47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269257.94117639022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269257.94117639022</v>
      </c>
      <c r="AN7" s="75">
        <f t="shared" si="1"/>
        <v>0</v>
      </c>
    </row>
    <row r="8" spans="1:40" ht="24.95" customHeight="1" x14ac:dyDescent="0.2">
      <c r="A8" s="53">
        <v>3</v>
      </c>
      <c r="B8" s="72" t="s">
        <v>61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93468.742911000008</v>
      </c>
      <c r="AB8" s="78">
        <v>91079.617430021288</v>
      </c>
      <c r="AC8" s="78">
        <v>1984.90112</v>
      </c>
      <c r="AD8" s="78">
        <v>1626.6145583360001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95453.644031000003</v>
      </c>
      <c r="AN8" s="75">
        <f t="shared" si="1"/>
        <v>92706.231988357293</v>
      </c>
    </row>
    <row r="9" spans="1:40" ht="24.95" customHeight="1" x14ac:dyDescent="0.2">
      <c r="A9" s="53">
        <v>4</v>
      </c>
      <c r="B9" s="72" t="s">
        <v>48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187.33981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187.33981</v>
      </c>
      <c r="AN9" s="75">
        <f t="shared" si="1"/>
        <v>0</v>
      </c>
    </row>
    <row r="10" spans="1:40" ht="24.95" customHeight="1" x14ac:dyDescent="0.2">
      <c r="A10" s="53">
        <v>5</v>
      </c>
      <c r="B10" s="72" t="s">
        <v>60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6</v>
      </c>
      <c r="B11" s="72" t="s">
        <v>66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7</v>
      </c>
      <c r="B12" s="72" t="s">
        <v>62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59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58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64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63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68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92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2" t="s">
        <v>65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15</v>
      </c>
      <c r="B20" s="74" t="s">
        <v>67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71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17</v>
      </c>
      <c r="B22" s="74" t="s">
        <v>57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6.5" customHeight="1" x14ac:dyDescent="0.3">
      <c r="A23" s="47"/>
      <c r="B23" s="12" t="s">
        <v>1</v>
      </c>
      <c r="C23" s="76">
        <f t="shared" ref="C23:AN23" si="2">SUM(C6:C22)</f>
        <v>200422.57199999999</v>
      </c>
      <c r="D23" s="76">
        <f t="shared" si="2"/>
        <v>2836.7002784400001</v>
      </c>
      <c r="E23" s="76">
        <f t="shared" si="2"/>
        <v>0</v>
      </c>
      <c r="F23" s="76">
        <f t="shared" si="2"/>
        <v>0</v>
      </c>
      <c r="G23" s="76">
        <f t="shared" si="2"/>
        <v>0</v>
      </c>
      <c r="H23" s="76">
        <f t="shared" si="2"/>
        <v>0</v>
      </c>
      <c r="I23" s="76">
        <f t="shared" si="2"/>
        <v>2807760.6064853603</v>
      </c>
      <c r="J23" s="76">
        <f t="shared" si="2"/>
        <v>1751299.5840563227</v>
      </c>
      <c r="K23" s="76">
        <f t="shared" si="2"/>
        <v>0</v>
      </c>
      <c r="L23" s="76">
        <f t="shared" si="2"/>
        <v>0</v>
      </c>
      <c r="M23" s="76">
        <f t="shared" si="2"/>
        <v>269445.28098639019</v>
      </c>
      <c r="N23" s="76">
        <f t="shared" si="2"/>
        <v>0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0</v>
      </c>
      <c r="V23" s="76">
        <f t="shared" si="2"/>
        <v>0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93468.742911000008</v>
      </c>
      <c r="AB23" s="76">
        <f t="shared" si="2"/>
        <v>91079.617430021288</v>
      </c>
      <c r="AC23" s="76">
        <f t="shared" si="2"/>
        <v>1984.90112</v>
      </c>
      <c r="AD23" s="76">
        <f t="shared" si="2"/>
        <v>1626.6145583360001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0</v>
      </c>
      <c r="AJ23" s="76">
        <f t="shared" si="2"/>
        <v>0</v>
      </c>
      <c r="AK23" s="76">
        <f t="shared" si="2"/>
        <v>0</v>
      </c>
      <c r="AL23" s="76">
        <f t="shared" si="2"/>
        <v>0</v>
      </c>
      <c r="AM23" s="76">
        <f t="shared" si="2"/>
        <v>3373082.1035027504</v>
      </c>
      <c r="AN23" s="76">
        <f t="shared" si="2"/>
        <v>1846842.5163231201</v>
      </c>
    </row>
    <row r="24" spans="1:40" ht="16.5" customHeight="1" x14ac:dyDescent="0.3">
      <c r="A24" s="89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ht="14.2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2.75" customHeight="1" x14ac:dyDescent="0.2">
      <c r="B27" s="111" t="s">
        <v>74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AM27" s="3"/>
      <c r="AN27" s="3"/>
    </row>
    <row r="28" spans="1:40" x14ac:dyDescent="0.2"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AM28" s="3"/>
      <c r="AN28" s="3"/>
    </row>
    <row r="29" spans="1:40" x14ac:dyDescent="0.2">
      <c r="AM29" s="3"/>
      <c r="AN29" s="3"/>
    </row>
    <row r="30" spans="1:40" x14ac:dyDescent="0.2">
      <c r="AM30" s="3"/>
      <c r="AN30" s="3"/>
    </row>
    <row r="31" spans="1:40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3"/>
      <c r="AN31" s="3"/>
    </row>
    <row r="32" spans="1:40" x14ac:dyDescent="0.2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"/>
      <c r="AN32" s="3"/>
    </row>
    <row r="33" spans="39:40" x14ac:dyDescent="0.2">
      <c r="AM33" s="3"/>
      <c r="AN33" s="3"/>
    </row>
  </sheetData>
  <sortState ref="B7:AN22">
    <sortCondition descending="1" ref="AM6:AM22"/>
  </sortState>
  <mergeCells count="22">
    <mergeCell ref="U4:V4"/>
    <mergeCell ref="AI4:AJ4"/>
    <mergeCell ref="AK4:AL4"/>
    <mergeCell ref="AM4:AN4"/>
    <mergeCell ref="B27:N28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2018-06-12T10:51:12Z</dcterms:modified>
</cp:coreProperties>
</file>