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0" windowWidth="15135" windowHeight="8820" tabRatio="912" firstSheet="1" activeTab="2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რაოდენობა'!$B$7:$CV$20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45621"/>
</workbook>
</file>

<file path=xl/calcChain.xml><?xml version="1.0" encoding="utf-8"?>
<calcChain xmlns="http://schemas.openxmlformats.org/spreadsheetml/2006/main">
  <c r="AM19" i="26" l="1"/>
  <c r="AM7" i="26"/>
  <c r="AM20" i="26"/>
  <c r="AM8" i="26"/>
  <c r="AM9" i="26"/>
  <c r="AM10" i="26"/>
  <c r="AM18" i="26"/>
  <c r="AM11" i="26"/>
  <c r="AM12" i="26"/>
  <c r="AM13" i="26"/>
  <c r="AM14" i="26"/>
  <c r="AM15" i="26"/>
  <c r="AM16" i="26"/>
  <c r="AM17" i="26"/>
  <c r="H5" i="22" l="1"/>
  <c r="H10" i="22"/>
  <c r="H16" i="22"/>
  <c r="H17" i="22"/>
  <c r="H18" i="22"/>
  <c r="H13" i="22"/>
  <c r="H12" i="22"/>
  <c r="H7" i="22"/>
  <c r="H8" i="22"/>
  <c r="H15" i="22"/>
  <c r="H14" i="22"/>
  <c r="H9" i="22"/>
  <c r="H11" i="22"/>
  <c r="H6" i="22"/>
  <c r="C21" i="21" l="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AI21" i="21"/>
  <c r="AJ21" i="21"/>
  <c r="AK21" i="21"/>
  <c r="AL21" i="21"/>
  <c r="AM21" i="21"/>
  <c r="AN21" i="21"/>
  <c r="AO21" i="21"/>
  <c r="AP21" i="21"/>
  <c r="AQ21" i="21"/>
  <c r="AR21" i="21"/>
  <c r="AS21" i="21"/>
  <c r="AT21" i="21"/>
  <c r="AU21" i="21"/>
  <c r="AV21" i="21"/>
  <c r="AW21" i="21"/>
  <c r="AX21" i="21"/>
  <c r="AY21" i="21"/>
  <c r="AZ21" i="21"/>
  <c r="BA21" i="21"/>
  <c r="BB21" i="21"/>
  <c r="BC21" i="21"/>
  <c r="BD21" i="21"/>
  <c r="BE21" i="21"/>
  <c r="BF21" i="21"/>
  <c r="BG21" i="21"/>
  <c r="BH21" i="21"/>
  <c r="BI21" i="21"/>
  <c r="BJ21" i="21"/>
  <c r="BK21" i="21"/>
  <c r="BL21" i="21"/>
  <c r="BM21" i="21"/>
  <c r="BN21" i="21"/>
  <c r="BO21" i="21"/>
  <c r="BP21" i="21"/>
  <c r="BQ21" i="21"/>
  <c r="BR21" i="21"/>
  <c r="BS21" i="21"/>
  <c r="BT21" i="21"/>
  <c r="BU21" i="21"/>
  <c r="BV21" i="21"/>
  <c r="BW21" i="21"/>
  <c r="BX21" i="21"/>
  <c r="BY21" i="21"/>
  <c r="BZ21" i="21"/>
  <c r="CA21" i="21"/>
  <c r="CB21" i="21"/>
  <c r="CC21" i="21"/>
  <c r="CD21" i="21"/>
  <c r="CE21" i="21"/>
  <c r="CF21" i="21"/>
  <c r="CG21" i="21"/>
  <c r="CH21" i="21"/>
  <c r="CI21" i="21"/>
  <c r="CJ21" i="21"/>
  <c r="CK21" i="21"/>
  <c r="CL21" i="21"/>
  <c r="CM21" i="21"/>
  <c r="CN21" i="21"/>
  <c r="CO21" i="21"/>
  <c r="CP21" i="21"/>
  <c r="CQ21" i="21"/>
  <c r="C21" i="30" l="1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AD21" i="30"/>
  <c r="AE21" i="30"/>
  <c r="AF21" i="30"/>
  <c r="AG21" i="30"/>
  <c r="AH21" i="30"/>
  <c r="AI21" i="30"/>
  <c r="AJ21" i="30"/>
  <c r="AK21" i="30"/>
  <c r="AL21" i="30"/>
  <c r="AM12" i="30"/>
  <c r="AN12" i="30"/>
  <c r="AM8" i="30"/>
  <c r="AN8" i="30"/>
  <c r="AM13" i="30"/>
  <c r="AN13" i="30"/>
  <c r="AM10" i="30"/>
  <c r="AN10" i="30"/>
  <c r="AM9" i="30"/>
  <c r="AN9" i="30"/>
  <c r="AM11" i="30"/>
  <c r="AN11" i="30"/>
  <c r="AM14" i="30"/>
  <c r="AN14" i="30"/>
  <c r="AM15" i="30"/>
  <c r="AN15" i="30"/>
  <c r="AM16" i="30"/>
  <c r="AN16" i="30"/>
  <c r="AM17" i="30"/>
  <c r="AN17" i="30"/>
  <c r="AM18" i="30"/>
  <c r="AN18" i="30"/>
  <c r="AM19" i="30"/>
  <c r="AN19" i="30"/>
  <c r="AM20" i="30"/>
  <c r="AN20" i="30"/>
  <c r="EU14" i="29"/>
  <c r="EV14" i="29"/>
  <c r="EW14" i="29"/>
  <c r="EU17" i="29"/>
  <c r="EV17" i="29"/>
  <c r="EW17" i="29"/>
  <c r="EU16" i="29"/>
  <c r="EV16" i="29"/>
  <c r="EW16" i="29"/>
  <c r="EU21" i="29"/>
  <c r="EV21" i="29"/>
  <c r="EW21" i="29"/>
  <c r="EU15" i="29"/>
  <c r="EV15" i="29"/>
  <c r="EW15" i="29"/>
  <c r="EU8" i="29"/>
  <c r="EV8" i="29"/>
  <c r="EW8" i="29"/>
  <c r="EU11" i="29"/>
  <c r="EV11" i="29"/>
  <c r="EW11" i="29"/>
  <c r="EU12" i="29"/>
  <c r="EV12" i="29"/>
  <c r="EW12" i="29"/>
  <c r="EU19" i="29"/>
  <c r="EV19" i="29"/>
  <c r="EW19" i="29"/>
  <c r="EU9" i="29"/>
  <c r="EV9" i="29"/>
  <c r="EW9" i="29"/>
  <c r="EU20" i="29"/>
  <c r="EV20" i="29"/>
  <c r="EW20" i="29"/>
  <c r="EU18" i="29"/>
  <c r="EV18" i="29"/>
  <c r="EW18" i="29"/>
  <c r="EU13" i="29"/>
  <c r="EV13" i="29"/>
  <c r="EW13" i="29"/>
  <c r="EU10" i="29"/>
  <c r="EV10" i="29"/>
  <c r="EW10" i="29"/>
  <c r="EQ14" i="29"/>
  <c r="ER14" i="29"/>
  <c r="ES14" i="29"/>
  <c r="EQ17" i="29"/>
  <c r="ER17" i="29"/>
  <c r="ES17" i="29"/>
  <c r="EQ16" i="29"/>
  <c r="ER16" i="29"/>
  <c r="ES16" i="29"/>
  <c r="EQ21" i="29"/>
  <c r="ER21" i="29"/>
  <c r="ES21" i="29"/>
  <c r="EQ15" i="29"/>
  <c r="ER15" i="29"/>
  <c r="ES15" i="29"/>
  <c r="EQ8" i="29"/>
  <c r="ER8" i="29"/>
  <c r="ES8" i="29"/>
  <c r="EQ11" i="29"/>
  <c r="ER11" i="29"/>
  <c r="ES11" i="29"/>
  <c r="EQ12" i="29"/>
  <c r="ER12" i="29"/>
  <c r="ES12" i="29"/>
  <c r="EQ19" i="29"/>
  <c r="ER19" i="29"/>
  <c r="ES19" i="29"/>
  <c r="EQ9" i="29"/>
  <c r="ER9" i="29"/>
  <c r="ES9" i="29"/>
  <c r="EQ20" i="29"/>
  <c r="ER20" i="29"/>
  <c r="ES20" i="29"/>
  <c r="EQ18" i="29"/>
  <c r="ER18" i="29"/>
  <c r="ES18" i="29"/>
  <c r="EQ13" i="29"/>
  <c r="ER13" i="29"/>
  <c r="ES13" i="29"/>
  <c r="EQ10" i="29"/>
  <c r="ER10" i="29"/>
  <c r="ES10" i="29"/>
  <c r="C22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AI22" i="29"/>
  <c r="AJ22" i="29"/>
  <c r="AK22" i="29"/>
  <c r="AL22" i="29"/>
  <c r="AM22" i="29"/>
  <c r="AN22" i="29"/>
  <c r="AO22" i="29"/>
  <c r="AP22" i="29"/>
  <c r="AQ22" i="29"/>
  <c r="AR22" i="29"/>
  <c r="AS22" i="29"/>
  <c r="AT22" i="29"/>
  <c r="AU22" i="29"/>
  <c r="AV22" i="29"/>
  <c r="AW22" i="29"/>
  <c r="AX22" i="29"/>
  <c r="AY22" i="29"/>
  <c r="AZ22" i="29"/>
  <c r="BA22" i="29"/>
  <c r="BB22" i="29"/>
  <c r="BC22" i="29"/>
  <c r="BD22" i="29"/>
  <c r="BE22" i="29"/>
  <c r="BF22" i="29"/>
  <c r="BG22" i="29"/>
  <c r="BH22" i="29"/>
  <c r="BI22" i="29"/>
  <c r="BJ22" i="29"/>
  <c r="BK22" i="29"/>
  <c r="BL22" i="29"/>
  <c r="BM22" i="29"/>
  <c r="BN22" i="29"/>
  <c r="BO22" i="29"/>
  <c r="BP22" i="29"/>
  <c r="BQ22" i="29"/>
  <c r="BR22" i="29"/>
  <c r="BS22" i="29"/>
  <c r="BT22" i="29"/>
  <c r="BU22" i="29"/>
  <c r="BV22" i="29"/>
  <c r="BW22" i="29"/>
  <c r="BX22" i="29"/>
  <c r="BY22" i="29"/>
  <c r="BZ22" i="29"/>
  <c r="CA22" i="29"/>
  <c r="CB22" i="29"/>
  <c r="CC22" i="29"/>
  <c r="CD22" i="29"/>
  <c r="CE22" i="29"/>
  <c r="CF22" i="29"/>
  <c r="CG22" i="29"/>
  <c r="CH22" i="29"/>
  <c r="CI22" i="29"/>
  <c r="CJ22" i="29"/>
  <c r="CK22" i="29"/>
  <c r="CL22" i="29"/>
  <c r="CM22" i="29"/>
  <c r="CN22" i="29"/>
  <c r="CO22" i="29"/>
  <c r="CP22" i="29"/>
  <c r="CQ22" i="29"/>
  <c r="CR22" i="29"/>
  <c r="CS22" i="29"/>
  <c r="CT22" i="29"/>
  <c r="CU22" i="29"/>
  <c r="CV22" i="29"/>
  <c r="CW22" i="29"/>
  <c r="CX22" i="29"/>
  <c r="CY22" i="29"/>
  <c r="CZ22" i="29"/>
  <c r="DA22" i="29"/>
  <c r="DB22" i="29"/>
  <c r="DC22" i="29"/>
  <c r="DD22" i="29"/>
  <c r="DE22" i="29"/>
  <c r="DF22" i="29"/>
  <c r="DG22" i="29"/>
  <c r="DH22" i="29"/>
  <c r="DI22" i="29"/>
  <c r="DJ22" i="29"/>
  <c r="DK22" i="29"/>
  <c r="DL22" i="29"/>
  <c r="DM22" i="29"/>
  <c r="DN22" i="29"/>
  <c r="DO22" i="29"/>
  <c r="DP22" i="29"/>
  <c r="DQ22" i="29"/>
  <c r="DR22" i="29"/>
  <c r="DS22" i="29"/>
  <c r="DT22" i="29"/>
  <c r="DU22" i="29"/>
  <c r="DV22" i="29"/>
  <c r="DW22" i="29"/>
  <c r="DX22" i="29"/>
  <c r="DY22" i="29"/>
  <c r="DZ22" i="29"/>
  <c r="EA22" i="29"/>
  <c r="EB22" i="29"/>
  <c r="EC22" i="29"/>
  <c r="ED22" i="29"/>
  <c r="EE22" i="29"/>
  <c r="EF22" i="29"/>
  <c r="EG22" i="29"/>
  <c r="EH22" i="29"/>
  <c r="EI22" i="29"/>
  <c r="EJ22" i="29"/>
  <c r="EK22" i="29"/>
  <c r="EL22" i="29"/>
  <c r="EM22" i="29"/>
  <c r="EN22" i="29"/>
  <c r="EO22" i="29"/>
  <c r="EP22" i="29"/>
  <c r="EQ22" i="29" l="1"/>
  <c r="EU22" i="29"/>
  <c r="EV22" i="29"/>
  <c r="ER22" i="29"/>
  <c r="EW22" i="29"/>
  <c r="ES22" i="29"/>
  <c r="CO11" i="28" l="1"/>
  <c r="CP11" i="28"/>
  <c r="CQ11" i="28"/>
  <c r="CR11" i="28"/>
  <c r="CS11" i="28"/>
  <c r="CO15" i="28"/>
  <c r="CP15" i="28"/>
  <c r="CQ15" i="28"/>
  <c r="CR15" i="28"/>
  <c r="CS15" i="28"/>
  <c r="CO19" i="28"/>
  <c r="CP19" i="28"/>
  <c r="CQ19" i="28"/>
  <c r="CR19" i="28"/>
  <c r="CS19" i="28"/>
  <c r="CO17" i="28"/>
  <c r="CP17" i="28"/>
  <c r="CQ17" i="28"/>
  <c r="CR17" i="28"/>
  <c r="CS17" i="28"/>
  <c r="CO10" i="28"/>
  <c r="CP10" i="28"/>
  <c r="CQ10" i="28"/>
  <c r="CR10" i="28"/>
  <c r="CS10" i="28"/>
  <c r="CO14" i="28"/>
  <c r="CP14" i="28"/>
  <c r="CQ14" i="28"/>
  <c r="CR14" i="28"/>
  <c r="CS14" i="28"/>
  <c r="CO8" i="28"/>
  <c r="CP8" i="28"/>
  <c r="CQ8" i="28"/>
  <c r="CR8" i="28"/>
  <c r="CS8" i="28"/>
  <c r="CO16" i="28"/>
  <c r="CP16" i="28"/>
  <c r="CQ16" i="28"/>
  <c r="CR16" i="28"/>
  <c r="CS16" i="28"/>
  <c r="CO13" i="28"/>
  <c r="CP13" i="28"/>
  <c r="CQ13" i="28"/>
  <c r="CR13" i="28"/>
  <c r="CS13" i="28"/>
  <c r="CO7" i="28"/>
  <c r="CP7" i="28"/>
  <c r="CQ7" i="28"/>
  <c r="CR7" i="28"/>
  <c r="CS7" i="28"/>
  <c r="CO18" i="28"/>
  <c r="CP18" i="28"/>
  <c r="CQ18" i="28"/>
  <c r="CR18" i="28"/>
  <c r="CS18" i="28"/>
  <c r="CO20" i="28"/>
  <c r="CP20" i="28"/>
  <c r="CQ20" i="28"/>
  <c r="CR20" i="28"/>
  <c r="CS20" i="28"/>
  <c r="CO12" i="28"/>
  <c r="CP12" i="28"/>
  <c r="CQ12" i="28"/>
  <c r="CR12" i="28"/>
  <c r="CS12" i="28"/>
  <c r="CS9" i="28"/>
  <c r="CR9" i="28"/>
  <c r="CQ9" i="28"/>
  <c r="CP9" i="28"/>
  <c r="CO9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AI21" i="28"/>
  <c r="AJ21" i="28"/>
  <c r="AK21" i="28"/>
  <c r="AL21" i="28"/>
  <c r="AM21" i="28"/>
  <c r="AN21" i="28"/>
  <c r="AO21" i="28"/>
  <c r="AP21" i="28"/>
  <c r="AQ21" i="28"/>
  <c r="AR21" i="28"/>
  <c r="AS21" i="28"/>
  <c r="AT21" i="28"/>
  <c r="AU21" i="28"/>
  <c r="AV21" i="28"/>
  <c r="AW21" i="28"/>
  <c r="AX21" i="28"/>
  <c r="AY21" i="28"/>
  <c r="AZ21" i="28"/>
  <c r="BA21" i="28"/>
  <c r="BB21" i="28"/>
  <c r="BC21" i="28"/>
  <c r="BD21" i="28"/>
  <c r="BE21" i="28"/>
  <c r="BF21" i="28"/>
  <c r="BG21" i="28"/>
  <c r="BH21" i="28"/>
  <c r="BI21" i="28"/>
  <c r="BJ21" i="28"/>
  <c r="BK21" i="28"/>
  <c r="BL21" i="28"/>
  <c r="BM21" i="28"/>
  <c r="BN21" i="28"/>
  <c r="BO21" i="28"/>
  <c r="BP21" i="28"/>
  <c r="BQ21" i="28"/>
  <c r="BR21" i="28"/>
  <c r="BS21" i="28"/>
  <c r="BT21" i="28"/>
  <c r="BU21" i="28"/>
  <c r="BV21" i="28"/>
  <c r="BW21" i="28"/>
  <c r="BX21" i="28"/>
  <c r="BY21" i="28"/>
  <c r="BZ21" i="28"/>
  <c r="CA21" i="28"/>
  <c r="CB21" i="28"/>
  <c r="CC21" i="28"/>
  <c r="CD21" i="28"/>
  <c r="CE21" i="28"/>
  <c r="CF21" i="28"/>
  <c r="CG21" i="28"/>
  <c r="CH21" i="28"/>
  <c r="CI21" i="28"/>
  <c r="CJ21" i="28"/>
  <c r="CK21" i="28"/>
  <c r="CL21" i="28"/>
  <c r="CM21" i="28"/>
  <c r="CN21" i="28"/>
  <c r="CV16" i="21"/>
  <c r="CV14" i="21"/>
  <c r="CV8" i="21"/>
  <c r="CV11" i="21"/>
  <c r="CV18" i="21"/>
  <c r="CV19" i="21"/>
  <c r="CV9" i="21"/>
  <c r="CV17" i="21"/>
  <c r="CV20" i="21"/>
  <c r="CV12" i="21"/>
  <c r="CV13" i="21"/>
  <c r="CV7" i="21"/>
  <c r="CV10" i="21"/>
  <c r="CV15" i="21"/>
  <c r="CR16" i="21"/>
  <c r="CS16" i="21"/>
  <c r="CT16" i="21"/>
  <c r="CU16" i="21"/>
  <c r="CR14" i="21"/>
  <c r="CS14" i="21"/>
  <c r="CT14" i="21"/>
  <c r="CU14" i="21"/>
  <c r="CR8" i="21"/>
  <c r="CS8" i="21"/>
  <c r="CT8" i="21"/>
  <c r="CU8" i="21"/>
  <c r="CR11" i="21"/>
  <c r="CS11" i="21"/>
  <c r="CT11" i="21"/>
  <c r="CU11" i="21"/>
  <c r="CR18" i="21"/>
  <c r="CS18" i="21"/>
  <c r="CT18" i="21"/>
  <c r="CU18" i="21"/>
  <c r="CR19" i="21"/>
  <c r="CS19" i="21"/>
  <c r="CT19" i="21"/>
  <c r="CU19" i="21"/>
  <c r="CR9" i="21"/>
  <c r="CS9" i="21"/>
  <c r="CT9" i="21"/>
  <c r="CU9" i="21"/>
  <c r="CR17" i="21"/>
  <c r="CS17" i="21"/>
  <c r="CT17" i="21"/>
  <c r="CU17" i="21"/>
  <c r="CR20" i="21"/>
  <c r="CS20" i="21"/>
  <c r="CT20" i="21"/>
  <c r="CU20" i="21"/>
  <c r="CR12" i="21"/>
  <c r="CS12" i="21"/>
  <c r="CT12" i="21"/>
  <c r="CU12" i="21"/>
  <c r="CR13" i="21"/>
  <c r="CS13" i="21"/>
  <c r="CT13" i="21"/>
  <c r="CU13" i="21"/>
  <c r="CR7" i="21"/>
  <c r="CS7" i="21"/>
  <c r="CT7" i="21"/>
  <c r="CU7" i="21"/>
  <c r="CR10" i="21"/>
  <c r="CS10" i="21"/>
  <c r="CT10" i="21"/>
  <c r="CU10" i="21"/>
  <c r="CU15" i="21"/>
  <c r="CT15" i="21"/>
  <c r="CS15" i="21"/>
  <c r="CR15" i="21"/>
  <c r="CS21" i="21" l="1"/>
  <c r="CT21" i="21"/>
  <c r="CR21" i="21"/>
  <c r="CV21" i="21"/>
  <c r="CP21" i="28"/>
  <c r="CR21" i="28"/>
  <c r="CQ21" i="28"/>
  <c r="CO21" i="28"/>
  <c r="CS21" i="28"/>
  <c r="CU21" i="21"/>
  <c r="AM7" i="30" l="1"/>
  <c r="AM21" i="30" s="1"/>
  <c r="AN7" i="30"/>
  <c r="AN21" i="30" s="1"/>
  <c r="AL21" i="32"/>
  <c r="AK21" i="32"/>
  <c r="AJ21" i="32"/>
  <c r="AI21" i="32"/>
  <c r="AH21" i="32"/>
  <c r="AG21" i="32"/>
  <c r="AF21" i="32"/>
  <c r="AE21" i="32"/>
  <c r="AD21" i="32"/>
  <c r="AC21" i="32"/>
  <c r="AB21" i="32"/>
  <c r="AA21" i="32"/>
  <c r="Z21" i="32"/>
  <c r="Y21" i="32"/>
  <c r="X21" i="32"/>
  <c r="W21" i="32"/>
  <c r="V21" i="32"/>
  <c r="U21" i="32"/>
  <c r="T21" i="32"/>
  <c r="S21" i="32"/>
  <c r="R21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AN20" i="32"/>
  <c r="AM20" i="32"/>
  <c r="AN19" i="32"/>
  <c r="AM19" i="32"/>
  <c r="AN18" i="32"/>
  <c r="AM18" i="32"/>
  <c r="AN17" i="32"/>
  <c r="AM17" i="32"/>
  <c r="AN16" i="32"/>
  <c r="AM16" i="32"/>
  <c r="AN15" i="32"/>
  <c r="AM15" i="32"/>
  <c r="AN14" i="32"/>
  <c r="AM14" i="32"/>
  <c r="AN13" i="32"/>
  <c r="AM13" i="32"/>
  <c r="AN12" i="32"/>
  <c r="AM12" i="32"/>
  <c r="AN11" i="32"/>
  <c r="AM11" i="32"/>
  <c r="AN10" i="32"/>
  <c r="AM10" i="32"/>
  <c r="AN9" i="32"/>
  <c r="AM9" i="32"/>
  <c r="AN8" i="32"/>
  <c r="AM8" i="32"/>
  <c r="AN7" i="32"/>
  <c r="AM7" i="32"/>
  <c r="EX13" i="29"/>
  <c r="ET13" i="29"/>
  <c r="EX18" i="29"/>
  <c r="ET18" i="29"/>
  <c r="EX20" i="29"/>
  <c r="ET20" i="29"/>
  <c r="EX9" i="29"/>
  <c r="ET9" i="29"/>
  <c r="ET19" i="29"/>
  <c r="EX19" i="29"/>
  <c r="EX12" i="29"/>
  <c r="ET12" i="29"/>
  <c r="EX11" i="29"/>
  <c r="ET11" i="29"/>
  <c r="EX8" i="29"/>
  <c r="ET8" i="29"/>
  <c r="ET15" i="29"/>
  <c r="EX15" i="29"/>
  <c r="EX21" i="29"/>
  <c r="ET21" i="29"/>
  <c r="EX16" i="29"/>
  <c r="ET16" i="29"/>
  <c r="EX17" i="29"/>
  <c r="ET17" i="29"/>
  <c r="ET14" i="29"/>
  <c r="EX14" i="29"/>
  <c r="EX10" i="29"/>
  <c r="ET10" i="29"/>
  <c r="C21" i="28"/>
  <c r="AN19" i="26"/>
  <c r="AN16" i="26"/>
  <c r="AN17" i="26"/>
  <c r="AN7" i="26"/>
  <c r="AN20" i="26"/>
  <c r="AN8" i="26"/>
  <c r="AN15" i="26"/>
  <c r="AN9" i="26"/>
  <c r="AN10" i="26"/>
  <c r="AN18" i="26"/>
  <c r="AN11" i="26"/>
  <c r="AN12" i="26"/>
  <c r="AN13" i="26"/>
  <c r="AN14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AI21" i="26"/>
  <c r="AJ21" i="26"/>
  <c r="AK21" i="26"/>
  <c r="AL21" i="26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AN19" i="24"/>
  <c r="AM19" i="24"/>
  <c r="AN13" i="24"/>
  <c r="AM13" i="24"/>
  <c r="AN15" i="24"/>
  <c r="AM15" i="24"/>
  <c r="AN16" i="24"/>
  <c r="AM16" i="24"/>
  <c r="AN14" i="24"/>
  <c r="AM14" i="24"/>
  <c r="AN17" i="24"/>
  <c r="AM17" i="24"/>
  <c r="AN20" i="24"/>
  <c r="AM20" i="24"/>
  <c r="AN10" i="24"/>
  <c r="AM10" i="24"/>
  <c r="AN12" i="24"/>
  <c r="AM12" i="24"/>
  <c r="AN11" i="24"/>
  <c r="AM11" i="24"/>
  <c r="AN18" i="24"/>
  <c r="AM18" i="24"/>
  <c r="AN9" i="24"/>
  <c r="AM9" i="24"/>
  <c r="AN8" i="24"/>
  <c r="AM8" i="24"/>
  <c r="AN7" i="24"/>
  <c r="AM7" i="24"/>
  <c r="G19" i="22"/>
  <c r="E19" i="22"/>
  <c r="D19" i="22"/>
  <c r="C19" i="22"/>
  <c r="AM15" i="4"/>
  <c r="AN15" i="4"/>
  <c r="AM10" i="4"/>
  <c r="AN10" i="4"/>
  <c r="AM18" i="4"/>
  <c r="AN18" i="4"/>
  <c r="AM19" i="4"/>
  <c r="AN19" i="4"/>
  <c r="AM14" i="4"/>
  <c r="AN14" i="4"/>
  <c r="AM13" i="4"/>
  <c r="AN13" i="4"/>
  <c r="AM7" i="4"/>
  <c r="AN7" i="4"/>
  <c r="AM16" i="4"/>
  <c r="AN16" i="4"/>
  <c r="AM8" i="4"/>
  <c r="AN8" i="4"/>
  <c r="AM17" i="4"/>
  <c r="AN17" i="4"/>
  <c r="AM9" i="4"/>
  <c r="AN9" i="4"/>
  <c r="AM12" i="4"/>
  <c r="AN12" i="4"/>
  <c r="AM11" i="4"/>
  <c r="AN11" i="4"/>
  <c r="AN19" i="18"/>
  <c r="AM19" i="18"/>
  <c r="AL20" i="18"/>
  <c r="AK20" i="18"/>
  <c r="AJ20" i="18"/>
  <c r="AI20" i="18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AN19" i="17"/>
  <c r="AM19" i="17"/>
  <c r="AL20" i="17"/>
  <c r="AK20" i="17"/>
  <c r="C24" i="20" s="1"/>
  <c r="AJ20" i="17"/>
  <c r="AI20" i="17"/>
  <c r="C23" i="20" s="1"/>
  <c r="AH20" i="17"/>
  <c r="AG20" i="17"/>
  <c r="C22" i="20" s="1"/>
  <c r="AF20" i="17"/>
  <c r="AE20" i="17"/>
  <c r="C21" i="20" s="1"/>
  <c r="AD20" i="17"/>
  <c r="AC20" i="17"/>
  <c r="C20" i="20" s="1"/>
  <c r="AB20" i="17"/>
  <c r="AA20" i="17"/>
  <c r="C19" i="20" s="1"/>
  <c r="Z20" i="17"/>
  <c r="Y20" i="17"/>
  <c r="C18" i="20" s="1"/>
  <c r="X20" i="17"/>
  <c r="W20" i="17"/>
  <c r="C17" i="20" s="1"/>
  <c r="V20" i="17"/>
  <c r="U20" i="17"/>
  <c r="C16" i="20" s="1"/>
  <c r="T20" i="17"/>
  <c r="S20" i="17"/>
  <c r="C15" i="20" s="1"/>
  <c r="R20" i="17"/>
  <c r="Q20" i="17"/>
  <c r="C14" i="20" s="1"/>
  <c r="P20" i="17"/>
  <c r="O20" i="17"/>
  <c r="C13" i="20" s="1"/>
  <c r="N20" i="17"/>
  <c r="M20" i="17"/>
  <c r="C12" i="20" s="1"/>
  <c r="L20" i="17"/>
  <c r="K20" i="17"/>
  <c r="C11" i="20" s="1"/>
  <c r="J20" i="17"/>
  <c r="I20" i="17"/>
  <c r="C10" i="20" s="1"/>
  <c r="H20" i="17"/>
  <c r="G20" i="17"/>
  <c r="C9" i="20" s="1"/>
  <c r="F20" i="17"/>
  <c r="E20" i="17"/>
  <c r="C8" i="20" s="1"/>
  <c r="D20" i="17"/>
  <c r="C20" i="17"/>
  <c r="C7" i="20" s="1"/>
  <c r="AN8" i="14"/>
  <c r="AM8" i="14"/>
  <c r="AN14" i="14"/>
  <c r="AM14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AL20" i="4"/>
  <c r="AK20" i="4"/>
  <c r="C24" i="8" s="1"/>
  <c r="AJ20" i="4"/>
  <c r="AI20" i="4"/>
  <c r="C23" i="8" s="1"/>
  <c r="AH20" i="4"/>
  <c r="AG20" i="4"/>
  <c r="C22" i="8" s="1"/>
  <c r="AF20" i="4"/>
  <c r="AE20" i="4"/>
  <c r="C21" i="8" s="1"/>
  <c r="AD20" i="4"/>
  <c r="AC20" i="4"/>
  <c r="C20" i="8" s="1"/>
  <c r="AB20" i="4"/>
  <c r="AA20" i="4"/>
  <c r="C19" i="8" s="1"/>
  <c r="Z20" i="4"/>
  <c r="Y20" i="4"/>
  <c r="C18" i="8" s="1"/>
  <c r="X20" i="4"/>
  <c r="W20" i="4"/>
  <c r="C17" i="8" s="1"/>
  <c r="V20" i="4"/>
  <c r="U20" i="4"/>
  <c r="C16" i="8" s="1"/>
  <c r="T20" i="4"/>
  <c r="S20" i="4"/>
  <c r="C15" i="8" s="1"/>
  <c r="R20" i="4"/>
  <c r="Q20" i="4"/>
  <c r="C14" i="8" s="1"/>
  <c r="P20" i="4"/>
  <c r="O20" i="4"/>
  <c r="C13" i="8" s="1"/>
  <c r="N20" i="4"/>
  <c r="M20" i="4"/>
  <c r="C12" i="8" s="1"/>
  <c r="L20" i="4"/>
  <c r="K20" i="4"/>
  <c r="C11" i="8" s="1"/>
  <c r="J20" i="4"/>
  <c r="I20" i="4"/>
  <c r="C10" i="8" s="1"/>
  <c r="H20" i="4"/>
  <c r="G20" i="4"/>
  <c r="C9" i="8" s="1"/>
  <c r="F20" i="4"/>
  <c r="E20" i="4"/>
  <c r="C8" i="8" s="1"/>
  <c r="D20" i="4"/>
  <c r="C20" i="4"/>
  <c r="C7" i="8" s="1"/>
  <c r="AN18" i="18"/>
  <c r="AM18" i="18"/>
  <c r="AN17" i="18"/>
  <c r="AM17" i="18"/>
  <c r="AN16" i="18"/>
  <c r="AM16" i="18"/>
  <c r="AN15" i="18"/>
  <c r="AM15" i="18"/>
  <c r="AN13" i="18"/>
  <c r="AM13" i="18"/>
  <c r="AN14" i="18"/>
  <c r="AM14" i="18"/>
  <c r="AN11" i="18"/>
  <c r="AM11" i="18"/>
  <c r="AN7" i="18"/>
  <c r="AM7" i="18"/>
  <c r="AN9" i="18"/>
  <c r="AM9" i="18"/>
  <c r="AN6" i="18"/>
  <c r="AM6" i="18"/>
  <c r="AN12" i="18"/>
  <c r="AM12" i="18"/>
  <c r="AN10" i="18"/>
  <c r="AM10" i="18"/>
  <c r="AN8" i="18"/>
  <c r="AM8" i="18"/>
  <c r="AN18" i="17"/>
  <c r="AM18" i="17"/>
  <c r="AN17" i="17"/>
  <c r="AM17" i="17"/>
  <c r="AN16" i="17"/>
  <c r="AM16" i="17"/>
  <c r="AN15" i="17"/>
  <c r="AM15" i="17"/>
  <c r="AN14" i="17"/>
  <c r="AM14" i="17"/>
  <c r="AN12" i="17"/>
  <c r="AM12" i="17"/>
  <c r="AN6" i="17"/>
  <c r="AM6" i="17"/>
  <c r="AN13" i="17"/>
  <c r="AM13" i="17"/>
  <c r="AN10" i="17"/>
  <c r="AM10" i="17"/>
  <c r="AN9" i="17"/>
  <c r="AM9" i="17"/>
  <c r="AN8" i="17"/>
  <c r="AM8" i="17"/>
  <c r="AN7" i="17"/>
  <c r="AM7" i="17"/>
  <c r="AN11" i="17"/>
  <c r="AM11" i="17"/>
  <c r="AM17" i="14"/>
  <c r="AN17" i="14"/>
  <c r="AM7" i="14"/>
  <c r="AN7" i="14"/>
  <c r="AN13" i="14"/>
  <c r="AN15" i="14"/>
  <c r="AN9" i="14"/>
  <c r="AN19" i="14"/>
  <c r="AM18" i="14"/>
  <c r="AM9" i="14"/>
  <c r="AN12" i="14"/>
  <c r="AN10" i="14"/>
  <c r="AN11" i="14"/>
  <c r="AN18" i="14"/>
  <c r="AM12" i="14"/>
  <c r="AN6" i="4"/>
  <c r="AM6" i="4"/>
  <c r="AM19" i="14"/>
  <c r="AM6" i="14"/>
  <c r="AM15" i="14"/>
  <c r="AM13" i="14"/>
  <c r="AM11" i="14"/>
  <c r="AM10" i="14"/>
  <c r="AN6" i="14"/>
  <c r="AM16" i="14"/>
  <c r="AN16" i="14"/>
  <c r="AN21" i="32" l="1"/>
  <c r="C25" i="8"/>
  <c r="AN21" i="24"/>
  <c r="AM21" i="26"/>
  <c r="AM21" i="24"/>
  <c r="ET22" i="29"/>
  <c r="EX22" i="29"/>
  <c r="AM21" i="32"/>
  <c r="AN21" i="26"/>
  <c r="H19" i="22"/>
  <c r="AM20" i="18"/>
  <c r="AN20" i="18"/>
  <c r="AM20" i="17"/>
  <c r="AN20" i="17"/>
  <c r="C25" i="20"/>
  <c r="D15" i="20" s="1"/>
  <c r="AM20" i="14"/>
  <c r="AN20" i="14"/>
  <c r="AM20" i="4"/>
  <c r="AN20" i="4"/>
  <c r="D22" i="20" l="1"/>
  <c r="D12" i="20"/>
  <c r="D19" i="20"/>
  <c r="D13" i="20"/>
  <c r="D14" i="20"/>
  <c r="D10" i="20"/>
  <c r="D8" i="20"/>
  <c r="D1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8" i="8"/>
  <c r="D11" i="8"/>
  <c r="D9" i="8"/>
  <c r="D25" i="20" l="1"/>
  <c r="D25" i="8"/>
</calcChain>
</file>

<file path=xl/sharedStrings.xml><?xml version="1.0" encoding="utf-8"?>
<sst xmlns="http://schemas.openxmlformats.org/spreadsheetml/2006/main" count="1330" uniqueCount="88">
  <si>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</si>
  <si>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</si>
  <si>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</si>
  <si>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</si>
  <si>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</si>
  <si>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</si>
  <si>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</si>
  <si>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</si>
  <si>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</si>
  <si>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</si>
  <si>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</si>
  <si>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</si>
  <si>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</si>
  <si>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</si>
  <si>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</si>
  <si>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</si>
  <si>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</si>
  <si>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</si>
  <si>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</si>
  <si>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</si>
  <si>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</si>
  <si>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</si>
  <si>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</si>
  <si>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</si>
  <si>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</si>
  <si>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</si>
  <si>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</si>
  <si>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</si>
  <si>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</si>
  <si>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</si>
  <si>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</si>
  <si>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</si>
  <si>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</si>
  <si>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</si>
  <si>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</si>
  <si>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</si>
  <si>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</si>
  <si>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</si>
  <si>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</si>
  <si>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</si>
  <si>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</si>
  <si>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</si>
  <si>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</si>
  <si>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ინფორმაცია სადაზღვევო პოლისების რაოდენობაზე - ("პირდაპირი დაზღვევის" საქმიანობა)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</si>
  <si>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</si>
  <si>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</si>
  <si>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</si>
  <si>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სს “სადაზღვევო კომპანია ალდაგი"</t>
  </si>
  <si>
    <t>სს "სადაზღვევო კომპანია ჯი პი აი ჰოლდინგი"</t>
  </si>
  <si>
    <t>სს „სტანდარტ დაზღვევა საქართველო“</t>
  </si>
  <si>
    <t>სს "სადაზღვევო კომპანია კოპენბური"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</si>
  <si>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</si>
  <si>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</si>
  <si>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</si>
  <si>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</si>
  <si>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</si>
  <si>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</si>
  <si>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</si>
  <si>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სს ”პსპ დაზღვევა”</t>
  </si>
  <si>
    <t>სს სადაზღვევო კომპანია "ტაო"</t>
  </si>
  <si>
    <t>სს სადაზღვევო კომპანია "აი სი ჯგუფი"</t>
  </si>
  <si>
    <t>სს დაზღვევის საერთაშორისო კომპანია "ირაო"</t>
  </si>
  <si>
    <t>სს „სადაზღვევო კომპანია ალფა“</t>
  </si>
  <si>
    <t>სს სადაზღვევო კომპანია "უნისონი"</t>
  </si>
  <si>
    <t>სს დაზღვევის კომპანია "ქართუ"</t>
  </si>
  <si>
    <t>სს საერთაშორისო სადაზღვევო კომპანია კამარა - KAMARA</t>
  </si>
  <si>
    <t>სს სადაზღვევო კომპანია „არდი დაზღვევა“</t>
  </si>
  <si>
    <t>2016 წლის II კვარტლის  განმავლობაში დაზღვეულ სატრანსპორტო საშუალებათა რაოდენობა</t>
  </si>
  <si>
    <t>2016 წლის II კვარტლის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</si>
  <si>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2016 წლის II კვარტლის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</si>
  <si>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2016 წლის II კვარტლის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</si>
  <si>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2016 წლის II კვარტლის განმავლობაში სადაზღვევო კომპანიების მიერ ანაზღაურებული ზარალების ოდენობა</t>
  </si>
  <si>
    <t>2016 წლის II კვარტლის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</si>
  <si>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2016 წლის II კვარტლის მონაცემებით (პირდაპირი დაზღვევის საქმიანობა)</t>
  </si>
  <si>
    <t xml:space="preserve">2016 წლის II კვარტლის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</si>
  <si>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2016 წლის II კვარტლის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</si>
  <si>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2016 წლის II კვარტლის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</si>
  <si>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2016 წლის II კვარტლის მონაცემებით (გადაზღვევის საქმიანობა)</t>
  </si>
  <si>
    <t>საანგარიშო თარიღი: 30.06.2016</t>
  </si>
  <si>
    <t>საანგარიშო პერიოდი: 01.01.2016 - 30.06.2016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</si>
  <si>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(01.01.2016 - 30.06.2016)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</si>
  <si>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(01.01.2016 - 30.06.2016)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</si>
  <si>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(01.01.2016 - 30.06.2016)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</si>
  <si>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(01.01.2016 - 30.06.2016)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</si>
  <si>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გამომუშავებული პრემია შეესაბამება საანგარიშო პერიოდში (01.01.2016 - 30.06.2016) მზღვეველების მიერ "მიღებული გადაზღვევით"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</si>
  <si>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(01.01.2016- 30.06.2016)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</si>
  <si>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(01.01.2016 - 30.06.2016) დამდგარი ზარალების ოდენობას</t>
  </si>
  <si>
    <t>სს სადაზღვევო კომპანია იმედი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</si>
</sst>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3" fontId="20" fillId="0" borderId="3" xfId="0" applyNumberFormat="1" applyFont="1" applyFill="1" applyBorder="1" applyAlignment="1">
      <alignment horizontal="left" vertical="center" wrapText="1"/>
    </xf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20" fillId="0" borderId="3" xfId="1" applyNumberFormat="1" applyFont="1" applyFill="1" applyBorder="1" applyAlignment="1">
      <alignment horizontal="left" vertical="center" wrapText="1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0" fillId="0" borderId="2" xfId="1" applyNumberFormat="1" applyFont="1" applyFill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/>
    <cellStyle name="Comma 3" xfId="3"/>
    <cellStyle name="Comma 5" xfId="4"/>
    <cellStyle name="Normal" xfId="0" builtinId="0"/>
    <cellStyle name="Normal 11" xfId="5"/>
    <cellStyle name="Normal 2" xfId="6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CV25"/>
  <sheetViews>
    <sheetView zoomScale="85" zoomScaleNormal="85" workbookViewId="0">
      <pane xSplit="2" ySplit="6" topLeftCell="CK17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2.7109375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4" width="15.140625" style="25" customWidth="1" outlineLevel="1"/>
    <col min="25" max="25" width="12.7109375" style="25" customWidth="1"/>
    <col min="26" max="28" width="12.7109375" style="25" customWidth="1" outlineLevel="1"/>
    <col min="29" max="29" width="15.140625" style="25" customWidth="1"/>
    <col min="30" max="30" width="12.7109375" style="25" customWidth="1"/>
    <col min="31" max="33" width="12.7109375" style="25" customWidth="1" outlineLevel="1"/>
    <col min="34" max="34" width="15.140625" style="25" customWidth="1"/>
    <col min="35" max="35" width="12.7109375" style="25" customWidth="1"/>
    <col min="36" max="38" width="12.7109375" style="25" customWidth="1" outlineLevel="1"/>
    <col min="39" max="39" width="15.140625" style="25" customWidth="1"/>
    <col min="40" max="40" width="12.7109375" style="25" customWidth="1"/>
    <col min="41" max="43" width="12.7109375" style="25" customWidth="1" outlineLevel="1"/>
    <col min="44" max="44" width="15.140625" style="25" customWidth="1"/>
    <col min="45" max="45" width="12.7109375" style="25" customWidth="1"/>
    <col min="46" max="48" width="12.7109375" style="25" customWidth="1" outlineLevel="1"/>
    <col min="49" max="49" width="15.140625" style="25" customWidth="1"/>
    <col min="50" max="50" width="12.7109375" style="25" customWidth="1"/>
    <col min="51" max="53" width="12.7109375" style="25" customWidth="1" outlineLevel="1"/>
    <col min="54" max="54" width="15.140625" style="25" customWidth="1"/>
    <col min="55" max="55" width="12.7109375" style="25" customWidth="1"/>
    <col min="56" max="58" width="12.7109375" style="25" customWidth="1" outlineLevel="1"/>
    <col min="59" max="59" width="15.140625" style="25" customWidth="1"/>
    <col min="60" max="60" width="12.7109375" style="25" customWidth="1"/>
    <col min="61" max="63" width="12.7109375" style="25" customWidth="1" outlineLevel="1"/>
    <col min="64" max="64" width="15.140625" style="25" customWidth="1"/>
    <col min="65" max="65" width="12.7109375" style="25" customWidth="1"/>
    <col min="66" max="68" width="12.7109375" style="25" customWidth="1" outlineLevel="1"/>
    <col min="69" max="69" width="15.140625" style="25" customWidth="1"/>
    <col min="70" max="70" width="12.7109375" style="25" customWidth="1"/>
    <col min="71" max="73" width="12.7109375" style="25" customWidth="1" outlineLevel="1"/>
    <col min="74" max="74" width="15.140625" style="25" customWidth="1"/>
    <col min="75" max="75" width="12.7109375" style="25" customWidth="1"/>
    <col min="76" max="78" width="12.7109375" style="25" customWidth="1" outlineLevel="1"/>
    <col min="79" max="79" width="15.140625" style="25" customWidth="1"/>
    <col min="80" max="80" width="12.7109375" style="25" customWidth="1"/>
    <col min="81" max="83" width="12.7109375" style="25" customWidth="1" outlineLevel="1"/>
    <col min="84" max="84" width="15.140625" style="25" customWidth="1"/>
    <col min="85" max="85" width="12.7109375" style="25" customWidth="1"/>
    <col min="86" max="88" width="12.7109375" style="25" customWidth="1" outlineLevel="1"/>
    <col min="89" max="89" width="15.140625" style="25" customWidth="1"/>
    <col min="90" max="90" width="12.7109375" style="25" customWidth="1"/>
    <col min="91" max="93" width="12.7109375" style="25" customWidth="1" outlineLevel="1"/>
    <col min="94" max="94" width="15.140625" style="25" customWidth="1"/>
    <col min="95" max="95" width="12.7109375" style="25" customWidth="1"/>
    <col min="96" max="98" width="12.7109375" style="25" customWidth="1" outlineLevel="1"/>
    <col min="99" max="99" width="15.140625" style="25" customWidth="1"/>
    <col min="100" max="100" width="12.7109375" style="25" customWidth="1"/>
    <col min="101" max="16384" width="9.140625" style="25"/>
  </cols>
  <sheetData>
    <row r="1" spans="1:100" s="20" customFormat="1" ht="28.5" customHeight="1" x14ac:dyDescent="0.2">
      <c r="A1" s="15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0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0" s="22" customFormat="1" ht="89.25" customHeight="1" x14ac:dyDescent="0.2">
      <c r="A4" s="96" t="s">
        <v>0</v>
      </c>
      <c r="B4" s="96" t="s">
        <v>2</v>
      </c>
      <c r="C4" s="99" t="s">
        <v>3</v>
      </c>
      <c r="D4" s="100"/>
      <c r="E4" s="100"/>
      <c r="F4" s="100"/>
      <c r="G4" s="101"/>
      <c r="H4" s="99" t="s">
        <v>27</v>
      </c>
      <c r="I4" s="100"/>
      <c r="J4" s="100"/>
      <c r="K4" s="100"/>
      <c r="L4" s="101"/>
      <c r="M4" s="99" t="s">
        <v>34</v>
      </c>
      <c r="N4" s="100"/>
      <c r="O4" s="100"/>
      <c r="P4" s="100"/>
      <c r="Q4" s="101"/>
      <c r="R4" s="99" t="s">
        <v>6</v>
      </c>
      <c r="S4" s="100"/>
      <c r="T4" s="100"/>
      <c r="U4" s="100"/>
      <c r="V4" s="100"/>
      <c r="W4" s="100"/>
      <c r="X4" s="100"/>
      <c r="Y4" s="101"/>
      <c r="Z4" s="99" t="s">
        <v>35</v>
      </c>
      <c r="AA4" s="100"/>
      <c r="AB4" s="100"/>
      <c r="AC4" s="100"/>
      <c r="AD4" s="101"/>
      <c r="AE4" s="99" t="s">
        <v>7</v>
      </c>
      <c r="AF4" s="100"/>
      <c r="AG4" s="100"/>
      <c r="AH4" s="100"/>
      <c r="AI4" s="101"/>
      <c r="AJ4" s="99" t="s">
        <v>8</v>
      </c>
      <c r="AK4" s="100"/>
      <c r="AL4" s="100"/>
      <c r="AM4" s="100"/>
      <c r="AN4" s="101"/>
      <c r="AO4" s="99" t="s">
        <v>28</v>
      </c>
      <c r="AP4" s="100"/>
      <c r="AQ4" s="100"/>
      <c r="AR4" s="100"/>
      <c r="AS4" s="101"/>
      <c r="AT4" s="99" t="s">
        <v>38</v>
      </c>
      <c r="AU4" s="100"/>
      <c r="AV4" s="100"/>
      <c r="AW4" s="100"/>
      <c r="AX4" s="101"/>
      <c r="AY4" s="99" t="s">
        <v>29</v>
      </c>
      <c r="AZ4" s="100"/>
      <c r="BA4" s="100"/>
      <c r="BB4" s="100"/>
      <c r="BC4" s="101"/>
      <c r="BD4" s="99" t="s">
        <v>30</v>
      </c>
      <c r="BE4" s="100"/>
      <c r="BF4" s="100"/>
      <c r="BG4" s="100"/>
      <c r="BH4" s="101"/>
      <c r="BI4" s="99" t="s">
        <v>9</v>
      </c>
      <c r="BJ4" s="100"/>
      <c r="BK4" s="100"/>
      <c r="BL4" s="100"/>
      <c r="BM4" s="101"/>
      <c r="BN4" s="99" t="s">
        <v>33</v>
      </c>
      <c r="BO4" s="100"/>
      <c r="BP4" s="100"/>
      <c r="BQ4" s="100"/>
      <c r="BR4" s="101"/>
      <c r="BS4" s="99" t="s">
        <v>10</v>
      </c>
      <c r="BT4" s="100"/>
      <c r="BU4" s="100"/>
      <c r="BV4" s="100"/>
      <c r="BW4" s="101"/>
      <c r="BX4" s="99" t="s">
        <v>11</v>
      </c>
      <c r="BY4" s="100"/>
      <c r="BZ4" s="100"/>
      <c r="CA4" s="100"/>
      <c r="CB4" s="101"/>
      <c r="CC4" s="99" t="s">
        <v>12</v>
      </c>
      <c r="CD4" s="100"/>
      <c r="CE4" s="100"/>
      <c r="CF4" s="100"/>
      <c r="CG4" s="101"/>
      <c r="CH4" s="99" t="s">
        <v>32</v>
      </c>
      <c r="CI4" s="100"/>
      <c r="CJ4" s="100"/>
      <c r="CK4" s="100"/>
      <c r="CL4" s="101"/>
      <c r="CM4" s="99" t="s">
        <v>13</v>
      </c>
      <c r="CN4" s="100"/>
      <c r="CO4" s="100"/>
      <c r="CP4" s="100"/>
      <c r="CQ4" s="101"/>
      <c r="CR4" s="99" t="s">
        <v>14</v>
      </c>
      <c r="CS4" s="100"/>
      <c r="CT4" s="100"/>
      <c r="CU4" s="100"/>
      <c r="CV4" s="101"/>
    </row>
    <row r="5" spans="1:100" s="22" customFormat="1" ht="42" customHeight="1" x14ac:dyDescent="0.2">
      <c r="A5" s="97"/>
      <c r="B5" s="97"/>
      <c r="C5" s="102" t="s">
        <v>44</v>
      </c>
      <c r="D5" s="102"/>
      <c r="E5" s="102"/>
      <c r="F5" s="102"/>
      <c r="G5" s="68" t="s">
        <v>45</v>
      </c>
      <c r="H5" s="102" t="s">
        <v>44</v>
      </c>
      <c r="I5" s="102"/>
      <c r="J5" s="102"/>
      <c r="K5" s="102"/>
      <c r="L5" s="68" t="s">
        <v>45</v>
      </c>
      <c r="M5" s="102" t="s">
        <v>44</v>
      </c>
      <c r="N5" s="102"/>
      <c r="O5" s="102"/>
      <c r="P5" s="102"/>
      <c r="Q5" s="68" t="s">
        <v>45</v>
      </c>
      <c r="R5" s="102" t="s">
        <v>44</v>
      </c>
      <c r="S5" s="102"/>
      <c r="T5" s="102"/>
      <c r="U5" s="102"/>
      <c r="V5" s="103" t="s">
        <v>45</v>
      </c>
      <c r="W5" s="104"/>
      <c r="X5" s="104"/>
      <c r="Y5" s="105"/>
      <c r="Z5" s="102" t="s">
        <v>44</v>
      </c>
      <c r="AA5" s="102"/>
      <c r="AB5" s="102"/>
      <c r="AC5" s="102"/>
      <c r="AD5" s="68" t="s">
        <v>45</v>
      </c>
      <c r="AE5" s="102" t="s">
        <v>44</v>
      </c>
      <c r="AF5" s="102"/>
      <c r="AG5" s="102"/>
      <c r="AH5" s="102"/>
      <c r="AI5" s="68" t="s">
        <v>45</v>
      </c>
      <c r="AJ5" s="102" t="s">
        <v>44</v>
      </c>
      <c r="AK5" s="102"/>
      <c r="AL5" s="102"/>
      <c r="AM5" s="102"/>
      <c r="AN5" s="68" t="s">
        <v>45</v>
      </c>
      <c r="AO5" s="102" t="s">
        <v>44</v>
      </c>
      <c r="AP5" s="102"/>
      <c r="AQ5" s="102"/>
      <c r="AR5" s="102"/>
      <c r="AS5" s="68" t="s">
        <v>45</v>
      </c>
      <c r="AT5" s="102" t="s">
        <v>44</v>
      </c>
      <c r="AU5" s="102"/>
      <c r="AV5" s="102"/>
      <c r="AW5" s="102"/>
      <c r="AX5" s="68" t="s">
        <v>45</v>
      </c>
      <c r="AY5" s="102" t="s">
        <v>44</v>
      </c>
      <c r="AZ5" s="102"/>
      <c r="BA5" s="102"/>
      <c r="BB5" s="102"/>
      <c r="BC5" s="68" t="s">
        <v>45</v>
      </c>
      <c r="BD5" s="102" t="s">
        <v>44</v>
      </c>
      <c r="BE5" s="102"/>
      <c r="BF5" s="102"/>
      <c r="BG5" s="102"/>
      <c r="BH5" s="68" t="s">
        <v>45</v>
      </c>
      <c r="BI5" s="102" t="s">
        <v>44</v>
      </c>
      <c r="BJ5" s="102"/>
      <c r="BK5" s="102"/>
      <c r="BL5" s="102"/>
      <c r="BM5" s="68" t="s">
        <v>45</v>
      </c>
      <c r="BN5" s="102" t="s">
        <v>44</v>
      </c>
      <c r="BO5" s="102"/>
      <c r="BP5" s="102"/>
      <c r="BQ5" s="102"/>
      <c r="BR5" s="68" t="s">
        <v>45</v>
      </c>
      <c r="BS5" s="102" t="s">
        <v>44</v>
      </c>
      <c r="BT5" s="102"/>
      <c r="BU5" s="102"/>
      <c r="BV5" s="102"/>
      <c r="BW5" s="68" t="s">
        <v>45</v>
      </c>
      <c r="BX5" s="102" t="s">
        <v>44</v>
      </c>
      <c r="BY5" s="102"/>
      <c r="BZ5" s="102"/>
      <c r="CA5" s="102"/>
      <c r="CB5" s="68" t="s">
        <v>45</v>
      </c>
      <c r="CC5" s="102" t="s">
        <v>44</v>
      </c>
      <c r="CD5" s="102"/>
      <c r="CE5" s="102"/>
      <c r="CF5" s="102"/>
      <c r="CG5" s="68" t="s">
        <v>45</v>
      </c>
      <c r="CH5" s="102" t="s">
        <v>44</v>
      </c>
      <c r="CI5" s="102"/>
      <c r="CJ5" s="102"/>
      <c r="CK5" s="102"/>
      <c r="CL5" s="68" t="s">
        <v>45</v>
      </c>
      <c r="CM5" s="102" t="s">
        <v>44</v>
      </c>
      <c r="CN5" s="102"/>
      <c r="CO5" s="102"/>
      <c r="CP5" s="102"/>
      <c r="CQ5" s="68" t="s">
        <v>45</v>
      </c>
      <c r="CR5" s="102" t="s">
        <v>44</v>
      </c>
      <c r="CS5" s="102"/>
      <c r="CT5" s="102"/>
      <c r="CU5" s="102"/>
      <c r="CV5" s="68" t="s">
        <v>45</v>
      </c>
    </row>
    <row r="6" spans="1:100" s="70" customFormat="1" ht="45" x14ac:dyDescent="0.2">
      <c r="A6" s="98"/>
      <c r="B6" s="98"/>
      <c r="C6" s="71" t="s">
        <v>53</v>
      </c>
      <c r="D6" s="71" t="s">
        <v>54</v>
      </c>
      <c r="E6" s="71" t="s">
        <v>55</v>
      </c>
      <c r="F6" s="71" t="s">
        <v>14</v>
      </c>
      <c r="G6" s="71" t="s">
        <v>14</v>
      </c>
      <c r="H6" s="71" t="s">
        <v>53</v>
      </c>
      <c r="I6" s="71" t="s">
        <v>54</v>
      </c>
      <c r="J6" s="71" t="s">
        <v>55</v>
      </c>
      <c r="K6" s="71" t="s">
        <v>14</v>
      </c>
      <c r="L6" s="71" t="s">
        <v>14</v>
      </c>
      <c r="M6" s="71" t="s">
        <v>53</v>
      </c>
      <c r="N6" s="71" t="s">
        <v>54</v>
      </c>
      <c r="O6" s="71" t="s">
        <v>55</v>
      </c>
      <c r="P6" s="71" t="s">
        <v>14</v>
      </c>
      <c r="Q6" s="71" t="s">
        <v>14</v>
      </c>
      <c r="R6" s="71" t="s">
        <v>53</v>
      </c>
      <c r="S6" s="71" t="s">
        <v>54</v>
      </c>
      <c r="T6" s="71" t="s">
        <v>55</v>
      </c>
      <c r="U6" s="71" t="s">
        <v>14</v>
      </c>
      <c r="V6" s="71" t="s">
        <v>53</v>
      </c>
      <c r="W6" s="71" t="s">
        <v>54</v>
      </c>
      <c r="X6" s="71" t="s">
        <v>55</v>
      </c>
      <c r="Y6" s="71" t="s">
        <v>14</v>
      </c>
      <c r="Z6" s="71" t="s">
        <v>53</v>
      </c>
      <c r="AA6" s="71" t="s">
        <v>54</v>
      </c>
      <c r="AB6" s="71" t="s">
        <v>55</v>
      </c>
      <c r="AC6" s="71" t="s">
        <v>14</v>
      </c>
      <c r="AD6" s="71" t="s">
        <v>14</v>
      </c>
      <c r="AE6" s="71" t="s">
        <v>53</v>
      </c>
      <c r="AF6" s="71" t="s">
        <v>54</v>
      </c>
      <c r="AG6" s="71" t="s">
        <v>55</v>
      </c>
      <c r="AH6" s="71" t="s">
        <v>14</v>
      </c>
      <c r="AI6" s="71" t="s">
        <v>14</v>
      </c>
      <c r="AJ6" s="71" t="s">
        <v>53</v>
      </c>
      <c r="AK6" s="71" t="s">
        <v>54</v>
      </c>
      <c r="AL6" s="71" t="s">
        <v>55</v>
      </c>
      <c r="AM6" s="71" t="s">
        <v>14</v>
      </c>
      <c r="AN6" s="71" t="s">
        <v>14</v>
      </c>
      <c r="AO6" s="71" t="s">
        <v>53</v>
      </c>
      <c r="AP6" s="71" t="s">
        <v>54</v>
      </c>
      <c r="AQ6" s="71" t="s">
        <v>55</v>
      </c>
      <c r="AR6" s="71" t="s">
        <v>14</v>
      </c>
      <c r="AS6" s="71" t="s">
        <v>14</v>
      </c>
      <c r="AT6" s="71" t="s">
        <v>53</v>
      </c>
      <c r="AU6" s="71" t="s">
        <v>54</v>
      </c>
      <c r="AV6" s="71" t="s">
        <v>55</v>
      </c>
      <c r="AW6" s="71" t="s">
        <v>14</v>
      </c>
      <c r="AX6" s="71" t="s">
        <v>14</v>
      </c>
      <c r="AY6" s="71" t="s">
        <v>53</v>
      </c>
      <c r="AZ6" s="71" t="s">
        <v>54</v>
      </c>
      <c r="BA6" s="71" t="s">
        <v>55</v>
      </c>
      <c r="BB6" s="71" t="s">
        <v>14</v>
      </c>
      <c r="BC6" s="71" t="s">
        <v>14</v>
      </c>
      <c r="BD6" s="71" t="s">
        <v>53</v>
      </c>
      <c r="BE6" s="71" t="s">
        <v>54</v>
      </c>
      <c r="BF6" s="71" t="s">
        <v>55</v>
      </c>
      <c r="BG6" s="71" t="s">
        <v>14</v>
      </c>
      <c r="BH6" s="71" t="s">
        <v>14</v>
      </c>
      <c r="BI6" s="71" t="s">
        <v>53</v>
      </c>
      <c r="BJ6" s="71" t="s">
        <v>54</v>
      </c>
      <c r="BK6" s="71" t="s">
        <v>55</v>
      </c>
      <c r="BL6" s="71" t="s">
        <v>14</v>
      </c>
      <c r="BM6" s="71" t="s">
        <v>14</v>
      </c>
      <c r="BN6" s="71" t="s">
        <v>53</v>
      </c>
      <c r="BO6" s="71" t="s">
        <v>54</v>
      </c>
      <c r="BP6" s="71" t="s">
        <v>55</v>
      </c>
      <c r="BQ6" s="71" t="s">
        <v>14</v>
      </c>
      <c r="BR6" s="71" t="s">
        <v>14</v>
      </c>
      <c r="BS6" s="71" t="s">
        <v>53</v>
      </c>
      <c r="BT6" s="71" t="s">
        <v>54</v>
      </c>
      <c r="BU6" s="71" t="s">
        <v>55</v>
      </c>
      <c r="BV6" s="71" t="s">
        <v>14</v>
      </c>
      <c r="BW6" s="71" t="s">
        <v>14</v>
      </c>
      <c r="BX6" s="71" t="s">
        <v>53</v>
      </c>
      <c r="BY6" s="71" t="s">
        <v>54</v>
      </c>
      <c r="BZ6" s="71" t="s">
        <v>55</v>
      </c>
      <c r="CA6" s="71" t="s">
        <v>14</v>
      </c>
      <c r="CB6" s="71" t="s">
        <v>14</v>
      </c>
      <c r="CC6" s="71" t="s">
        <v>53</v>
      </c>
      <c r="CD6" s="71" t="s">
        <v>54</v>
      </c>
      <c r="CE6" s="71" t="s">
        <v>55</v>
      </c>
      <c r="CF6" s="71" t="s">
        <v>14</v>
      </c>
      <c r="CG6" s="71" t="s">
        <v>14</v>
      </c>
      <c r="CH6" s="71" t="s">
        <v>53</v>
      </c>
      <c r="CI6" s="71" t="s">
        <v>54</v>
      </c>
      <c r="CJ6" s="71" t="s">
        <v>55</v>
      </c>
      <c r="CK6" s="71" t="s">
        <v>14</v>
      </c>
      <c r="CL6" s="71" t="s">
        <v>14</v>
      </c>
      <c r="CM6" s="71" t="s">
        <v>53</v>
      </c>
      <c r="CN6" s="71" t="s">
        <v>54</v>
      </c>
      <c r="CO6" s="71" t="s">
        <v>55</v>
      </c>
      <c r="CP6" s="71" t="s">
        <v>14</v>
      </c>
      <c r="CQ6" s="71" t="s">
        <v>14</v>
      </c>
      <c r="CR6" s="71" t="s">
        <v>53</v>
      </c>
      <c r="CS6" s="71" t="s">
        <v>54</v>
      </c>
      <c r="CT6" s="71" t="s">
        <v>55</v>
      </c>
      <c r="CU6" s="71" t="s">
        <v>14</v>
      </c>
      <c r="CV6" s="71" t="s">
        <v>14</v>
      </c>
    </row>
    <row r="7" spans="1:100" s="22" customFormat="1" ht="24.95" customHeight="1" x14ac:dyDescent="0.2">
      <c r="A7" s="53">
        <v>1</v>
      </c>
      <c r="B7" s="54" t="s">
        <v>47</v>
      </c>
      <c r="C7" s="73">
        <v>233</v>
      </c>
      <c r="D7" s="73">
        <v>327971</v>
      </c>
      <c r="E7" s="73">
        <v>0</v>
      </c>
      <c r="F7" s="73">
        <v>328204</v>
      </c>
      <c r="G7" s="73">
        <v>631132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3051</v>
      </c>
      <c r="N7" s="73">
        <v>2505</v>
      </c>
      <c r="O7" s="73">
        <v>75</v>
      </c>
      <c r="P7" s="73">
        <v>5631</v>
      </c>
      <c r="Q7" s="73">
        <v>8919</v>
      </c>
      <c r="R7" s="73">
        <v>171</v>
      </c>
      <c r="S7" s="73">
        <v>0</v>
      </c>
      <c r="T7" s="73">
        <v>0</v>
      </c>
      <c r="U7" s="73">
        <v>171</v>
      </c>
      <c r="V7" s="73">
        <v>178</v>
      </c>
      <c r="W7" s="73">
        <v>0</v>
      </c>
      <c r="X7" s="73">
        <v>0</v>
      </c>
      <c r="Y7" s="73">
        <v>178</v>
      </c>
      <c r="Z7" s="73">
        <v>5993</v>
      </c>
      <c r="AA7" s="73">
        <v>3831</v>
      </c>
      <c r="AB7" s="73">
        <v>581</v>
      </c>
      <c r="AC7" s="73">
        <v>10405</v>
      </c>
      <c r="AD7" s="73">
        <v>15358</v>
      </c>
      <c r="AE7" s="73">
        <v>5253</v>
      </c>
      <c r="AF7" s="73">
        <v>6754</v>
      </c>
      <c r="AG7" s="73">
        <v>141</v>
      </c>
      <c r="AH7" s="73">
        <v>12148</v>
      </c>
      <c r="AI7" s="73">
        <v>17229</v>
      </c>
      <c r="AJ7" s="73">
        <v>0</v>
      </c>
      <c r="AK7" s="73">
        <v>0</v>
      </c>
      <c r="AL7" s="73">
        <v>0</v>
      </c>
      <c r="AM7" s="73">
        <v>0</v>
      </c>
      <c r="AN7" s="73">
        <v>0</v>
      </c>
      <c r="AO7" s="73">
        <v>5</v>
      </c>
      <c r="AP7" s="73">
        <v>0</v>
      </c>
      <c r="AQ7" s="73">
        <v>0</v>
      </c>
      <c r="AR7" s="73">
        <v>5</v>
      </c>
      <c r="AS7" s="73">
        <v>5</v>
      </c>
      <c r="AT7" s="73">
        <v>0</v>
      </c>
      <c r="AU7" s="73">
        <v>0</v>
      </c>
      <c r="AV7" s="73">
        <v>0</v>
      </c>
      <c r="AW7" s="73">
        <v>0</v>
      </c>
      <c r="AX7" s="73">
        <v>0</v>
      </c>
      <c r="AY7" s="73">
        <v>0</v>
      </c>
      <c r="AZ7" s="73">
        <v>0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0</v>
      </c>
      <c r="BG7" s="73">
        <v>0</v>
      </c>
      <c r="BH7" s="73">
        <v>0</v>
      </c>
      <c r="BI7" s="73">
        <v>2376</v>
      </c>
      <c r="BJ7" s="73">
        <v>32</v>
      </c>
      <c r="BK7" s="73">
        <v>0</v>
      </c>
      <c r="BL7" s="73">
        <v>2408</v>
      </c>
      <c r="BM7" s="73">
        <v>727</v>
      </c>
      <c r="BN7" s="73">
        <v>3132</v>
      </c>
      <c r="BO7" s="73">
        <v>16237</v>
      </c>
      <c r="BP7" s="73">
        <v>18</v>
      </c>
      <c r="BQ7" s="73">
        <v>19387</v>
      </c>
      <c r="BR7" s="73">
        <v>29835</v>
      </c>
      <c r="BS7" s="73">
        <v>0</v>
      </c>
      <c r="BT7" s="73">
        <v>0</v>
      </c>
      <c r="BU7" s="73">
        <v>0</v>
      </c>
      <c r="BV7" s="73">
        <v>0</v>
      </c>
      <c r="BW7" s="73">
        <v>0</v>
      </c>
      <c r="BX7" s="73">
        <v>739</v>
      </c>
      <c r="BY7" s="73">
        <v>6</v>
      </c>
      <c r="BZ7" s="73">
        <v>1</v>
      </c>
      <c r="CA7" s="73">
        <v>746</v>
      </c>
      <c r="CB7" s="73">
        <v>619</v>
      </c>
      <c r="CC7" s="73">
        <v>0</v>
      </c>
      <c r="CD7" s="73">
        <v>0</v>
      </c>
      <c r="CE7" s="73">
        <v>0</v>
      </c>
      <c r="CF7" s="73">
        <v>0</v>
      </c>
      <c r="CG7" s="73">
        <v>0</v>
      </c>
      <c r="CH7" s="73">
        <v>1552</v>
      </c>
      <c r="CI7" s="73">
        <v>976</v>
      </c>
      <c r="CJ7" s="73">
        <v>2</v>
      </c>
      <c r="CK7" s="73">
        <v>2530</v>
      </c>
      <c r="CL7" s="73">
        <v>2784</v>
      </c>
      <c r="CM7" s="73">
        <v>0</v>
      </c>
      <c r="CN7" s="73">
        <v>0</v>
      </c>
      <c r="CO7" s="73">
        <v>0</v>
      </c>
      <c r="CP7" s="73">
        <v>0</v>
      </c>
      <c r="CQ7" s="73">
        <v>0</v>
      </c>
      <c r="CR7" s="73">
        <f t="shared" ref="CR7:CR20" si="0">C7+H7+M7+R7+Z7+AE7+AJ7+AO7+AT7+AY7+BD7+BI7+BN7+BS7+BX7+CC7+CH7+CM7</f>
        <v>22505</v>
      </c>
      <c r="CS7" s="73">
        <f t="shared" ref="CS7:CS20" si="1">D7+I7+N7+S7+AA7+AF7+AK7+AP7+AU7+AZ7+BE7+BJ7+BO7+BT7+BY7+CD7+CI7+CN7</f>
        <v>358312</v>
      </c>
      <c r="CT7" s="73">
        <f t="shared" ref="CT7:CT20" si="2">E7+J7+O7+T7+AB7+AG7+AL7+AQ7+AV7+BA7+BF7+BK7+BP7+BU7+BZ7+CE7+CJ7+CO7</f>
        <v>818</v>
      </c>
      <c r="CU7" s="73">
        <f t="shared" ref="CU7:CU20" si="3">F7+K7+P7+U7+AC7+AH7+AM7+AR7+AW7+BB7+BG7+BL7+BQ7+BV7+CA7+CF7+CK7+CP7</f>
        <v>381635</v>
      </c>
      <c r="CV7" s="73">
        <f t="shared" ref="CV7:CV20" si="4">G7+L7+Q7+Y7+AD7+AI7+AN7+AS7+AX7+BC7+BH7+BM7+BR7+BW7+CB7+CG7+CL7+CQ7</f>
        <v>706786</v>
      </c>
    </row>
    <row r="8" spans="1:100" s="24" customFormat="1" ht="24.95" customHeight="1" x14ac:dyDescent="0.2">
      <c r="A8" s="53">
        <v>2</v>
      </c>
      <c r="B8" s="54" t="s">
        <v>48</v>
      </c>
      <c r="C8" s="73">
        <v>27195</v>
      </c>
      <c r="D8" s="73">
        <v>80777</v>
      </c>
      <c r="E8" s="73">
        <v>1896</v>
      </c>
      <c r="F8" s="73">
        <v>109868</v>
      </c>
      <c r="G8" s="73">
        <v>175960</v>
      </c>
      <c r="H8" s="73">
        <v>27128</v>
      </c>
      <c r="I8" s="73">
        <v>6091</v>
      </c>
      <c r="J8" s="73">
        <v>1</v>
      </c>
      <c r="K8" s="73">
        <v>33220</v>
      </c>
      <c r="L8" s="73">
        <v>4473</v>
      </c>
      <c r="M8" s="73">
        <v>18790</v>
      </c>
      <c r="N8" s="73">
        <v>14342</v>
      </c>
      <c r="O8" s="73">
        <v>2335</v>
      </c>
      <c r="P8" s="73">
        <v>35467</v>
      </c>
      <c r="Q8" s="73">
        <v>48594</v>
      </c>
      <c r="R8" s="73">
        <v>39543</v>
      </c>
      <c r="S8" s="73">
        <v>7668</v>
      </c>
      <c r="T8" s="73">
        <v>2722</v>
      </c>
      <c r="U8" s="73">
        <v>49933</v>
      </c>
      <c r="V8" s="73">
        <v>50942</v>
      </c>
      <c r="W8" s="73">
        <v>12843</v>
      </c>
      <c r="X8" s="73">
        <v>9581</v>
      </c>
      <c r="Y8" s="73">
        <v>73366</v>
      </c>
      <c r="Z8" s="73">
        <v>2392</v>
      </c>
      <c r="AA8" s="73">
        <v>4372</v>
      </c>
      <c r="AB8" s="73">
        <v>3702</v>
      </c>
      <c r="AC8" s="73">
        <v>10466</v>
      </c>
      <c r="AD8" s="73">
        <v>15215</v>
      </c>
      <c r="AE8" s="73">
        <v>2599</v>
      </c>
      <c r="AF8" s="73">
        <v>4074</v>
      </c>
      <c r="AG8" s="73">
        <v>3703</v>
      </c>
      <c r="AH8" s="73">
        <v>10376</v>
      </c>
      <c r="AI8" s="73">
        <v>14602</v>
      </c>
      <c r="AJ8" s="73">
        <v>0</v>
      </c>
      <c r="AK8" s="73">
        <v>0</v>
      </c>
      <c r="AL8" s="73">
        <v>0</v>
      </c>
      <c r="AM8" s="73">
        <v>0</v>
      </c>
      <c r="AN8" s="73">
        <v>0</v>
      </c>
      <c r="AO8" s="73">
        <v>0</v>
      </c>
      <c r="AP8" s="73">
        <v>0</v>
      </c>
      <c r="AQ8" s="73">
        <v>0</v>
      </c>
      <c r="AR8" s="73">
        <v>0</v>
      </c>
      <c r="AS8" s="73">
        <v>1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10</v>
      </c>
      <c r="AZ8" s="73">
        <v>0</v>
      </c>
      <c r="BA8" s="73">
        <v>0</v>
      </c>
      <c r="BB8" s="73">
        <v>10</v>
      </c>
      <c r="BC8" s="73">
        <v>12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2152</v>
      </c>
      <c r="BJ8" s="73">
        <v>81</v>
      </c>
      <c r="BK8" s="73">
        <v>0</v>
      </c>
      <c r="BL8" s="73">
        <v>2233</v>
      </c>
      <c r="BM8" s="73">
        <v>979</v>
      </c>
      <c r="BN8" s="73">
        <v>3421</v>
      </c>
      <c r="BO8" s="73">
        <v>45415</v>
      </c>
      <c r="BP8" s="73">
        <v>8</v>
      </c>
      <c r="BQ8" s="73">
        <v>48844</v>
      </c>
      <c r="BR8" s="73">
        <v>57881</v>
      </c>
      <c r="BS8" s="73">
        <v>6</v>
      </c>
      <c r="BT8" s="73">
        <v>0</v>
      </c>
      <c r="BU8" s="73">
        <v>0</v>
      </c>
      <c r="BV8" s="73">
        <v>6</v>
      </c>
      <c r="BW8" s="73">
        <v>4</v>
      </c>
      <c r="BX8" s="73">
        <v>3664</v>
      </c>
      <c r="BY8" s="73">
        <v>5</v>
      </c>
      <c r="BZ8" s="73">
        <v>4</v>
      </c>
      <c r="CA8" s="73">
        <v>3673</v>
      </c>
      <c r="CB8" s="73">
        <v>3175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583</v>
      </c>
      <c r="CI8" s="73">
        <v>19948</v>
      </c>
      <c r="CJ8" s="73">
        <v>16</v>
      </c>
      <c r="CK8" s="73">
        <v>20547</v>
      </c>
      <c r="CL8" s="73">
        <v>27744</v>
      </c>
      <c r="CM8" s="73">
        <v>0</v>
      </c>
      <c r="CN8" s="73">
        <v>0</v>
      </c>
      <c r="CO8" s="73">
        <v>0</v>
      </c>
      <c r="CP8" s="73">
        <v>0</v>
      </c>
      <c r="CQ8" s="73">
        <v>0</v>
      </c>
      <c r="CR8" s="73">
        <f t="shared" si="0"/>
        <v>127483</v>
      </c>
      <c r="CS8" s="73">
        <f t="shared" si="1"/>
        <v>182773</v>
      </c>
      <c r="CT8" s="73">
        <f t="shared" si="2"/>
        <v>14387</v>
      </c>
      <c r="CU8" s="73">
        <f t="shared" si="3"/>
        <v>324643</v>
      </c>
      <c r="CV8" s="73">
        <f t="shared" si="4"/>
        <v>422006</v>
      </c>
    </row>
    <row r="9" spans="1:100" ht="24.95" customHeight="1" x14ac:dyDescent="0.2">
      <c r="A9" s="53">
        <v>3</v>
      </c>
      <c r="B9" s="54" t="s">
        <v>87</v>
      </c>
      <c r="C9" s="73">
        <v>11835</v>
      </c>
      <c r="D9" s="73">
        <v>751</v>
      </c>
      <c r="E9" s="73">
        <v>55859</v>
      </c>
      <c r="F9" s="73">
        <v>68445</v>
      </c>
      <c r="G9" s="73">
        <v>79390</v>
      </c>
      <c r="H9" s="73">
        <v>0</v>
      </c>
      <c r="I9" s="73">
        <v>52064</v>
      </c>
      <c r="J9" s="73">
        <v>0</v>
      </c>
      <c r="K9" s="73">
        <v>52064</v>
      </c>
      <c r="L9" s="73">
        <v>32960</v>
      </c>
      <c r="M9" s="73">
        <v>16057</v>
      </c>
      <c r="N9" s="73">
        <v>190</v>
      </c>
      <c r="O9" s="73">
        <v>5828</v>
      </c>
      <c r="P9" s="73">
        <v>22075</v>
      </c>
      <c r="Q9" s="73">
        <v>43017</v>
      </c>
      <c r="R9" s="73">
        <v>49061</v>
      </c>
      <c r="S9" s="73">
        <v>9831</v>
      </c>
      <c r="T9" s="73">
        <v>103981</v>
      </c>
      <c r="U9" s="73">
        <v>162873</v>
      </c>
      <c r="V9" s="73">
        <v>92841</v>
      </c>
      <c r="W9" s="73">
        <v>11219</v>
      </c>
      <c r="X9" s="73">
        <v>100736</v>
      </c>
      <c r="Y9" s="73">
        <v>204796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v>0</v>
      </c>
      <c r="CP9" s="73">
        <v>0</v>
      </c>
      <c r="CQ9" s="73">
        <v>0</v>
      </c>
      <c r="CR9" s="73">
        <f t="shared" si="0"/>
        <v>76953</v>
      </c>
      <c r="CS9" s="73">
        <f t="shared" si="1"/>
        <v>62836</v>
      </c>
      <c r="CT9" s="73">
        <f t="shared" si="2"/>
        <v>165668</v>
      </c>
      <c r="CU9" s="73">
        <f t="shared" si="3"/>
        <v>305457</v>
      </c>
      <c r="CV9" s="73">
        <f t="shared" si="4"/>
        <v>360163</v>
      </c>
    </row>
    <row r="10" spans="1:100" ht="24.95" customHeight="1" x14ac:dyDescent="0.2">
      <c r="A10" s="53">
        <v>4</v>
      </c>
      <c r="B10" s="54" t="s">
        <v>58</v>
      </c>
      <c r="C10" s="73">
        <v>2483</v>
      </c>
      <c r="D10" s="73">
        <v>2</v>
      </c>
      <c r="E10" s="73">
        <v>83489</v>
      </c>
      <c r="F10" s="73">
        <v>85974</v>
      </c>
      <c r="G10" s="73">
        <v>85352</v>
      </c>
      <c r="H10" s="73">
        <v>8005</v>
      </c>
      <c r="I10" s="73">
        <v>542</v>
      </c>
      <c r="J10" s="73">
        <v>83904</v>
      </c>
      <c r="K10" s="73">
        <v>92451</v>
      </c>
      <c r="L10" s="73">
        <v>92480</v>
      </c>
      <c r="M10" s="73">
        <v>7847</v>
      </c>
      <c r="N10" s="73">
        <v>89</v>
      </c>
      <c r="O10" s="73">
        <v>1416</v>
      </c>
      <c r="P10" s="73">
        <v>9352</v>
      </c>
      <c r="Q10" s="73">
        <v>12656</v>
      </c>
      <c r="R10" s="73">
        <v>14179</v>
      </c>
      <c r="S10" s="73">
        <v>76</v>
      </c>
      <c r="T10" s="73">
        <v>86905</v>
      </c>
      <c r="U10" s="73">
        <v>101160</v>
      </c>
      <c r="V10" s="73">
        <v>16919</v>
      </c>
      <c r="W10" s="73">
        <v>586</v>
      </c>
      <c r="X10" s="73">
        <v>84290</v>
      </c>
      <c r="Y10" s="73">
        <v>101795</v>
      </c>
      <c r="Z10" s="73">
        <v>295</v>
      </c>
      <c r="AA10" s="73">
        <v>106</v>
      </c>
      <c r="AB10" s="73">
        <v>1105</v>
      </c>
      <c r="AC10" s="73">
        <v>1506</v>
      </c>
      <c r="AD10" s="73">
        <v>1643</v>
      </c>
      <c r="AE10" s="73">
        <v>315</v>
      </c>
      <c r="AF10" s="73">
        <v>105</v>
      </c>
      <c r="AG10" s="73">
        <v>1105</v>
      </c>
      <c r="AH10" s="73">
        <v>1525</v>
      </c>
      <c r="AI10" s="73">
        <v>1658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1</v>
      </c>
      <c r="BY10" s="73">
        <v>0</v>
      </c>
      <c r="BZ10" s="73">
        <v>0</v>
      </c>
      <c r="CA10" s="73">
        <v>1</v>
      </c>
      <c r="CB10" s="73">
        <v>1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1</v>
      </c>
      <c r="CI10" s="73">
        <v>0</v>
      </c>
      <c r="CJ10" s="73">
        <v>0</v>
      </c>
      <c r="CK10" s="73">
        <v>1</v>
      </c>
      <c r="CL10" s="73">
        <v>0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73">
        <f t="shared" si="0"/>
        <v>33126</v>
      </c>
      <c r="CS10" s="73">
        <f t="shared" si="1"/>
        <v>920</v>
      </c>
      <c r="CT10" s="73">
        <f t="shared" si="2"/>
        <v>257924</v>
      </c>
      <c r="CU10" s="73">
        <f t="shared" si="3"/>
        <v>291970</v>
      </c>
      <c r="CV10" s="73">
        <f t="shared" si="4"/>
        <v>295585</v>
      </c>
    </row>
    <row r="11" spans="1:100" ht="24.95" customHeight="1" x14ac:dyDescent="0.2">
      <c r="A11" s="53">
        <v>5</v>
      </c>
      <c r="B11" s="54" t="s">
        <v>60</v>
      </c>
      <c r="C11" s="73">
        <v>15916</v>
      </c>
      <c r="D11" s="73">
        <v>5485</v>
      </c>
      <c r="E11" s="73">
        <v>64</v>
      </c>
      <c r="F11" s="73">
        <v>21465</v>
      </c>
      <c r="G11" s="73">
        <v>25996</v>
      </c>
      <c r="H11" s="73">
        <v>14086</v>
      </c>
      <c r="I11" s="73">
        <v>8041</v>
      </c>
      <c r="J11" s="73">
        <v>64</v>
      </c>
      <c r="K11" s="73">
        <v>22191</v>
      </c>
      <c r="L11" s="73">
        <v>16929</v>
      </c>
      <c r="M11" s="73">
        <v>18739</v>
      </c>
      <c r="N11" s="73">
        <v>128</v>
      </c>
      <c r="O11" s="73">
        <v>1</v>
      </c>
      <c r="P11" s="73">
        <v>18868</v>
      </c>
      <c r="Q11" s="73">
        <v>19595</v>
      </c>
      <c r="R11" s="73">
        <v>20553</v>
      </c>
      <c r="S11" s="73">
        <v>31</v>
      </c>
      <c r="T11" s="73">
        <v>64</v>
      </c>
      <c r="U11" s="73">
        <v>20648</v>
      </c>
      <c r="V11" s="73">
        <v>24862</v>
      </c>
      <c r="W11" s="73">
        <v>69</v>
      </c>
      <c r="X11" s="73">
        <v>63</v>
      </c>
      <c r="Y11" s="73">
        <v>24994</v>
      </c>
      <c r="Z11" s="73">
        <v>480</v>
      </c>
      <c r="AA11" s="73">
        <v>486</v>
      </c>
      <c r="AB11" s="73">
        <v>1</v>
      </c>
      <c r="AC11" s="73">
        <v>967</v>
      </c>
      <c r="AD11" s="73">
        <v>1639</v>
      </c>
      <c r="AE11" s="73">
        <v>468</v>
      </c>
      <c r="AF11" s="73">
        <v>306</v>
      </c>
      <c r="AG11" s="73">
        <v>1</v>
      </c>
      <c r="AH11" s="73">
        <v>775</v>
      </c>
      <c r="AI11" s="73">
        <v>1260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3">
        <v>0</v>
      </c>
      <c r="AP11" s="73">
        <v>0</v>
      </c>
      <c r="AQ11" s="73">
        <v>0</v>
      </c>
      <c r="AR11" s="73">
        <v>0</v>
      </c>
      <c r="AS11" s="73">
        <v>4</v>
      </c>
      <c r="AT11" s="73">
        <v>0</v>
      </c>
      <c r="AU11" s="73">
        <v>0</v>
      </c>
      <c r="AV11" s="73">
        <v>0</v>
      </c>
      <c r="AW11" s="73">
        <v>0</v>
      </c>
      <c r="AX11" s="73">
        <v>4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1474</v>
      </c>
      <c r="BJ11" s="73">
        <v>14</v>
      </c>
      <c r="BK11" s="73">
        <v>0</v>
      </c>
      <c r="BL11" s="73">
        <v>1488</v>
      </c>
      <c r="BM11" s="73">
        <v>1077</v>
      </c>
      <c r="BN11" s="73">
        <v>323</v>
      </c>
      <c r="BO11" s="73">
        <v>2269</v>
      </c>
      <c r="BP11" s="73">
        <v>0</v>
      </c>
      <c r="BQ11" s="73">
        <v>2592</v>
      </c>
      <c r="BR11" s="73">
        <v>3775</v>
      </c>
      <c r="BS11" s="73">
        <v>6</v>
      </c>
      <c r="BT11" s="73">
        <v>3098</v>
      </c>
      <c r="BU11" s="73">
        <v>0</v>
      </c>
      <c r="BV11" s="73">
        <v>3104</v>
      </c>
      <c r="BW11" s="73">
        <v>7355</v>
      </c>
      <c r="BX11" s="73">
        <v>0</v>
      </c>
      <c r="BY11" s="73">
        <v>0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21</v>
      </c>
      <c r="CI11" s="73">
        <v>11</v>
      </c>
      <c r="CJ11" s="73">
        <v>0</v>
      </c>
      <c r="CK11" s="73">
        <v>32</v>
      </c>
      <c r="CL11" s="73">
        <v>55</v>
      </c>
      <c r="CM11" s="73">
        <v>0</v>
      </c>
      <c r="CN11" s="73">
        <v>0</v>
      </c>
      <c r="CO11" s="73">
        <v>0</v>
      </c>
      <c r="CP11" s="73">
        <v>0</v>
      </c>
      <c r="CQ11" s="73">
        <v>0</v>
      </c>
      <c r="CR11" s="73">
        <f t="shared" si="0"/>
        <v>72066</v>
      </c>
      <c r="CS11" s="73">
        <f t="shared" si="1"/>
        <v>19869</v>
      </c>
      <c r="CT11" s="73">
        <f t="shared" si="2"/>
        <v>195</v>
      </c>
      <c r="CU11" s="73">
        <f t="shared" si="3"/>
        <v>92130</v>
      </c>
      <c r="CV11" s="73">
        <f t="shared" si="4"/>
        <v>102683</v>
      </c>
    </row>
    <row r="12" spans="1:100" ht="24.95" customHeight="1" x14ac:dyDescent="0.2">
      <c r="A12" s="53">
        <v>6</v>
      </c>
      <c r="B12" s="54" t="s">
        <v>61</v>
      </c>
      <c r="C12" s="73">
        <v>2269</v>
      </c>
      <c r="D12" s="73">
        <v>0</v>
      </c>
      <c r="E12" s="73">
        <v>1117</v>
      </c>
      <c r="F12" s="73">
        <v>3386</v>
      </c>
      <c r="G12" s="73">
        <v>3030</v>
      </c>
      <c r="H12" s="73">
        <v>1902</v>
      </c>
      <c r="I12" s="73">
        <v>470</v>
      </c>
      <c r="J12" s="73">
        <v>122</v>
      </c>
      <c r="K12" s="73">
        <v>2494</v>
      </c>
      <c r="L12" s="73">
        <v>559</v>
      </c>
      <c r="M12" s="73">
        <v>8184</v>
      </c>
      <c r="N12" s="73">
        <v>727</v>
      </c>
      <c r="O12" s="73">
        <v>599</v>
      </c>
      <c r="P12" s="73">
        <v>9510</v>
      </c>
      <c r="Q12" s="73">
        <v>10732</v>
      </c>
      <c r="R12" s="73">
        <v>17349</v>
      </c>
      <c r="S12" s="73">
        <v>214</v>
      </c>
      <c r="T12" s="73">
        <v>3810</v>
      </c>
      <c r="U12" s="73">
        <v>21373</v>
      </c>
      <c r="V12" s="73">
        <v>20496</v>
      </c>
      <c r="W12" s="73">
        <v>557</v>
      </c>
      <c r="X12" s="73">
        <v>32253</v>
      </c>
      <c r="Y12" s="73">
        <v>53306</v>
      </c>
      <c r="Z12" s="73">
        <v>1371</v>
      </c>
      <c r="AA12" s="73">
        <v>870</v>
      </c>
      <c r="AB12" s="73">
        <v>49</v>
      </c>
      <c r="AC12" s="73">
        <v>2290</v>
      </c>
      <c r="AD12" s="73">
        <v>3478</v>
      </c>
      <c r="AE12" s="73">
        <v>1036</v>
      </c>
      <c r="AF12" s="73">
        <v>889</v>
      </c>
      <c r="AG12" s="73">
        <v>49</v>
      </c>
      <c r="AH12" s="73">
        <v>1974</v>
      </c>
      <c r="AI12" s="73">
        <v>3312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3</v>
      </c>
      <c r="AP12" s="73">
        <v>0</v>
      </c>
      <c r="AQ12" s="73">
        <v>0</v>
      </c>
      <c r="AR12" s="73">
        <v>3</v>
      </c>
      <c r="AS12" s="73">
        <v>4</v>
      </c>
      <c r="AT12" s="73">
        <v>0</v>
      </c>
      <c r="AU12" s="73">
        <v>0</v>
      </c>
      <c r="AV12" s="73">
        <v>0</v>
      </c>
      <c r="AW12" s="73">
        <v>0</v>
      </c>
      <c r="AX12" s="73">
        <v>0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218</v>
      </c>
      <c r="BJ12" s="73">
        <v>356</v>
      </c>
      <c r="BK12" s="73">
        <v>0</v>
      </c>
      <c r="BL12" s="73">
        <v>574</v>
      </c>
      <c r="BM12" s="73">
        <v>824</v>
      </c>
      <c r="BN12" s="73">
        <v>4997</v>
      </c>
      <c r="BO12" s="73">
        <v>70</v>
      </c>
      <c r="BP12" s="73">
        <v>0</v>
      </c>
      <c r="BQ12" s="73">
        <v>5067</v>
      </c>
      <c r="BR12" s="73">
        <v>9029</v>
      </c>
      <c r="BS12" s="73">
        <v>5</v>
      </c>
      <c r="BT12" s="73">
        <v>0</v>
      </c>
      <c r="BU12" s="73">
        <v>0</v>
      </c>
      <c r="BV12" s="73">
        <v>5</v>
      </c>
      <c r="BW12" s="73">
        <v>11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30</v>
      </c>
      <c r="CI12" s="73">
        <v>20</v>
      </c>
      <c r="CJ12" s="73">
        <v>0</v>
      </c>
      <c r="CK12" s="73">
        <v>50</v>
      </c>
      <c r="CL12" s="73">
        <v>95</v>
      </c>
      <c r="CM12" s="73">
        <v>0</v>
      </c>
      <c r="CN12" s="73">
        <v>0</v>
      </c>
      <c r="CO12" s="73">
        <v>0</v>
      </c>
      <c r="CP12" s="73">
        <v>0</v>
      </c>
      <c r="CQ12" s="73">
        <v>0</v>
      </c>
      <c r="CR12" s="73">
        <f t="shared" si="0"/>
        <v>37364</v>
      </c>
      <c r="CS12" s="73">
        <f t="shared" si="1"/>
        <v>3616</v>
      </c>
      <c r="CT12" s="73">
        <f t="shared" si="2"/>
        <v>5746</v>
      </c>
      <c r="CU12" s="73">
        <f t="shared" si="3"/>
        <v>46726</v>
      </c>
      <c r="CV12" s="73">
        <f t="shared" si="4"/>
        <v>84380</v>
      </c>
    </row>
    <row r="13" spans="1:100" ht="24.95" customHeight="1" x14ac:dyDescent="0.2">
      <c r="A13" s="53">
        <v>7</v>
      </c>
      <c r="B13" s="54" t="s">
        <v>66</v>
      </c>
      <c r="C13" s="73">
        <v>4</v>
      </c>
      <c r="D13" s="73">
        <v>0</v>
      </c>
      <c r="E13" s="73">
        <v>0</v>
      </c>
      <c r="F13" s="73">
        <v>4</v>
      </c>
      <c r="G13" s="73">
        <v>10</v>
      </c>
      <c r="H13" s="73">
        <v>1568</v>
      </c>
      <c r="I13" s="73">
        <v>3410</v>
      </c>
      <c r="J13" s="73">
        <v>35</v>
      </c>
      <c r="K13" s="73">
        <v>5013</v>
      </c>
      <c r="L13" s="73">
        <v>1025</v>
      </c>
      <c r="M13" s="73">
        <v>1004</v>
      </c>
      <c r="N13" s="73">
        <v>502</v>
      </c>
      <c r="O13" s="73">
        <v>412</v>
      </c>
      <c r="P13" s="73">
        <v>1918</v>
      </c>
      <c r="Q13" s="73">
        <v>2585</v>
      </c>
      <c r="R13" s="73">
        <v>22137</v>
      </c>
      <c r="S13" s="73">
        <v>174</v>
      </c>
      <c r="T13" s="73">
        <v>4656</v>
      </c>
      <c r="U13" s="73">
        <v>26967</v>
      </c>
      <c r="V13" s="73">
        <v>29480</v>
      </c>
      <c r="W13" s="73">
        <v>231</v>
      </c>
      <c r="X13" s="73">
        <v>8277</v>
      </c>
      <c r="Y13" s="73">
        <v>37988</v>
      </c>
      <c r="Z13" s="73">
        <v>741</v>
      </c>
      <c r="AA13" s="73">
        <v>671</v>
      </c>
      <c r="AB13" s="73">
        <v>402</v>
      </c>
      <c r="AC13" s="73">
        <v>1814</v>
      </c>
      <c r="AD13" s="73">
        <v>2611</v>
      </c>
      <c r="AE13" s="73">
        <v>592</v>
      </c>
      <c r="AF13" s="73">
        <v>654</v>
      </c>
      <c r="AG13" s="73">
        <v>405</v>
      </c>
      <c r="AH13" s="73">
        <v>1651</v>
      </c>
      <c r="AI13" s="73">
        <v>2382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3">
        <v>0</v>
      </c>
      <c r="AX13" s="73">
        <v>1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170</v>
      </c>
      <c r="BJ13" s="73">
        <v>2</v>
      </c>
      <c r="BK13" s="73">
        <v>0</v>
      </c>
      <c r="BL13" s="73">
        <v>172</v>
      </c>
      <c r="BM13" s="73">
        <v>72</v>
      </c>
      <c r="BN13" s="73">
        <v>526</v>
      </c>
      <c r="BO13" s="73">
        <v>406</v>
      </c>
      <c r="BP13" s="73">
        <v>0</v>
      </c>
      <c r="BQ13" s="73">
        <v>932</v>
      </c>
      <c r="BR13" s="73">
        <v>1324</v>
      </c>
      <c r="BS13" s="73">
        <v>1422</v>
      </c>
      <c r="BT13" s="73">
        <v>659</v>
      </c>
      <c r="BU13" s="73">
        <v>418</v>
      </c>
      <c r="BV13" s="73">
        <v>2499</v>
      </c>
      <c r="BW13" s="73">
        <v>3383</v>
      </c>
      <c r="BX13" s="73">
        <v>2101</v>
      </c>
      <c r="BY13" s="73">
        <v>5</v>
      </c>
      <c r="BZ13" s="73">
        <v>1</v>
      </c>
      <c r="CA13" s="73">
        <v>2107</v>
      </c>
      <c r="CB13" s="73">
        <v>1170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797</v>
      </c>
      <c r="CI13" s="73">
        <v>1</v>
      </c>
      <c r="CJ13" s="73">
        <v>17</v>
      </c>
      <c r="CK13" s="73">
        <v>815</v>
      </c>
      <c r="CL13" s="73">
        <v>1335</v>
      </c>
      <c r="CM13" s="73">
        <v>0</v>
      </c>
      <c r="CN13" s="73">
        <v>0</v>
      </c>
      <c r="CO13" s="73">
        <v>0</v>
      </c>
      <c r="CP13" s="73">
        <v>0</v>
      </c>
      <c r="CQ13" s="73">
        <v>0</v>
      </c>
      <c r="CR13" s="73">
        <f t="shared" si="0"/>
        <v>31062</v>
      </c>
      <c r="CS13" s="73">
        <f t="shared" si="1"/>
        <v>6484</v>
      </c>
      <c r="CT13" s="73">
        <f t="shared" si="2"/>
        <v>6346</v>
      </c>
      <c r="CU13" s="73">
        <f t="shared" si="3"/>
        <v>43892</v>
      </c>
      <c r="CV13" s="73">
        <f t="shared" si="4"/>
        <v>53886</v>
      </c>
    </row>
    <row r="14" spans="1:100" ht="24.95" customHeight="1" x14ac:dyDescent="0.2">
      <c r="A14" s="53">
        <v>8</v>
      </c>
      <c r="B14" s="54" t="s">
        <v>59</v>
      </c>
      <c r="C14" s="73">
        <v>0</v>
      </c>
      <c r="D14" s="73">
        <v>21194</v>
      </c>
      <c r="E14" s="73">
        <v>0</v>
      </c>
      <c r="F14" s="73">
        <v>21194</v>
      </c>
      <c r="G14" s="73">
        <v>2806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282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1453</v>
      </c>
      <c r="BP14" s="73">
        <v>0</v>
      </c>
      <c r="BQ14" s="73">
        <v>1453</v>
      </c>
      <c r="BR14" s="73">
        <v>199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7307</v>
      </c>
      <c r="CE14" s="73">
        <v>0</v>
      </c>
      <c r="CF14" s="73">
        <v>7307</v>
      </c>
      <c r="CG14" s="73">
        <v>703</v>
      </c>
      <c r="CH14" s="73">
        <v>0</v>
      </c>
      <c r="CI14" s="73">
        <v>0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v>0</v>
      </c>
      <c r="CP14" s="73">
        <v>0</v>
      </c>
      <c r="CQ14" s="73">
        <v>0</v>
      </c>
      <c r="CR14" s="73">
        <f t="shared" si="0"/>
        <v>0</v>
      </c>
      <c r="CS14" s="73">
        <f t="shared" si="1"/>
        <v>29954</v>
      </c>
      <c r="CT14" s="73">
        <f t="shared" si="2"/>
        <v>0</v>
      </c>
      <c r="CU14" s="73">
        <f t="shared" si="3"/>
        <v>29954</v>
      </c>
      <c r="CV14" s="73">
        <f t="shared" si="4"/>
        <v>3990</v>
      </c>
    </row>
    <row r="15" spans="1:100" ht="24.95" customHeight="1" x14ac:dyDescent="0.2">
      <c r="A15" s="53">
        <v>9</v>
      </c>
      <c r="B15" s="54" t="s">
        <v>64</v>
      </c>
      <c r="C15" s="73">
        <v>0</v>
      </c>
      <c r="D15" s="73">
        <v>8</v>
      </c>
      <c r="E15" s="73">
        <v>0</v>
      </c>
      <c r="F15" s="73">
        <v>8</v>
      </c>
      <c r="G15" s="73">
        <v>23</v>
      </c>
      <c r="H15" s="73">
        <v>176</v>
      </c>
      <c r="I15" s="73">
        <v>1252</v>
      </c>
      <c r="J15" s="73">
        <v>47</v>
      </c>
      <c r="K15" s="73">
        <v>1475</v>
      </c>
      <c r="L15" s="73">
        <v>325</v>
      </c>
      <c r="M15" s="73">
        <v>404</v>
      </c>
      <c r="N15" s="73">
        <v>1523</v>
      </c>
      <c r="O15" s="73">
        <v>864</v>
      </c>
      <c r="P15" s="73">
        <v>2791</v>
      </c>
      <c r="Q15" s="73">
        <v>4334</v>
      </c>
      <c r="R15" s="73">
        <v>3865</v>
      </c>
      <c r="S15" s="73">
        <v>3198</v>
      </c>
      <c r="T15" s="73">
        <v>699</v>
      </c>
      <c r="U15" s="73">
        <v>7762</v>
      </c>
      <c r="V15" s="73">
        <v>5195</v>
      </c>
      <c r="W15" s="73">
        <v>5158</v>
      </c>
      <c r="X15" s="73">
        <v>1259</v>
      </c>
      <c r="Y15" s="73">
        <v>11612</v>
      </c>
      <c r="Z15" s="73">
        <v>665</v>
      </c>
      <c r="AA15" s="73">
        <v>110</v>
      </c>
      <c r="AB15" s="73">
        <v>950</v>
      </c>
      <c r="AC15" s="73">
        <v>1725</v>
      </c>
      <c r="AD15" s="73">
        <v>1968</v>
      </c>
      <c r="AE15" s="73">
        <v>663</v>
      </c>
      <c r="AF15" s="73">
        <v>108</v>
      </c>
      <c r="AG15" s="73">
        <v>948</v>
      </c>
      <c r="AH15" s="73">
        <v>1719</v>
      </c>
      <c r="AI15" s="73">
        <v>1945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3</v>
      </c>
      <c r="AP15" s="73">
        <v>0</v>
      </c>
      <c r="AQ15" s="73">
        <v>0</v>
      </c>
      <c r="AR15" s="73">
        <v>3</v>
      </c>
      <c r="AS15" s="73">
        <v>14</v>
      </c>
      <c r="AT15" s="73">
        <v>5</v>
      </c>
      <c r="AU15" s="73">
        <v>0</v>
      </c>
      <c r="AV15" s="73">
        <v>0</v>
      </c>
      <c r="AW15" s="73">
        <v>5</v>
      </c>
      <c r="AX15" s="73">
        <v>17</v>
      </c>
      <c r="AY15" s="73">
        <v>1</v>
      </c>
      <c r="AZ15" s="73">
        <v>0</v>
      </c>
      <c r="BA15" s="73">
        <v>0</v>
      </c>
      <c r="BB15" s="73">
        <v>1</v>
      </c>
      <c r="BC15" s="73">
        <v>2</v>
      </c>
      <c r="BD15" s="73">
        <v>0</v>
      </c>
      <c r="BE15" s="73">
        <v>2</v>
      </c>
      <c r="BF15" s="73">
        <v>0</v>
      </c>
      <c r="BG15" s="73">
        <v>2</v>
      </c>
      <c r="BH15" s="73">
        <v>2</v>
      </c>
      <c r="BI15" s="73">
        <v>533</v>
      </c>
      <c r="BJ15" s="73">
        <v>2</v>
      </c>
      <c r="BK15" s="73">
        <v>0</v>
      </c>
      <c r="BL15" s="73">
        <v>535</v>
      </c>
      <c r="BM15" s="73">
        <v>167</v>
      </c>
      <c r="BN15" s="73">
        <v>160</v>
      </c>
      <c r="BO15" s="73">
        <v>9028</v>
      </c>
      <c r="BP15" s="73">
        <v>11</v>
      </c>
      <c r="BQ15" s="73">
        <v>9199</v>
      </c>
      <c r="BR15" s="73">
        <v>25418</v>
      </c>
      <c r="BS15" s="73">
        <v>1</v>
      </c>
      <c r="BT15" s="73">
        <v>0</v>
      </c>
      <c r="BU15" s="73">
        <v>0</v>
      </c>
      <c r="BV15" s="73">
        <v>1</v>
      </c>
      <c r="BW15" s="73">
        <v>3</v>
      </c>
      <c r="BX15" s="73">
        <v>42</v>
      </c>
      <c r="BY15" s="73">
        <v>0</v>
      </c>
      <c r="BZ15" s="73">
        <v>0</v>
      </c>
      <c r="CA15" s="73">
        <v>42</v>
      </c>
      <c r="CB15" s="73">
        <v>17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15</v>
      </c>
      <c r="CI15" s="73">
        <v>301</v>
      </c>
      <c r="CJ15" s="73">
        <v>4</v>
      </c>
      <c r="CK15" s="73">
        <v>320</v>
      </c>
      <c r="CL15" s="73">
        <v>323</v>
      </c>
      <c r="CM15" s="73">
        <v>0</v>
      </c>
      <c r="CN15" s="73">
        <v>0</v>
      </c>
      <c r="CO15" s="73">
        <v>0</v>
      </c>
      <c r="CP15" s="73">
        <v>0</v>
      </c>
      <c r="CQ15" s="73">
        <v>0</v>
      </c>
      <c r="CR15" s="73">
        <f t="shared" si="0"/>
        <v>6533</v>
      </c>
      <c r="CS15" s="73">
        <f t="shared" si="1"/>
        <v>15532</v>
      </c>
      <c r="CT15" s="73">
        <f t="shared" si="2"/>
        <v>3523</v>
      </c>
      <c r="CU15" s="73">
        <f t="shared" si="3"/>
        <v>25588</v>
      </c>
      <c r="CV15" s="73">
        <f t="shared" si="4"/>
        <v>46170</v>
      </c>
    </row>
    <row r="16" spans="1:100" ht="24.95" customHeight="1" x14ac:dyDescent="0.2">
      <c r="A16" s="53">
        <v>10</v>
      </c>
      <c r="B16" s="54" t="s">
        <v>63</v>
      </c>
      <c r="C16" s="73">
        <v>1083</v>
      </c>
      <c r="D16" s="73">
        <v>38</v>
      </c>
      <c r="E16" s="73">
        <v>1694</v>
      </c>
      <c r="F16" s="73">
        <v>2815</v>
      </c>
      <c r="G16" s="73">
        <v>6155</v>
      </c>
      <c r="H16" s="73">
        <v>85</v>
      </c>
      <c r="I16" s="73">
        <v>1389</v>
      </c>
      <c r="J16" s="73">
        <v>101</v>
      </c>
      <c r="K16" s="73">
        <v>1575</v>
      </c>
      <c r="L16" s="73">
        <v>321</v>
      </c>
      <c r="M16" s="73">
        <v>1623</v>
      </c>
      <c r="N16" s="73">
        <v>353</v>
      </c>
      <c r="O16" s="73">
        <v>812</v>
      </c>
      <c r="P16" s="73">
        <v>2788</v>
      </c>
      <c r="Q16" s="73">
        <v>7329</v>
      </c>
      <c r="R16" s="73">
        <v>1883</v>
      </c>
      <c r="S16" s="73">
        <v>196</v>
      </c>
      <c r="T16" s="73">
        <v>2828</v>
      </c>
      <c r="U16" s="73">
        <v>4907</v>
      </c>
      <c r="V16" s="73">
        <v>6468</v>
      </c>
      <c r="W16" s="73">
        <v>361</v>
      </c>
      <c r="X16" s="73">
        <v>5503</v>
      </c>
      <c r="Y16" s="73">
        <v>12332</v>
      </c>
      <c r="Z16" s="73">
        <v>604</v>
      </c>
      <c r="AA16" s="73">
        <v>349</v>
      </c>
      <c r="AB16" s="73">
        <v>815</v>
      </c>
      <c r="AC16" s="73">
        <v>1768</v>
      </c>
      <c r="AD16" s="73">
        <v>3952</v>
      </c>
      <c r="AE16" s="73">
        <v>758</v>
      </c>
      <c r="AF16" s="73">
        <v>327</v>
      </c>
      <c r="AG16" s="73">
        <v>743</v>
      </c>
      <c r="AH16" s="73">
        <v>1828</v>
      </c>
      <c r="AI16" s="73">
        <v>2292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3</v>
      </c>
      <c r="AP16" s="73">
        <v>0</v>
      </c>
      <c r="AQ16" s="73">
        <v>0</v>
      </c>
      <c r="AR16" s="73">
        <v>3</v>
      </c>
      <c r="AS16" s="73">
        <v>3</v>
      </c>
      <c r="AT16" s="73">
        <v>5</v>
      </c>
      <c r="AU16" s="73">
        <v>0</v>
      </c>
      <c r="AV16" s="73">
        <v>1</v>
      </c>
      <c r="AW16" s="73">
        <v>6</v>
      </c>
      <c r="AX16" s="73">
        <v>7</v>
      </c>
      <c r="AY16" s="73">
        <v>0</v>
      </c>
      <c r="AZ16" s="73">
        <v>0</v>
      </c>
      <c r="BA16" s="73">
        <v>14</v>
      </c>
      <c r="BB16" s="73">
        <v>14</v>
      </c>
      <c r="BC16" s="73">
        <v>23</v>
      </c>
      <c r="BD16" s="73">
        <v>0</v>
      </c>
      <c r="BE16" s="73">
        <v>0</v>
      </c>
      <c r="BF16" s="73">
        <v>0</v>
      </c>
      <c r="BG16" s="73">
        <v>0</v>
      </c>
      <c r="BH16" s="73">
        <v>1</v>
      </c>
      <c r="BI16" s="73">
        <v>789</v>
      </c>
      <c r="BJ16" s="73">
        <v>527</v>
      </c>
      <c r="BK16" s="73">
        <v>6</v>
      </c>
      <c r="BL16" s="73">
        <v>1322</v>
      </c>
      <c r="BM16" s="73">
        <v>525</v>
      </c>
      <c r="BN16" s="73">
        <v>224</v>
      </c>
      <c r="BO16" s="73">
        <v>1067</v>
      </c>
      <c r="BP16" s="73">
        <v>7</v>
      </c>
      <c r="BQ16" s="73">
        <v>1298</v>
      </c>
      <c r="BR16" s="73">
        <v>1415</v>
      </c>
      <c r="BS16" s="73">
        <v>7</v>
      </c>
      <c r="BT16" s="73">
        <v>3084</v>
      </c>
      <c r="BU16" s="73">
        <v>0</v>
      </c>
      <c r="BV16" s="73">
        <v>3091</v>
      </c>
      <c r="BW16" s="73">
        <v>3097</v>
      </c>
      <c r="BX16" s="73">
        <v>340</v>
      </c>
      <c r="BY16" s="73">
        <v>1</v>
      </c>
      <c r="BZ16" s="73">
        <v>4</v>
      </c>
      <c r="CA16" s="73">
        <v>345</v>
      </c>
      <c r="CB16" s="73">
        <v>296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37</v>
      </c>
      <c r="CI16" s="73">
        <v>23</v>
      </c>
      <c r="CJ16" s="73">
        <v>3</v>
      </c>
      <c r="CK16" s="73">
        <v>63</v>
      </c>
      <c r="CL16" s="73">
        <v>138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73">
        <f t="shared" si="0"/>
        <v>7441</v>
      </c>
      <c r="CS16" s="73">
        <f t="shared" si="1"/>
        <v>7354</v>
      </c>
      <c r="CT16" s="73">
        <f t="shared" si="2"/>
        <v>7028</v>
      </c>
      <c r="CU16" s="73">
        <f t="shared" si="3"/>
        <v>21823</v>
      </c>
      <c r="CV16" s="73">
        <f t="shared" si="4"/>
        <v>37886</v>
      </c>
    </row>
    <row r="17" spans="1:100" ht="24.95" customHeight="1" x14ac:dyDescent="0.2">
      <c r="A17" s="53">
        <v>11</v>
      </c>
      <c r="B17" s="54" t="s">
        <v>49</v>
      </c>
      <c r="C17" s="73">
        <v>2625</v>
      </c>
      <c r="D17" s="73">
        <v>0</v>
      </c>
      <c r="E17" s="73">
        <v>0</v>
      </c>
      <c r="F17" s="73">
        <v>2625</v>
      </c>
      <c r="G17" s="73">
        <v>3134</v>
      </c>
      <c r="H17" s="73">
        <v>72</v>
      </c>
      <c r="I17" s="73">
        <v>396</v>
      </c>
      <c r="J17" s="73">
        <v>0</v>
      </c>
      <c r="K17" s="73">
        <v>468</v>
      </c>
      <c r="L17" s="73">
        <v>202</v>
      </c>
      <c r="M17" s="73">
        <v>1873</v>
      </c>
      <c r="N17" s="73">
        <v>55</v>
      </c>
      <c r="O17" s="73">
        <v>0</v>
      </c>
      <c r="P17" s="73">
        <v>1928</v>
      </c>
      <c r="Q17" s="73">
        <v>2017</v>
      </c>
      <c r="R17" s="73">
        <v>8565</v>
      </c>
      <c r="S17" s="73">
        <v>30</v>
      </c>
      <c r="T17" s="73">
        <v>0</v>
      </c>
      <c r="U17" s="73">
        <v>8595</v>
      </c>
      <c r="V17" s="73">
        <v>8540</v>
      </c>
      <c r="W17" s="73">
        <v>33</v>
      </c>
      <c r="X17" s="73">
        <v>0</v>
      </c>
      <c r="Y17" s="73">
        <v>8573</v>
      </c>
      <c r="Z17" s="73">
        <v>526</v>
      </c>
      <c r="AA17" s="73">
        <v>435</v>
      </c>
      <c r="AB17" s="73">
        <v>0</v>
      </c>
      <c r="AC17" s="73">
        <v>961</v>
      </c>
      <c r="AD17" s="73">
        <v>1692</v>
      </c>
      <c r="AE17" s="73">
        <v>476</v>
      </c>
      <c r="AF17" s="73">
        <v>408</v>
      </c>
      <c r="AG17" s="73">
        <v>0</v>
      </c>
      <c r="AH17" s="73">
        <v>884</v>
      </c>
      <c r="AI17" s="73">
        <v>1647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2</v>
      </c>
      <c r="AU17" s="73">
        <v>0</v>
      </c>
      <c r="AV17" s="73">
        <v>0</v>
      </c>
      <c r="AW17" s="73">
        <v>2</v>
      </c>
      <c r="AX17" s="73">
        <v>1</v>
      </c>
      <c r="AY17" s="73">
        <v>1</v>
      </c>
      <c r="AZ17" s="73">
        <v>0</v>
      </c>
      <c r="BA17" s="73">
        <v>0</v>
      </c>
      <c r="BB17" s="73">
        <v>1</v>
      </c>
      <c r="BC17" s="73">
        <v>1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65</v>
      </c>
      <c r="BJ17" s="73">
        <v>0</v>
      </c>
      <c r="BK17" s="73">
        <v>0</v>
      </c>
      <c r="BL17" s="73">
        <v>65</v>
      </c>
      <c r="BM17" s="73">
        <v>23</v>
      </c>
      <c r="BN17" s="73">
        <v>3024</v>
      </c>
      <c r="BO17" s="73">
        <v>44</v>
      </c>
      <c r="BP17" s="73">
        <v>0</v>
      </c>
      <c r="BQ17" s="73">
        <v>3068</v>
      </c>
      <c r="BR17" s="73">
        <v>804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44</v>
      </c>
      <c r="BY17" s="73">
        <v>3</v>
      </c>
      <c r="BZ17" s="73">
        <v>0</v>
      </c>
      <c r="CA17" s="73">
        <v>47</v>
      </c>
      <c r="CB17" s="73">
        <v>73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2968</v>
      </c>
      <c r="CI17" s="73">
        <v>32</v>
      </c>
      <c r="CJ17" s="73">
        <v>0</v>
      </c>
      <c r="CK17" s="73">
        <v>3000</v>
      </c>
      <c r="CL17" s="73">
        <v>649</v>
      </c>
      <c r="CM17" s="73">
        <v>0</v>
      </c>
      <c r="CN17" s="73">
        <v>0</v>
      </c>
      <c r="CO17" s="73">
        <v>0</v>
      </c>
      <c r="CP17" s="73">
        <v>0</v>
      </c>
      <c r="CQ17" s="73">
        <v>0</v>
      </c>
      <c r="CR17" s="73">
        <f t="shared" si="0"/>
        <v>20241</v>
      </c>
      <c r="CS17" s="73">
        <f t="shared" si="1"/>
        <v>1403</v>
      </c>
      <c r="CT17" s="73">
        <f t="shared" si="2"/>
        <v>0</v>
      </c>
      <c r="CU17" s="73">
        <f t="shared" si="3"/>
        <v>21644</v>
      </c>
      <c r="CV17" s="73">
        <f t="shared" si="4"/>
        <v>18816</v>
      </c>
    </row>
    <row r="18" spans="1:100" ht="24.95" customHeight="1" x14ac:dyDescent="0.2">
      <c r="A18" s="53">
        <v>12</v>
      </c>
      <c r="B18" s="54" t="s">
        <v>62</v>
      </c>
      <c r="C18" s="73">
        <v>249</v>
      </c>
      <c r="D18" s="73">
        <v>35</v>
      </c>
      <c r="E18" s="73">
        <v>2585</v>
      </c>
      <c r="F18" s="73">
        <v>2869</v>
      </c>
      <c r="G18" s="73">
        <v>5781</v>
      </c>
      <c r="H18" s="73">
        <v>252</v>
      </c>
      <c r="I18" s="73">
        <v>716</v>
      </c>
      <c r="J18" s="73">
        <v>3052</v>
      </c>
      <c r="K18" s="73">
        <v>4020</v>
      </c>
      <c r="L18" s="73">
        <v>6387</v>
      </c>
      <c r="M18" s="73">
        <v>73</v>
      </c>
      <c r="N18" s="73">
        <v>30</v>
      </c>
      <c r="O18" s="73">
        <v>2670</v>
      </c>
      <c r="P18" s="73">
        <v>2773</v>
      </c>
      <c r="Q18" s="73">
        <v>2520</v>
      </c>
      <c r="R18" s="73">
        <v>367</v>
      </c>
      <c r="S18" s="73">
        <v>151</v>
      </c>
      <c r="T18" s="73">
        <v>3243</v>
      </c>
      <c r="U18" s="73">
        <v>3761</v>
      </c>
      <c r="V18" s="73">
        <v>2676</v>
      </c>
      <c r="W18" s="73">
        <v>253</v>
      </c>
      <c r="X18" s="73">
        <v>3940</v>
      </c>
      <c r="Y18" s="73">
        <v>6869</v>
      </c>
      <c r="Z18" s="73">
        <v>98</v>
      </c>
      <c r="AA18" s="73">
        <v>97</v>
      </c>
      <c r="AB18" s="73">
        <v>497</v>
      </c>
      <c r="AC18" s="73">
        <v>692</v>
      </c>
      <c r="AD18" s="73">
        <v>731</v>
      </c>
      <c r="AE18" s="73">
        <v>61</v>
      </c>
      <c r="AF18" s="73">
        <v>96</v>
      </c>
      <c r="AG18" s="73">
        <v>485</v>
      </c>
      <c r="AH18" s="73">
        <v>642</v>
      </c>
      <c r="AI18" s="73">
        <v>704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0</v>
      </c>
      <c r="AU18" s="73">
        <v>0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47</v>
      </c>
      <c r="BJ18" s="73">
        <v>5</v>
      </c>
      <c r="BK18" s="73">
        <v>0</v>
      </c>
      <c r="BL18" s="73">
        <v>52</v>
      </c>
      <c r="BM18" s="73">
        <v>12</v>
      </c>
      <c r="BN18" s="73">
        <v>21</v>
      </c>
      <c r="BO18" s="73">
        <v>5</v>
      </c>
      <c r="BP18" s="73">
        <v>3</v>
      </c>
      <c r="BQ18" s="73">
        <v>29</v>
      </c>
      <c r="BR18" s="73">
        <v>42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0</v>
      </c>
      <c r="CI18" s="73">
        <v>0</v>
      </c>
      <c r="CJ18" s="73">
        <v>1</v>
      </c>
      <c r="CK18" s="73">
        <v>1</v>
      </c>
      <c r="CL18" s="73">
        <v>2</v>
      </c>
      <c r="CM18" s="73">
        <v>0</v>
      </c>
      <c r="CN18" s="73">
        <v>0</v>
      </c>
      <c r="CO18" s="73">
        <v>0</v>
      </c>
      <c r="CP18" s="73">
        <v>0</v>
      </c>
      <c r="CQ18" s="73">
        <v>0</v>
      </c>
      <c r="CR18" s="73">
        <f t="shared" si="0"/>
        <v>1168</v>
      </c>
      <c r="CS18" s="73">
        <f t="shared" si="1"/>
        <v>1135</v>
      </c>
      <c r="CT18" s="73">
        <f t="shared" si="2"/>
        <v>12536</v>
      </c>
      <c r="CU18" s="73">
        <f t="shared" si="3"/>
        <v>14839</v>
      </c>
      <c r="CV18" s="73">
        <f t="shared" si="4"/>
        <v>23048</v>
      </c>
    </row>
    <row r="19" spans="1:100" ht="24.95" customHeight="1" x14ac:dyDescent="0.2">
      <c r="A19" s="53">
        <v>13</v>
      </c>
      <c r="B19" s="54" t="s">
        <v>50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842</v>
      </c>
      <c r="N19" s="73">
        <v>1006</v>
      </c>
      <c r="O19" s="73">
        <v>921</v>
      </c>
      <c r="P19" s="73">
        <v>2769</v>
      </c>
      <c r="Q19" s="73">
        <v>3633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1202</v>
      </c>
      <c r="AA19" s="73">
        <v>1209</v>
      </c>
      <c r="AB19" s="73">
        <v>930</v>
      </c>
      <c r="AC19" s="73">
        <v>3341</v>
      </c>
      <c r="AD19" s="73">
        <v>4609</v>
      </c>
      <c r="AE19" s="73">
        <v>1350</v>
      </c>
      <c r="AF19" s="73">
        <v>1133</v>
      </c>
      <c r="AG19" s="73">
        <v>930</v>
      </c>
      <c r="AH19" s="73">
        <v>3413</v>
      </c>
      <c r="AI19" s="73">
        <v>4477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7</v>
      </c>
      <c r="BJ19" s="73">
        <v>0</v>
      </c>
      <c r="BK19" s="73">
        <v>0</v>
      </c>
      <c r="BL19" s="73">
        <v>7</v>
      </c>
      <c r="BM19" s="73">
        <v>4</v>
      </c>
      <c r="BN19" s="73">
        <v>4663</v>
      </c>
      <c r="BO19" s="73">
        <v>0</v>
      </c>
      <c r="BP19" s="73">
        <v>0</v>
      </c>
      <c r="BQ19" s="73">
        <v>4663</v>
      </c>
      <c r="BR19" s="73">
        <v>9195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3</v>
      </c>
      <c r="BY19" s="73">
        <v>0</v>
      </c>
      <c r="BZ19" s="73">
        <v>0</v>
      </c>
      <c r="CA19" s="73">
        <v>3</v>
      </c>
      <c r="CB19" s="73">
        <v>3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4</v>
      </c>
      <c r="CI19" s="73">
        <v>0</v>
      </c>
      <c r="CJ19" s="73">
        <v>0</v>
      </c>
      <c r="CK19" s="73">
        <v>4</v>
      </c>
      <c r="CL19" s="73">
        <v>80</v>
      </c>
      <c r="CM19" s="73">
        <v>0</v>
      </c>
      <c r="CN19" s="73">
        <v>0</v>
      </c>
      <c r="CO19" s="73">
        <v>0</v>
      </c>
      <c r="CP19" s="73">
        <v>0</v>
      </c>
      <c r="CQ19" s="73">
        <v>0</v>
      </c>
      <c r="CR19" s="73">
        <f t="shared" si="0"/>
        <v>8071</v>
      </c>
      <c r="CS19" s="73">
        <f t="shared" si="1"/>
        <v>3348</v>
      </c>
      <c r="CT19" s="73">
        <f t="shared" si="2"/>
        <v>2781</v>
      </c>
      <c r="CU19" s="73">
        <f t="shared" si="3"/>
        <v>14200</v>
      </c>
      <c r="CV19" s="73">
        <f t="shared" si="4"/>
        <v>22001</v>
      </c>
    </row>
    <row r="20" spans="1:100" ht="24.95" customHeight="1" x14ac:dyDescent="0.2">
      <c r="A20" s="53">
        <v>14</v>
      </c>
      <c r="B20" s="63" t="s">
        <v>65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21</v>
      </c>
      <c r="J20" s="73">
        <v>0</v>
      </c>
      <c r="K20" s="73">
        <v>21</v>
      </c>
      <c r="L20" s="73">
        <v>21</v>
      </c>
      <c r="M20" s="73">
        <v>1</v>
      </c>
      <c r="N20" s="73">
        <v>1</v>
      </c>
      <c r="O20" s="73">
        <v>0</v>
      </c>
      <c r="P20" s="73">
        <v>2</v>
      </c>
      <c r="Q20" s="73">
        <v>2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5</v>
      </c>
      <c r="AA20" s="73">
        <v>17</v>
      </c>
      <c r="AB20" s="73">
        <v>0</v>
      </c>
      <c r="AC20" s="73">
        <v>22</v>
      </c>
      <c r="AD20" s="73">
        <v>23</v>
      </c>
      <c r="AE20" s="73">
        <v>6</v>
      </c>
      <c r="AF20" s="73">
        <v>19</v>
      </c>
      <c r="AG20" s="73">
        <v>0</v>
      </c>
      <c r="AH20" s="73">
        <v>25</v>
      </c>
      <c r="AI20" s="73">
        <v>26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607</v>
      </c>
      <c r="BY20" s="73">
        <v>0</v>
      </c>
      <c r="BZ20" s="73">
        <v>0</v>
      </c>
      <c r="CA20" s="73">
        <v>607</v>
      </c>
      <c r="CB20" s="73">
        <v>197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f t="shared" si="0"/>
        <v>619</v>
      </c>
      <c r="CS20" s="73">
        <f t="shared" si="1"/>
        <v>58</v>
      </c>
      <c r="CT20" s="73">
        <f t="shared" si="2"/>
        <v>0</v>
      </c>
      <c r="CU20" s="73">
        <f t="shared" si="3"/>
        <v>677</v>
      </c>
      <c r="CV20" s="73">
        <f t="shared" si="4"/>
        <v>269</v>
      </c>
    </row>
    <row r="21" spans="1:100" x14ac:dyDescent="0.2">
      <c r="A21" s="55"/>
      <c r="B21" s="56" t="s">
        <v>1</v>
      </c>
      <c r="C21" s="76">
        <f t="shared" ref="C21:BN21" si="5">SUM(C7:C20)</f>
        <v>63892</v>
      </c>
      <c r="D21" s="76">
        <f t="shared" si="5"/>
        <v>436261</v>
      </c>
      <c r="E21" s="76">
        <f t="shared" si="5"/>
        <v>146704</v>
      </c>
      <c r="F21" s="76">
        <f t="shared" si="5"/>
        <v>646857</v>
      </c>
      <c r="G21" s="76">
        <f t="shared" si="5"/>
        <v>1018769</v>
      </c>
      <c r="H21" s="76">
        <f t="shared" si="5"/>
        <v>53274</v>
      </c>
      <c r="I21" s="76">
        <f t="shared" si="5"/>
        <v>74392</v>
      </c>
      <c r="J21" s="76">
        <f t="shared" si="5"/>
        <v>87326</v>
      </c>
      <c r="K21" s="76">
        <f t="shared" si="5"/>
        <v>214992</v>
      </c>
      <c r="L21" s="76">
        <f t="shared" si="5"/>
        <v>155682</v>
      </c>
      <c r="M21" s="76">
        <f t="shared" si="5"/>
        <v>78488</v>
      </c>
      <c r="N21" s="76">
        <f t="shared" si="5"/>
        <v>21451</v>
      </c>
      <c r="O21" s="76">
        <f t="shared" si="5"/>
        <v>15933</v>
      </c>
      <c r="P21" s="76">
        <f t="shared" si="5"/>
        <v>115872</v>
      </c>
      <c r="Q21" s="76">
        <f t="shared" si="5"/>
        <v>165933</v>
      </c>
      <c r="R21" s="76">
        <f t="shared" si="5"/>
        <v>177673</v>
      </c>
      <c r="S21" s="76">
        <f t="shared" si="5"/>
        <v>21569</v>
      </c>
      <c r="T21" s="76">
        <f t="shared" si="5"/>
        <v>208908</v>
      </c>
      <c r="U21" s="76">
        <f t="shared" si="5"/>
        <v>408150</v>
      </c>
      <c r="V21" s="76">
        <f t="shared" si="5"/>
        <v>258597</v>
      </c>
      <c r="W21" s="76">
        <f t="shared" si="5"/>
        <v>31310</v>
      </c>
      <c r="X21" s="76">
        <f t="shared" si="5"/>
        <v>245902</v>
      </c>
      <c r="Y21" s="76">
        <f t="shared" si="5"/>
        <v>535809</v>
      </c>
      <c r="Z21" s="76">
        <f t="shared" si="5"/>
        <v>14372</v>
      </c>
      <c r="AA21" s="76">
        <f t="shared" si="5"/>
        <v>12553</v>
      </c>
      <c r="AB21" s="76">
        <f t="shared" si="5"/>
        <v>9032</v>
      </c>
      <c r="AC21" s="76">
        <f t="shared" si="5"/>
        <v>35957</v>
      </c>
      <c r="AD21" s="76">
        <f t="shared" si="5"/>
        <v>53201</v>
      </c>
      <c r="AE21" s="76">
        <f t="shared" si="5"/>
        <v>13577</v>
      </c>
      <c r="AF21" s="76">
        <f t="shared" si="5"/>
        <v>14873</v>
      </c>
      <c r="AG21" s="76">
        <f t="shared" si="5"/>
        <v>8510</v>
      </c>
      <c r="AH21" s="76">
        <f t="shared" si="5"/>
        <v>36960</v>
      </c>
      <c r="AI21" s="76">
        <f t="shared" si="5"/>
        <v>51534</v>
      </c>
      <c r="AJ21" s="76">
        <f t="shared" si="5"/>
        <v>0</v>
      </c>
      <c r="AK21" s="76">
        <f t="shared" si="5"/>
        <v>0</v>
      </c>
      <c r="AL21" s="76">
        <f t="shared" si="5"/>
        <v>0</v>
      </c>
      <c r="AM21" s="76">
        <f t="shared" si="5"/>
        <v>0</v>
      </c>
      <c r="AN21" s="76">
        <f t="shared" si="5"/>
        <v>0</v>
      </c>
      <c r="AO21" s="76">
        <f t="shared" si="5"/>
        <v>14</v>
      </c>
      <c r="AP21" s="76">
        <f t="shared" si="5"/>
        <v>0</v>
      </c>
      <c r="AQ21" s="76">
        <f t="shared" si="5"/>
        <v>0</v>
      </c>
      <c r="AR21" s="76">
        <f t="shared" si="5"/>
        <v>14</v>
      </c>
      <c r="AS21" s="76">
        <f t="shared" si="5"/>
        <v>31</v>
      </c>
      <c r="AT21" s="76">
        <f t="shared" si="5"/>
        <v>12</v>
      </c>
      <c r="AU21" s="76">
        <f t="shared" si="5"/>
        <v>0</v>
      </c>
      <c r="AV21" s="76">
        <f t="shared" si="5"/>
        <v>1</v>
      </c>
      <c r="AW21" s="76">
        <f t="shared" si="5"/>
        <v>13</v>
      </c>
      <c r="AX21" s="76">
        <f t="shared" si="5"/>
        <v>30</v>
      </c>
      <c r="AY21" s="76">
        <f t="shared" si="5"/>
        <v>12</v>
      </c>
      <c r="AZ21" s="76">
        <f t="shared" si="5"/>
        <v>0</v>
      </c>
      <c r="BA21" s="76">
        <f t="shared" si="5"/>
        <v>14</v>
      </c>
      <c r="BB21" s="76">
        <f t="shared" si="5"/>
        <v>26</v>
      </c>
      <c r="BC21" s="76">
        <f t="shared" si="5"/>
        <v>38</v>
      </c>
      <c r="BD21" s="76">
        <f t="shared" si="5"/>
        <v>0</v>
      </c>
      <c r="BE21" s="76">
        <f t="shared" si="5"/>
        <v>2</v>
      </c>
      <c r="BF21" s="76">
        <f t="shared" si="5"/>
        <v>0</v>
      </c>
      <c r="BG21" s="76">
        <f t="shared" si="5"/>
        <v>2</v>
      </c>
      <c r="BH21" s="76">
        <f t="shared" si="5"/>
        <v>3</v>
      </c>
      <c r="BI21" s="76">
        <f t="shared" si="5"/>
        <v>7831</v>
      </c>
      <c r="BJ21" s="76">
        <f t="shared" si="5"/>
        <v>1019</v>
      </c>
      <c r="BK21" s="76">
        <f t="shared" si="5"/>
        <v>6</v>
      </c>
      <c r="BL21" s="76">
        <f t="shared" si="5"/>
        <v>8856</v>
      </c>
      <c r="BM21" s="76">
        <f t="shared" si="5"/>
        <v>4410</v>
      </c>
      <c r="BN21" s="76">
        <f t="shared" si="5"/>
        <v>20491</v>
      </c>
      <c r="BO21" s="76">
        <f t="shared" ref="BO21:CQ21" si="6">SUM(BO7:BO20)</f>
        <v>75994</v>
      </c>
      <c r="BP21" s="76">
        <f t="shared" si="6"/>
        <v>47</v>
      </c>
      <c r="BQ21" s="76">
        <f t="shared" si="6"/>
        <v>96532</v>
      </c>
      <c r="BR21" s="76">
        <f t="shared" si="6"/>
        <v>138917</v>
      </c>
      <c r="BS21" s="76">
        <f t="shared" si="6"/>
        <v>1447</v>
      </c>
      <c r="BT21" s="76">
        <f t="shared" si="6"/>
        <v>6841</v>
      </c>
      <c r="BU21" s="76">
        <f t="shared" si="6"/>
        <v>418</v>
      </c>
      <c r="BV21" s="76">
        <f t="shared" si="6"/>
        <v>8706</v>
      </c>
      <c r="BW21" s="76">
        <f t="shared" si="6"/>
        <v>13853</v>
      </c>
      <c r="BX21" s="76">
        <f t="shared" si="6"/>
        <v>7541</v>
      </c>
      <c r="BY21" s="76">
        <f t="shared" si="6"/>
        <v>20</v>
      </c>
      <c r="BZ21" s="76">
        <f t="shared" si="6"/>
        <v>10</v>
      </c>
      <c r="CA21" s="76">
        <f t="shared" si="6"/>
        <v>7571</v>
      </c>
      <c r="CB21" s="76">
        <f t="shared" si="6"/>
        <v>5551</v>
      </c>
      <c r="CC21" s="76">
        <f t="shared" si="6"/>
        <v>0</v>
      </c>
      <c r="CD21" s="76">
        <f t="shared" si="6"/>
        <v>7307</v>
      </c>
      <c r="CE21" s="76">
        <f t="shared" si="6"/>
        <v>0</v>
      </c>
      <c r="CF21" s="76">
        <f t="shared" si="6"/>
        <v>7307</v>
      </c>
      <c r="CG21" s="76">
        <f t="shared" si="6"/>
        <v>703</v>
      </c>
      <c r="CH21" s="76">
        <f t="shared" si="6"/>
        <v>6008</v>
      </c>
      <c r="CI21" s="76">
        <f t="shared" si="6"/>
        <v>21312</v>
      </c>
      <c r="CJ21" s="76">
        <f t="shared" si="6"/>
        <v>43</v>
      </c>
      <c r="CK21" s="76">
        <f t="shared" si="6"/>
        <v>27363</v>
      </c>
      <c r="CL21" s="76">
        <f t="shared" si="6"/>
        <v>33205</v>
      </c>
      <c r="CM21" s="76">
        <f t="shared" si="6"/>
        <v>0</v>
      </c>
      <c r="CN21" s="76">
        <f t="shared" si="6"/>
        <v>0</v>
      </c>
      <c r="CO21" s="76">
        <f t="shared" si="6"/>
        <v>0</v>
      </c>
      <c r="CP21" s="76">
        <f t="shared" si="6"/>
        <v>0</v>
      </c>
      <c r="CQ21" s="76">
        <f t="shared" si="6"/>
        <v>0</v>
      </c>
      <c r="CR21" s="76">
        <f t="shared" ref="CR21" si="7">SUM(CR7:CR20)</f>
        <v>444632</v>
      </c>
      <c r="CS21" s="76">
        <f t="shared" ref="CS21" si="8">SUM(CS7:CS20)</f>
        <v>693594</v>
      </c>
      <c r="CT21" s="76">
        <f t="shared" ref="CT21" si="9">SUM(CT7:CT20)</f>
        <v>476952</v>
      </c>
      <c r="CU21" s="76">
        <f t="shared" ref="CU21" si="10">SUM(CU7:CU20)</f>
        <v>1615178</v>
      </c>
      <c r="CV21" s="76">
        <f t="shared" ref="CV21" si="11">SUM(CV7:CV20)</f>
        <v>2177669</v>
      </c>
    </row>
    <row r="22" spans="1:100" x14ac:dyDescent="0.2">
      <c r="A22" s="82"/>
      <c r="B22" s="83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</row>
    <row r="23" spans="1:100" s="27" customFormat="1" ht="12.75" customHeight="1" x14ac:dyDescent="0.2"/>
    <row r="24" spans="1:100" ht="15" x14ac:dyDescent="0.3">
      <c r="B24" s="62" t="s">
        <v>78</v>
      </c>
    </row>
    <row r="25" spans="1:100" ht="15" x14ac:dyDescent="0.3">
      <c r="B25" s="62" t="s">
        <v>79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</row>
  </sheetData>
  <sortState ref="B9:CV20">
    <sortCondition descending="1" ref="CU7:CU20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29"/>
  <sheetViews>
    <sheetView zoomScale="90" zoomScaleNormal="90" workbookViewId="0">
      <pane xSplit="2" ySplit="6" topLeftCell="AE7" activePane="bottomRight" state="frozen"/>
      <selection pane="topRight" activeCell="C1" sqref="C1"/>
      <selection pane="bottomLeft" activeCell="A6" sqref="A6"/>
      <selection pane="bottomRight" activeCell="B25" sqref="B25:N26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3" width="15.140625" style="25" customWidth="1"/>
    <col min="4" max="4" width="12.7109375" style="25" customWidth="1"/>
    <col min="5" max="5" width="15.140625" style="25" customWidth="1"/>
    <col min="6" max="6" width="12.7109375" style="25" customWidth="1"/>
    <col min="7" max="7" width="15.140625" style="25" customWidth="1"/>
    <col min="8" max="8" width="12.7109375" style="25" customWidth="1"/>
    <col min="9" max="9" width="15.140625" style="25" customWidth="1"/>
    <col min="10" max="10" width="12.7109375" style="25" customWidth="1"/>
    <col min="11" max="11" width="15.140625" style="25" customWidth="1"/>
    <col min="12" max="12" width="12.7109375" style="25" customWidth="1"/>
    <col min="13" max="13" width="15.140625" style="25" customWidth="1"/>
    <col min="14" max="14" width="12.7109375" style="25" customWidth="1"/>
    <col min="15" max="15" width="15.140625" style="25" customWidth="1"/>
    <col min="16" max="16" width="12.7109375" style="25" customWidth="1"/>
    <col min="17" max="17" width="15.140625" style="25" customWidth="1"/>
    <col min="18" max="18" width="12.7109375" style="25" customWidth="1"/>
    <col min="19" max="19" width="15.140625" style="25" customWidth="1"/>
    <col min="20" max="20" width="12.7109375" style="25" customWidth="1"/>
    <col min="21" max="21" width="15.140625" style="25" customWidth="1"/>
    <col min="22" max="22" width="12.7109375" style="25" customWidth="1"/>
    <col min="23" max="23" width="15.140625" style="25" customWidth="1"/>
    <col min="24" max="24" width="12.7109375" style="25" customWidth="1"/>
    <col min="25" max="25" width="15.140625" style="25" customWidth="1"/>
    <col min="26" max="26" width="12.7109375" style="25" customWidth="1"/>
    <col min="27" max="27" width="15.140625" style="25" customWidth="1"/>
    <col min="28" max="28" width="12.7109375" style="25" customWidth="1"/>
    <col min="29" max="29" width="15.140625" style="25" customWidth="1"/>
    <col min="30" max="30" width="12.7109375" style="25" customWidth="1"/>
    <col min="31" max="31" width="15.140625" style="25" customWidth="1"/>
    <col min="32" max="32" width="12.7109375" style="25" customWidth="1"/>
    <col min="33" max="33" width="15.140625" style="25" customWidth="1"/>
    <col min="34" max="34" width="12.7109375" style="25" customWidth="1"/>
    <col min="35" max="35" width="15.140625" style="25" customWidth="1"/>
    <col min="36" max="36" width="12.7109375" style="25" customWidth="1"/>
    <col min="37" max="37" width="15.140625" style="25" customWidth="1"/>
    <col min="38" max="38" width="12.7109375" style="25" customWidth="1"/>
    <col min="39" max="39" width="15.140625" style="25" customWidth="1"/>
    <col min="40" max="40" width="12.7109375" style="25" customWidth="1"/>
    <col min="41" max="16384" width="9.140625" style="25"/>
  </cols>
  <sheetData>
    <row r="1" spans="1:40" s="18" customFormat="1" ht="27.75" customHeight="1" x14ac:dyDescent="0.2">
      <c r="A1" s="16" t="s">
        <v>75</v>
      </c>
      <c r="B1" s="16"/>
      <c r="C1" s="16"/>
      <c r="D1" s="16"/>
      <c r="E1" s="17"/>
    </row>
    <row r="2" spans="1:40" s="44" customFormat="1" ht="17.25" customHeight="1" x14ac:dyDescent="0.2">
      <c r="A2" s="21" t="s">
        <v>39</v>
      </c>
    </row>
    <row r="3" spans="1:40" s="44" customFormat="1" ht="21.75" customHeight="1" x14ac:dyDescent="0.2">
      <c r="A3" s="64"/>
    </row>
    <row r="4" spans="1:40" s="22" customFormat="1" ht="89.25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31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99" t="s">
        <v>14</v>
      </c>
      <c r="AN4" s="101"/>
    </row>
    <row r="5" spans="1:40" s="22" customFormat="1" ht="42" customHeight="1" x14ac:dyDescent="0.2">
      <c r="A5" s="97"/>
      <c r="B5" s="97"/>
      <c r="C5" s="69" t="s">
        <v>4</v>
      </c>
      <c r="D5" s="68" t="s">
        <v>5</v>
      </c>
      <c r="E5" s="69" t="s">
        <v>4</v>
      </c>
      <c r="F5" s="68" t="s">
        <v>5</v>
      </c>
      <c r="G5" s="69" t="s">
        <v>4</v>
      </c>
      <c r="H5" s="68" t="s">
        <v>5</v>
      </c>
      <c r="I5" s="69" t="s">
        <v>4</v>
      </c>
      <c r="J5" s="68" t="s">
        <v>5</v>
      </c>
      <c r="K5" s="69" t="s">
        <v>4</v>
      </c>
      <c r="L5" s="68" t="s">
        <v>5</v>
      </c>
      <c r="M5" s="69" t="s">
        <v>4</v>
      </c>
      <c r="N5" s="68" t="s">
        <v>5</v>
      </c>
      <c r="O5" s="69" t="s">
        <v>4</v>
      </c>
      <c r="P5" s="68" t="s">
        <v>5</v>
      </c>
      <c r="Q5" s="69" t="s">
        <v>4</v>
      </c>
      <c r="R5" s="68" t="s">
        <v>5</v>
      </c>
      <c r="S5" s="69" t="s">
        <v>4</v>
      </c>
      <c r="T5" s="68" t="s">
        <v>5</v>
      </c>
      <c r="U5" s="69" t="s">
        <v>4</v>
      </c>
      <c r="V5" s="68" t="s">
        <v>5</v>
      </c>
      <c r="W5" s="69" t="s">
        <v>4</v>
      </c>
      <c r="X5" s="68" t="s">
        <v>5</v>
      </c>
      <c r="Y5" s="69" t="s">
        <v>4</v>
      </c>
      <c r="Z5" s="68" t="s">
        <v>5</v>
      </c>
      <c r="AA5" s="69" t="s">
        <v>4</v>
      </c>
      <c r="AB5" s="68" t="s">
        <v>5</v>
      </c>
      <c r="AC5" s="69" t="s">
        <v>4</v>
      </c>
      <c r="AD5" s="68" t="s">
        <v>5</v>
      </c>
      <c r="AE5" s="69" t="s">
        <v>4</v>
      </c>
      <c r="AF5" s="68" t="s">
        <v>5</v>
      </c>
      <c r="AG5" s="69" t="s">
        <v>4</v>
      </c>
      <c r="AH5" s="68" t="s">
        <v>5</v>
      </c>
      <c r="AI5" s="69" t="s">
        <v>4</v>
      </c>
      <c r="AJ5" s="68" t="s">
        <v>5</v>
      </c>
      <c r="AK5" s="69" t="s">
        <v>4</v>
      </c>
      <c r="AL5" s="68" t="s">
        <v>5</v>
      </c>
      <c r="AM5" s="69" t="s">
        <v>4</v>
      </c>
      <c r="AN5" s="68" t="s">
        <v>5</v>
      </c>
    </row>
    <row r="6" spans="1:40" s="70" customFormat="1" ht="51.75" customHeight="1" x14ac:dyDescent="0.2">
      <c r="A6" s="98"/>
      <c r="B6" s="98"/>
      <c r="C6" s="71" t="s">
        <v>14</v>
      </c>
      <c r="D6" s="71" t="s">
        <v>14</v>
      </c>
      <c r="E6" s="71" t="s">
        <v>14</v>
      </c>
      <c r="F6" s="71" t="s">
        <v>14</v>
      </c>
      <c r="G6" s="71" t="s">
        <v>14</v>
      </c>
      <c r="H6" s="71" t="s">
        <v>14</v>
      </c>
      <c r="I6" s="71" t="s">
        <v>14</v>
      </c>
      <c r="J6" s="71" t="s">
        <v>14</v>
      </c>
      <c r="K6" s="71" t="s">
        <v>14</v>
      </c>
      <c r="L6" s="71" t="s">
        <v>14</v>
      </c>
      <c r="M6" s="71" t="s">
        <v>14</v>
      </c>
      <c r="N6" s="71" t="s">
        <v>14</v>
      </c>
      <c r="O6" s="71" t="s">
        <v>14</v>
      </c>
      <c r="P6" s="71" t="s">
        <v>14</v>
      </c>
      <c r="Q6" s="71" t="s">
        <v>14</v>
      </c>
      <c r="R6" s="71" t="s">
        <v>14</v>
      </c>
      <c r="S6" s="71" t="s">
        <v>14</v>
      </c>
      <c r="T6" s="71" t="s">
        <v>14</v>
      </c>
      <c r="U6" s="71" t="s">
        <v>14</v>
      </c>
      <c r="V6" s="71" t="s">
        <v>14</v>
      </c>
      <c r="W6" s="71" t="s">
        <v>14</v>
      </c>
      <c r="X6" s="71" t="s">
        <v>14</v>
      </c>
      <c r="Y6" s="71" t="s">
        <v>14</v>
      </c>
      <c r="Z6" s="71" t="s">
        <v>14</v>
      </c>
      <c r="AA6" s="71" t="s">
        <v>14</v>
      </c>
      <c r="AB6" s="71" t="s">
        <v>14</v>
      </c>
      <c r="AC6" s="71" t="s">
        <v>14</v>
      </c>
      <c r="AD6" s="71" t="s">
        <v>14</v>
      </c>
      <c r="AE6" s="71" t="s">
        <v>14</v>
      </c>
      <c r="AF6" s="71" t="s">
        <v>14</v>
      </c>
      <c r="AG6" s="71" t="s">
        <v>14</v>
      </c>
      <c r="AH6" s="71" t="s">
        <v>14</v>
      </c>
      <c r="AI6" s="71" t="s">
        <v>14</v>
      </c>
      <c r="AJ6" s="71" t="s">
        <v>14</v>
      </c>
      <c r="AK6" s="71" t="s">
        <v>14</v>
      </c>
      <c r="AL6" s="71" t="s">
        <v>14</v>
      </c>
      <c r="AM6" s="71" t="s">
        <v>14</v>
      </c>
      <c r="AN6" s="71" t="s">
        <v>14</v>
      </c>
    </row>
    <row r="7" spans="1:40" s="22" customFormat="1" ht="24.95" customHeight="1" x14ac:dyDescent="0.2">
      <c r="A7" s="53">
        <v>1</v>
      </c>
      <c r="B7" s="72" t="s">
        <v>48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23059.360477999999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21569.4</v>
      </c>
      <c r="AB7" s="73">
        <v>10784.7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3">
        <f t="shared" ref="AM7:AM20" si="0">C7+E7+G7+I7+K7+M7+O7+Q7+S7+U7+W7+Y7+AA7+AC7+AE7+AG7+AI7+AK7</f>
        <v>44628.760477999997</v>
      </c>
      <c r="AN7" s="73">
        <f t="shared" ref="AN7:AN20" si="1">D7+F7+H7+J7+L7+N7+P7+R7+T7+V7+X7+Z7+AB7+AD7+AF7+AH7+AJ7+AL7</f>
        <v>10784.7</v>
      </c>
    </row>
    <row r="8" spans="1:40" s="24" customFormat="1" ht="24.95" customHeight="1" x14ac:dyDescent="0.2">
      <c r="A8" s="53">
        <v>2</v>
      </c>
      <c r="B8" s="72" t="s">
        <v>47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3">
        <f t="shared" si="0"/>
        <v>0</v>
      </c>
      <c r="AN8" s="73">
        <f t="shared" si="1"/>
        <v>0</v>
      </c>
    </row>
    <row r="9" spans="1:40" ht="24.95" customHeight="1" x14ac:dyDescent="0.2">
      <c r="A9" s="53">
        <v>3</v>
      </c>
      <c r="B9" s="72" t="s">
        <v>61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f t="shared" si="0"/>
        <v>0</v>
      </c>
      <c r="AN9" s="73">
        <f t="shared" si="1"/>
        <v>0</v>
      </c>
    </row>
    <row r="10" spans="1:40" ht="24.95" customHeight="1" x14ac:dyDescent="0.2">
      <c r="A10" s="53">
        <v>4</v>
      </c>
      <c r="B10" s="72" t="s">
        <v>60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f t="shared" si="0"/>
        <v>0</v>
      </c>
      <c r="AN10" s="73">
        <f t="shared" si="1"/>
        <v>0</v>
      </c>
    </row>
    <row r="11" spans="1:40" ht="24.95" customHeight="1" x14ac:dyDescent="0.2">
      <c r="A11" s="53">
        <v>5</v>
      </c>
      <c r="B11" s="72" t="s">
        <v>66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3">
        <f t="shared" si="0"/>
        <v>0</v>
      </c>
      <c r="AN11" s="73">
        <f t="shared" si="1"/>
        <v>0</v>
      </c>
    </row>
    <row r="12" spans="1:40" ht="24.95" customHeight="1" x14ac:dyDescent="0.2">
      <c r="A12" s="53">
        <v>6</v>
      </c>
      <c r="B12" s="72" t="s">
        <v>62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f t="shared" si="0"/>
        <v>0</v>
      </c>
      <c r="AN12" s="73">
        <f t="shared" si="1"/>
        <v>0</v>
      </c>
    </row>
    <row r="13" spans="1:40" ht="24.95" customHeight="1" x14ac:dyDescent="0.2">
      <c r="A13" s="53">
        <v>7</v>
      </c>
      <c r="B13" s="72" t="s">
        <v>63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f t="shared" si="0"/>
        <v>0</v>
      </c>
      <c r="AN13" s="73">
        <f t="shared" si="1"/>
        <v>0</v>
      </c>
    </row>
    <row r="14" spans="1:40" ht="24.95" customHeight="1" x14ac:dyDescent="0.2">
      <c r="A14" s="53">
        <v>8</v>
      </c>
      <c r="B14" s="72" t="s">
        <v>58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f t="shared" si="0"/>
        <v>0</v>
      </c>
      <c r="AN14" s="73">
        <f t="shared" si="1"/>
        <v>0</v>
      </c>
    </row>
    <row r="15" spans="1:40" ht="24.95" customHeight="1" x14ac:dyDescent="0.2">
      <c r="A15" s="53">
        <v>9</v>
      </c>
      <c r="B15" s="72" t="s">
        <v>64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f t="shared" si="0"/>
        <v>0</v>
      </c>
      <c r="AN15" s="73">
        <f t="shared" si="1"/>
        <v>0</v>
      </c>
    </row>
    <row r="16" spans="1:40" ht="24.95" customHeight="1" x14ac:dyDescent="0.2">
      <c r="A16" s="53">
        <v>10</v>
      </c>
      <c r="B16" s="72" t="s">
        <v>59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f t="shared" si="0"/>
        <v>0</v>
      </c>
      <c r="AN16" s="73">
        <f t="shared" si="1"/>
        <v>0</v>
      </c>
    </row>
    <row r="17" spans="1:40" ht="24.95" customHeight="1" x14ac:dyDescent="0.2">
      <c r="A17" s="53">
        <v>11</v>
      </c>
      <c r="B17" s="72" t="s">
        <v>49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f t="shared" si="0"/>
        <v>0</v>
      </c>
      <c r="AN17" s="73">
        <f t="shared" si="1"/>
        <v>0</v>
      </c>
    </row>
    <row r="18" spans="1:40" ht="24.95" customHeight="1" x14ac:dyDescent="0.2">
      <c r="A18" s="53">
        <v>12</v>
      </c>
      <c r="B18" s="72" t="s">
        <v>65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f t="shared" si="0"/>
        <v>0</v>
      </c>
      <c r="AN18" s="73">
        <f t="shared" si="1"/>
        <v>0</v>
      </c>
    </row>
    <row r="19" spans="1:40" ht="24.95" customHeight="1" x14ac:dyDescent="0.2">
      <c r="A19" s="53">
        <v>13</v>
      </c>
      <c r="B19" s="72" t="s">
        <v>87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f t="shared" si="0"/>
        <v>0</v>
      </c>
      <c r="AN19" s="73">
        <f t="shared" si="1"/>
        <v>0</v>
      </c>
    </row>
    <row r="20" spans="1:40" ht="24.95" customHeight="1" x14ac:dyDescent="0.2">
      <c r="A20" s="53">
        <v>14</v>
      </c>
      <c r="B20" s="74" t="s">
        <v>50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f t="shared" si="0"/>
        <v>0</v>
      </c>
      <c r="AN20" s="73">
        <f t="shared" si="1"/>
        <v>0</v>
      </c>
    </row>
    <row r="21" spans="1:40" x14ac:dyDescent="0.2">
      <c r="A21" s="55"/>
      <c r="B21" s="56" t="s">
        <v>1</v>
      </c>
      <c r="C21" s="76">
        <f t="shared" ref="C21:AL21" si="2">SUM(C7:C20)</f>
        <v>0</v>
      </c>
      <c r="D21" s="76">
        <f t="shared" si="2"/>
        <v>0</v>
      </c>
      <c r="E21" s="76">
        <f t="shared" si="2"/>
        <v>0</v>
      </c>
      <c r="F21" s="76">
        <f t="shared" si="2"/>
        <v>0</v>
      </c>
      <c r="G21" s="76">
        <f t="shared" si="2"/>
        <v>0</v>
      </c>
      <c r="H21" s="76">
        <f t="shared" si="2"/>
        <v>0</v>
      </c>
      <c r="I21" s="76">
        <f t="shared" si="2"/>
        <v>0</v>
      </c>
      <c r="J21" s="76">
        <f t="shared" si="2"/>
        <v>0</v>
      </c>
      <c r="K21" s="76">
        <f t="shared" si="2"/>
        <v>23059.360477999999</v>
      </c>
      <c r="L21" s="76">
        <f t="shared" si="2"/>
        <v>0</v>
      </c>
      <c r="M21" s="76">
        <f t="shared" si="2"/>
        <v>0</v>
      </c>
      <c r="N21" s="76">
        <f t="shared" si="2"/>
        <v>0</v>
      </c>
      <c r="O21" s="76">
        <f t="shared" si="2"/>
        <v>0</v>
      </c>
      <c r="P21" s="76">
        <f t="shared" si="2"/>
        <v>0</v>
      </c>
      <c r="Q21" s="76">
        <f t="shared" si="2"/>
        <v>0</v>
      </c>
      <c r="R21" s="76">
        <f t="shared" si="2"/>
        <v>0</v>
      </c>
      <c r="S21" s="76">
        <f t="shared" si="2"/>
        <v>0</v>
      </c>
      <c r="T21" s="76">
        <f t="shared" si="2"/>
        <v>0</v>
      </c>
      <c r="U21" s="76">
        <f t="shared" si="2"/>
        <v>0</v>
      </c>
      <c r="V21" s="76">
        <f t="shared" si="2"/>
        <v>0</v>
      </c>
      <c r="W21" s="76">
        <f t="shared" si="2"/>
        <v>0</v>
      </c>
      <c r="X21" s="76">
        <f t="shared" si="2"/>
        <v>0</v>
      </c>
      <c r="Y21" s="76">
        <f t="shared" si="2"/>
        <v>0</v>
      </c>
      <c r="Z21" s="76">
        <f t="shared" si="2"/>
        <v>0</v>
      </c>
      <c r="AA21" s="76">
        <f t="shared" si="2"/>
        <v>21569.4</v>
      </c>
      <c r="AB21" s="76">
        <f t="shared" si="2"/>
        <v>10784.7</v>
      </c>
      <c r="AC21" s="76">
        <f t="shared" si="2"/>
        <v>0</v>
      </c>
      <c r="AD21" s="76">
        <f t="shared" si="2"/>
        <v>0</v>
      </c>
      <c r="AE21" s="76">
        <f t="shared" si="2"/>
        <v>0</v>
      </c>
      <c r="AF21" s="76">
        <f t="shared" si="2"/>
        <v>0</v>
      </c>
      <c r="AG21" s="76">
        <f t="shared" si="2"/>
        <v>0</v>
      </c>
      <c r="AH21" s="76">
        <f t="shared" si="2"/>
        <v>0</v>
      </c>
      <c r="AI21" s="76">
        <f t="shared" si="2"/>
        <v>0</v>
      </c>
      <c r="AJ21" s="76">
        <f t="shared" si="2"/>
        <v>0</v>
      </c>
      <c r="AK21" s="76">
        <f t="shared" si="2"/>
        <v>0</v>
      </c>
      <c r="AL21" s="76">
        <f t="shared" si="2"/>
        <v>0</v>
      </c>
      <c r="AM21" s="76">
        <f>SUM(AM7:AM20)</f>
        <v>44628.760477999997</v>
      </c>
      <c r="AN21" s="76">
        <f>SUM(AN7:AN20)</f>
        <v>10784.7</v>
      </c>
    </row>
    <row r="22" spans="1:40" customFormat="1" ht="15" customHeight="1" x14ac:dyDescent="0.2"/>
    <row r="23" spans="1:40" customFormat="1" ht="15" customHeight="1" x14ac:dyDescent="0.2"/>
    <row r="24" spans="1:40" customFormat="1" ht="13.5" x14ac:dyDescent="0.2">
      <c r="B24" s="29" t="s">
        <v>15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40" customFormat="1" x14ac:dyDescent="0.2">
      <c r="B25" s="106" t="s">
        <v>81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</row>
    <row r="26" spans="1:40" customFormat="1" x14ac:dyDescent="0.2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</row>
    <row r="27" spans="1:40" customFormat="1" x14ac:dyDescent="0.2"/>
    <row r="28" spans="1:40" customFormat="1" x14ac:dyDescent="0.2"/>
    <row r="29" spans="1:40" customFormat="1" x14ac:dyDescent="0.2">
      <c r="C29" s="10"/>
      <c r="D29" s="10"/>
      <c r="E29" s="10"/>
      <c r="F29" s="10"/>
      <c r="G29" s="10"/>
      <c r="H29" s="10"/>
      <c r="I29" s="10"/>
      <c r="J29" s="10"/>
      <c r="K29" s="10"/>
    </row>
  </sheetData>
  <sortState ref="B7:AN20">
    <sortCondition descending="1" ref="AM7:AM20"/>
  </sortState>
  <mergeCells count="22">
    <mergeCell ref="B25:N26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6"/>
  </sheetPr>
  <dimension ref="A1:AN27"/>
  <sheetViews>
    <sheetView zoomScale="90" zoomScaleNormal="90" workbookViewId="0">
      <pane xSplit="2" ySplit="5" topLeftCell="AA16" activePane="bottomRight" state="frozen"/>
      <selection pane="topRight"/>
      <selection pane="bottomLeft"/>
      <selection pane="bottomRight" activeCell="B27" sqref="B27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6.5" customHeight="1" x14ac:dyDescent="0.2">
      <c r="A1" s="112" t="s">
        <v>76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3"/>
      <c r="N1" s="113"/>
      <c r="W1" s="34"/>
    </row>
    <row r="2" spans="1:40" ht="18.75" customHeight="1" x14ac:dyDescent="0.2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 x14ac:dyDescent="0.2">
      <c r="A3" s="64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31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99" t="s">
        <v>14</v>
      </c>
      <c r="AN4" s="101"/>
    </row>
    <row r="5" spans="1:40" ht="39.950000000000003" customHeight="1" x14ac:dyDescent="0.2">
      <c r="A5" s="98"/>
      <c r="B5" s="98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5" customHeight="1" x14ac:dyDescent="0.2">
      <c r="A6" s="53">
        <v>1</v>
      </c>
      <c r="B6" s="72" t="s">
        <v>63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6960.83</v>
      </c>
      <c r="V6" s="78">
        <v>6960.83</v>
      </c>
      <c r="W6" s="78">
        <v>0</v>
      </c>
      <c r="X6" s="78">
        <v>0</v>
      </c>
      <c r="Y6" s="78">
        <v>0</v>
      </c>
      <c r="Z6" s="78">
        <v>0</v>
      </c>
      <c r="AA6" s="78">
        <v>2722946.68</v>
      </c>
      <c r="AB6" s="78">
        <v>4616.99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19" si="0">C6+E6+G6+I6+K6+M6+O6+Q6+S6+U6+W6+Y6+AA6+AC6+AE6+AG6+AI6+AK6</f>
        <v>2729907.5100000002</v>
      </c>
      <c r="AN6" s="75">
        <f t="shared" ref="AN6:AN19" si="1">D6+F6+H6+J6+L6+N6+P6+R6+T6+V6+X6+Z6+AB6+AD6+AF6+AH6+AJ6+AL6</f>
        <v>11577.82</v>
      </c>
    </row>
    <row r="7" spans="1:40" customFormat="1" ht="24.95" customHeight="1" x14ac:dyDescent="0.2">
      <c r="A7" s="53">
        <v>2</v>
      </c>
      <c r="B7" s="72" t="s">
        <v>61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61331.186610591772</v>
      </c>
      <c r="AB7" s="78">
        <v>2085.2600000000002</v>
      </c>
      <c r="AC7" s="78">
        <v>1959.7870880383562</v>
      </c>
      <c r="AD7" s="78">
        <v>66.63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63290.973698630129</v>
      </c>
      <c r="AN7" s="75">
        <f t="shared" si="1"/>
        <v>2151.8900000000003</v>
      </c>
    </row>
    <row r="8" spans="1:40" customFormat="1" ht="24.95" customHeight="1" x14ac:dyDescent="0.2">
      <c r="A8" s="53">
        <v>3</v>
      </c>
      <c r="B8" s="72" t="s">
        <v>48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17381.269879812426</v>
      </c>
      <c r="L8" s="78">
        <v>17381.269879812426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29172.34940604763</v>
      </c>
      <c r="AB8" s="78">
        <v>5501.2578888782882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46553.619285860055</v>
      </c>
      <c r="AN8" s="75">
        <f t="shared" si="1"/>
        <v>22882.527768690714</v>
      </c>
    </row>
    <row r="9" spans="1:40" customFormat="1" ht="24.95" customHeight="1" x14ac:dyDescent="0.2">
      <c r="A9" s="53">
        <v>4</v>
      </c>
      <c r="B9" s="72" t="s">
        <v>47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0</v>
      </c>
      <c r="AN9" s="75">
        <f t="shared" si="1"/>
        <v>0</v>
      </c>
    </row>
    <row r="10" spans="1:40" customFormat="1" ht="24.95" customHeight="1" x14ac:dyDescent="0.2">
      <c r="A10" s="53">
        <v>5</v>
      </c>
      <c r="B10" s="72" t="s">
        <v>60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customFormat="1" ht="24.95" customHeight="1" x14ac:dyDescent="0.2">
      <c r="A11" s="53">
        <v>6</v>
      </c>
      <c r="B11" s="72" t="s">
        <v>66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customFormat="1" ht="24.95" customHeight="1" x14ac:dyDescent="0.2">
      <c r="A12" s="53">
        <v>7</v>
      </c>
      <c r="B12" s="72" t="s">
        <v>62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5" customHeight="1" x14ac:dyDescent="0.2">
      <c r="A13" s="53">
        <v>8</v>
      </c>
      <c r="B13" s="72" t="s">
        <v>58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9</v>
      </c>
      <c r="B14" s="72" t="s">
        <v>64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10</v>
      </c>
      <c r="B15" s="72" t="s">
        <v>59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11</v>
      </c>
      <c r="B16" s="72" t="s">
        <v>49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12</v>
      </c>
      <c r="B17" s="72" t="s">
        <v>65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13</v>
      </c>
      <c r="B18" s="72" t="s">
        <v>87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14</v>
      </c>
      <c r="B19" s="74" t="s">
        <v>50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5">
        <f t="shared" si="0"/>
        <v>0</v>
      </c>
      <c r="AN19" s="75">
        <f t="shared" si="1"/>
        <v>0</v>
      </c>
    </row>
    <row r="20" spans="1:40" ht="15" x14ac:dyDescent="0.2">
      <c r="A20" s="26"/>
      <c r="B20" s="12" t="s">
        <v>1</v>
      </c>
      <c r="C20" s="76">
        <f t="shared" ref="C20:AN20" si="2">SUM(C6:C19)</f>
        <v>0</v>
      </c>
      <c r="D20" s="76">
        <f t="shared" si="2"/>
        <v>0</v>
      </c>
      <c r="E20" s="76">
        <f t="shared" si="2"/>
        <v>0</v>
      </c>
      <c r="F20" s="76">
        <f t="shared" si="2"/>
        <v>0</v>
      </c>
      <c r="G20" s="76">
        <f t="shared" si="2"/>
        <v>0</v>
      </c>
      <c r="H20" s="76">
        <f t="shared" si="2"/>
        <v>0</v>
      </c>
      <c r="I20" s="76">
        <f t="shared" si="2"/>
        <v>0</v>
      </c>
      <c r="J20" s="76">
        <f t="shared" si="2"/>
        <v>0</v>
      </c>
      <c r="K20" s="76">
        <f t="shared" si="2"/>
        <v>17381.269879812426</v>
      </c>
      <c r="L20" s="76">
        <f t="shared" si="2"/>
        <v>17381.269879812426</v>
      </c>
      <c r="M20" s="76">
        <f t="shared" si="2"/>
        <v>0</v>
      </c>
      <c r="N20" s="76">
        <f t="shared" si="2"/>
        <v>0</v>
      </c>
      <c r="O20" s="76">
        <f t="shared" si="2"/>
        <v>0</v>
      </c>
      <c r="P20" s="76">
        <f t="shared" si="2"/>
        <v>0</v>
      </c>
      <c r="Q20" s="76">
        <f t="shared" si="2"/>
        <v>0</v>
      </c>
      <c r="R20" s="76">
        <f t="shared" si="2"/>
        <v>0</v>
      </c>
      <c r="S20" s="76">
        <f t="shared" si="2"/>
        <v>0</v>
      </c>
      <c r="T20" s="76">
        <f t="shared" si="2"/>
        <v>0</v>
      </c>
      <c r="U20" s="76">
        <f t="shared" si="2"/>
        <v>6960.83</v>
      </c>
      <c r="V20" s="76">
        <f t="shared" si="2"/>
        <v>6960.83</v>
      </c>
      <c r="W20" s="76">
        <f t="shared" si="2"/>
        <v>0</v>
      </c>
      <c r="X20" s="76">
        <f t="shared" si="2"/>
        <v>0</v>
      </c>
      <c r="Y20" s="76">
        <f t="shared" si="2"/>
        <v>0</v>
      </c>
      <c r="Z20" s="76">
        <f t="shared" si="2"/>
        <v>0</v>
      </c>
      <c r="AA20" s="76">
        <f t="shared" si="2"/>
        <v>2813450.2160166395</v>
      </c>
      <c r="AB20" s="76">
        <f t="shared" si="2"/>
        <v>12203.507888878288</v>
      </c>
      <c r="AC20" s="76">
        <f t="shared" si="2"/>
        <v>1959.7870880383562</v>
      </c>
      <c r="AD20" s="76">
        <f t="shared" si="2"/>
        <v>66.63</v>
      </c>
      <c r="AE20" s="76">
        <f t="shared" si="2"/>
        <v>0</v>
      </c>
      <c r="AF20" s="76">
        <f t="shared" si="2"/>
        <v>0</v>
      </c>
      <c r="AG20" s="76">
        <f t="shared" si="2"/>
        <v>0</v>
      </c>
      <c r="AH20" s="76">
        <f t="shared" si="2"/>
        <v>0</v>
      </c>
      <c r="AI20" s="76">
        <f t="shared" si="2"/>
        <v>0</v>
      </c>
      <c r="AJ20" s="76">
        <f t="shared" si="2"/>
        <v>0</v>
      </c>
      <c r="AK20" s="76">
        <f t="shared" si="2"/>
        <v>0</v>
      </c>
      <c r="AL20" s="76">
        <f t="shared" si="2"/>
        <v>0</v>
      </c>
      <c r="AM20" s="76">
        <f t="shared" si="2"/>
        <v>2839752.1029844903</v>
      </c>
      <c r="AN20" s="76">
        <f t="shared" si="2"/>
        <v>36612.237768690713</v>
      </c>
    </row>
    <row r="21" spans="1:40" ht="15" x14ac:dyDescent="0.2">
      <c r="A21" s="86"/>
      <c r="B21" s="87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</row>
    <row r="23" spans="1:40" ht="13.5" x14ac:dyDescent="0.2">
      <c r="B23" s="17" t="s">
        <v>15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AM23" s="28"/>
      <c r="AN23" s="28"/>
    </row>
    <row r="24" spans="1:40" x14ac:dyDescent="0.2">
      <c r="B24" s="109" t="s">
        <v>84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</row>
    <row r="25" spans="1:40" x14ac:dyDescent="0.2"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AM25" s="28"/>
      <c r="AN25" s="28"/>
    </row>
    <row r="26" spans="1:40" ht="13.5" x14ac:dyDescent="0.2">
      <c r="B26" s="17" t="s">
        <v>18</v>
      </c>
      <c r="C26" s="18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40" ht="13.5" x14ac:dyDescent="0.2">
      <c r="B27" s="17" t="s">
        <v>19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</sheetData>
  <sortState ref="B6:AN19">
    <sortCondition descending="1" ref="AM6:AM19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4:N25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28"/>
  <sheetViews>
    <sheetView zoomScale="90" zoomScaleNormal="90" workbookViewId="0">
      <pane xSplit="2" ySplit="6" topLeftCell="AA16" activePane="bottomRight" state="frozen"/>
      <selection pane="topRight"/>
      <selection pane="bottomLeft"/>
      <selection pane="bottomRight" activeCell="AN21" sqref="AN21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2.710937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3.5" x14ac:dyDescent="0.2">
      <c r="A1" s="110" t="s">
        <v>71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6"/>
      <c r="N1" s="16"/>
      <c r="O1" s="16"/>
      <c r="P1" s="16"/>
      <c r="Q1" s="16"/>
      <c r="R1" s="16"/>
      <c r="S1" s="16"/>
    </row>
    <row r="2" spans="1:40" x14ac:dyDescent="0.2">
      <c r="A2" s="110" t="s">
        <v>46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40" ht="19.5" customHeight="1" x14ac:dyDescent="0.2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 x14ac:dyDescent="0.2">
      <c r="A4" s="6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 x14ac:dyDescent="0.2">
      <c r="A5" s="96" t="s">
        <v>0</v>
      </c>
      <c r="B5" s="96" t="s">
        <v>2</v>
      </c>
      <c r="C5" s="99" t="s">
        <v>3</v>
      </c>
      <c r="D5" s="101"/>
      <c r="E5" s="99" t="s">
        <v>27</v>
      </c>
      <c r="F5" s="101"/>
      <c r="G5" s="99" t="s">
        <v>34</v>
      </c>
      <c r="H5" s="101"/>
      <c r="I5" s="99" t="s">
        <v>6</v>
      </c>
      <c r="J5" s="101"/>
      <c r="K5" s="99" t="s">
        <v>35</v>
      </c>
      <c r="L5" s="101"/>
      <c r="M5" s="99" t="s">
        <v>7</v>
      </c>
      <c r="N5" s="101"/>
      <c r="O5" s="99" t="s">
        <v>8</v>
      </c>
      <c r="P5" s="101"/>
      <c r="Q5" s="99" t="s">
        <v>28</v>
      </c>
      <c r="R5" s="101"/>
      <c r="S5" s="99" t="s">
        <v>38</v>
      </c>
      <c r="T5" s="101"/>
      <c r="U5" s="99" t="s">
        <v>29</v>
      </c>
      <c r="V5" s="101"/>
      <c r="W5" s="99" t="s">
        <v>30</v>
      </c>
      <c r="X5" s="101"/>
      <c r="Y5" s="99" t="s">
        <v>9</v>
      </c>
      <c r="Z5" s="101"/>
      <c r="AA5" s="99" t="s">
        <v>31</v>
      </c>
      <c r="AB5" s="101"/>
      <c r="AC5" s="99" t="s">
        <v>10</v>
      </c>
      <c r="AD5" s="101"/>
      <c r="AE5" s="99" t="s">
        <v>11</v>
      </c>
      <c r="AF5" s="101"/>
      <c r="AG5" s="99" t="s">
        <v>12</v>
      </c>
      <c r="AH5" s="101"/>
      <c r="AI5" s="99" t="s">
        <v>32</v>
      </c>
      <c r="AJ5" s="101"/>
      <c r="AK5" s="99" t="s">
        <v>13</v>
      </c>
      <c r="AL5" s="101"/>
      <c r="AM5" s="99" t="s">
        <v>14</v>
      </c>
      <c r="AN5" s="101"/>
    </row>
    <row r="6" spans="1:40" ht="39.950000000000003" customHeight="1" x14ac:dyDescent="0.2">
      <c r="A6" s="98"/>
      <c r="B6" s="98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5" customHeight="1" x14ac:dyDescent="0.2">
      <c r="A7" s="53">
        <v>1</v>
      </c>
      <c r="B7" s="72" t="s">
        <v>48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3596041.5500000003</v>
      </c>
      <c r="AB7" s="78">
        <v>206233.91000000015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ref="AM7:AM20" si="0">C7+E7+G7+I7+K7+M7+O7+Q7+S7+U7+W7+Y7+AA7+AC7+AE7+AG7+AI7+AK7</f>
        <v>3596041.5500000003</v>
      </c>
      <c r="AN7" s="75">
        <f t="shared" ref="AN7:AN20" si="1">D7+F7+H7+J7+L7+N7+P7+R7+T7+V7+X7+Z7+AB7+AD7+AF7+AH7+AJ7+AL7</f>
        <v>206233.91000000015</v>
      </c>
    </row>
    <row r="8" spans="1:40" customFormat="1" ht="24.95" customHeight="1" x14ac:dyDescent="0.2">
      <c r="A8" s="53">
        <v>2</v>
      </c>
      <c r="B8" s="72" t="s">
        <v>61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1.0913936421275139E-11</v>
      </c>
      <c r="AB8" s="78">
        <v>1.6370904631912708E-11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1.0913936421275139E-11</v>
      </c>
      <c r="AN8" s="75">
        <f t="shared" si="1"/>
        <v>1.6370904631912708E-11</v>
      </c>
    </row>
    <row r="9" spans="1:40" customFormat="1" ht="24.95" customHeight="1" x14ac:dyDescent="0.2">
      <c r="A9" s="53">
        <v>3</v>
      </c>
      <c r="B9" s="72" t="s">
        <v>47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0</v>
      </c>
      <c r="AN9" s="75">
        <f t="shared" si="1"/>
        <v>0</v>
      </c>
    </row>
    <row r="10" spans="1:40" customFormat="1" ht="24.95" customHeight="1" x14ac:dyDescent="0.2">
      <c r="A10" s="53">
        <v>4</v>
      </c>
      <c r="B10" s="72" t="s">
        <v>60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customFormat="1" ht="24.95" customHeight="1" x14ac:dyDescent="0.2">
      <c r="A11" s="53">
        <v>5</v>
      </c>
      <c r="B11" s="72" t="s">
        <v>66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customFormat="1" ht="24.95" customHeight="1" x14ac:dyDescent="0.2">
      <c r="A12" s="53">
        <v>6</v>
      </c>
      <c r="B12" s="72" t="s">
        <v>62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5" customHeight="1" x14ac:dyDescent="0.2">
      <c r="A13" s="53">
        <v>7</v>
      </c>
      <c r="B13" s="72" t="s">
        <v>63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8</v>
      </c>
      <c r="B14" s="72" t="s">
        <v>58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9</v>
      </c>
      <c r="B15" s="72" t="s">
        <v>64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10</v>
      </c>
      <c r="B16" s="72" t="s">
        <v>59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11</v>
      </c>
      <c r="B17" s="72" t="s">
        <v>49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12</v>
      </c>
      <c r="B18" s="72" t="s">
        <v>65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13</v>
      </c>
      <c r="B19" s="72" t="s">
        <v>87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5" customHeight="1" x14ac:dyDescent="0.2">
      <c r="A20" s="53">
        <v>14</v>
      </c>
      <c r="B20" s="74" t="s">
        <v>50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ht="15" x14ac:dyDescent="0.2">
      <c r="A21" s="26"/>
      <c r="B21" s="12" t="s">
        <v>1</v>
      </c>
      <c r="C21" s="80">
        <f t="shared" ref="C21:AN21" si="2">SUM(C7:C20)</f>
        <v>0</v>
      </c>
      <c r="D21" s="80">
        <f t="shared" si="2"/>
        <v>0</v>
      </c>
      <c r="E21" s="80">
        <f t="shared" si="2"/>
        <v>0</v>
      </c>
      <c r="F21" s="80">
        <f t="shared" si="2"/>
        <v>0</v>
      </c>
      <c r="G21" s="80">
        <f t="shared" si="2"/>
        <v>0</v>
      </c>
      <c r="H21" s="80">
        <f t="shared" si="2"/>
        <v>0</v>
      </c>
      <c r="I21" s="80">
        <f t="shared" si="2"/>
        <v>0</v>
      </c>
      <c r="J21" s="80">
        <f t="shared" si="2"/>
        <v>0</v>
      </c>
      <c r="K21" s="80">
        <f t="shared" si="2"/>
        <v>0</v>
      </c>
      <c r="L21" s="80">
        <f t="shared" si="2"/>
        <v>0</v>
      </c>
      <c r="M21" s="80">
        <f t="shared" si="2"/>
        <v>0</v>
      </c>
      <c r="N21" s="80">
        <f t="shared" si="2"/>
        <v>0</v>
      </c>
      <c r="O21" s="80">
        <f t="shared" si="2"/>
        <v>0</v>
      </c>
      <c r="P21" s="80">
        <f t="shared" si="2"/>
        <v>0</v>
      </c>
      <c r="Q21" s="80">
        <f t="shared" si="2"/>
        <v>0</v>
      </c>
      <c r="R21" s="80">
        <f t="shared" si="2"/>
        <v>0</v>
      </c>
      <c r="S21" s="80">
        <f t="shared" si="2"/>
        <v>0</v>
      </c>
      <c r="T21" s="80">
        <f t="shared" si="2"/>
        <v>0</v>
      </c>
      <c r="U21" s="80">
        <f t="shared" si="2"/>
        <v>0</v>
      </c>
      <c r="V21" s="80">
        <f t="shared" si="2"/>
        <v>0</v>
      </c>
      <c r="W21" s="80">
        <f t="shared" si="2"/>
        <v>0</v>
      </c>
      <c r="X21" s="80">
        <f t="shared" si="2"/>
        <v>0</v>
      </c>
      <c r="Y21" s="80">
        <f t="shared" si="2"/>
        <v>0</v>
      </c>
      <c r="Z21" s="80">
        <f t="shared" si="2"/>
        <v>0</v>
      </c>
      <c r="AA21" s="80">
        <f t="shared" si="2"/>
        <v>3596041.5500000003</v>
      </c>
      <c r="AB21" s="80">
        <f t="shared" si="2"/>
        <v>206233.91000000018</v>
      </c>
      <c r="AC21" s="80">
        <f t="shared" si="2"/>
        <v>0</v>
      </c>
      <c r="AD21" s="80">
        <f t="shared" si="2"/>
        <v>0</v>
      </c>
      <c r="AE21" s="80">
        <f t="shared" si="2"/>
        <v>0</v>
      </c>
      <c r="AF21" s="80">
        <f t="shared" si="2"/>
        <v>0</v>
      </c>
      <c r="AG21" s="80">
        <f t="shared" si="2"/>
        <v>0</v>
      </c>
      <c r="AH21" s="80">
        <f t="shared" si="2"/>
        <v>0</v>
      </c>
      <c r="AI21" s="80">
        <f t="shared" si="2"/>
        <v>0</v>
      </c>
      <c r="AJ21" s="80">
        <f t="shared" si="2"/>
        <v>0</v>
      </c>
      <c r="AK21" s="80">
        <f t="shared" si="2"/>
        <v>0</v>
      </c>
      <c r="AL21" s="80">
        <f t="shared" si="2"/>
        <v>0</v>
      </c>
      <c r="AM21" s="80">
        <f t="shared" si="2"/>
        <v>3596041.5500000003</v>
      </c>
      <c r="AN21" s="80">
        <f t="shared" si="2"/>
        <v>206233.91000000018</v>
      </c>
    </row>
    <row r="22" spans="1:40" ht="15" x14ac:dyDescent="0.2">
      <c r="A22" s="86"/>
      <c r="B22" s="87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</row>
    <row r="24" spans="1:40" ht="17.25" customHeight="1" x14ac:dyDescent="0.2">
      <c r="B24" s="17" t="s">
        <v>15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AM24" s="51"/>
      <c r="AN24" s="51"/>
    </row>
    <row r="25" spans="1:40" ht="17.25" customHeight="1" x14ac:dyDescent="0.2">
      <c r="B25" s="109" t="s">
        <v>85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</row>
    <row r="26" spans="1:40" ht="17.25" customHeight="1" x14ac:dyDescent="0.2"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AM26" s="52"/>
      <c r="AN26" s="52"/>
    </row>
    <row r="27" spans="1:40" ht="17.25" customHeight="1" x14ac:dyDescent="0.2">
      <c r="B27" s="17" t="s">
        <v>22</v>
      </c>
      <c r="C27" s="18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28"/>
    </row>
    <row r="28" spans="1:40" ht="17.25" customHeight="1" x14ac:dyDescent="0.2">
      <c r="B28" s="17" t="s">
        <v>23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</sheetData>
  <sortState ref="B7:AN20">
    <sortCondition descending="1" ref="AM7:AM20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25:N26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29"/>
  <sheetViews>
    <sheetView zoomScale="90" zoomScaleNormal="90"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B3" sqref="B3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0" x14ac:dyDescent="0.2">
      <c r="A1" s="110" t="s">
        <v>72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6"/>
      <c r="N1" s="16"/>
      <c r="O1" s="16"/>
      <c r="P1" s="16"/>
      <c r="Q1" s="16"/>
      <c r="R1" s="16"/>
      <c r="S1" s="16"/>
    </row>
    <row r="2" spans="1:40" s="25" customFormat="1" ht="12.75" x14ac:dyDescent="0.2">
      <c r="A2" s="110" t="s">
        <v>46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40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 x14ac:dyDescent="0.2">
      <c r="A5" s="96" t="s">
        <v>0</v>
      </c>
      <c r="B5" s="96" t="s">
        <v>2</v>
      </c>
      <c r="C5" s="99" t="s">
        <v>3</v>
      </c>
      <c r="D5" s="101"/>
      <c r="E5" s="99" t="s">
        <v>27</v>
      </c>
      <c r="F5" s="101"/>
      <c r="G5" s="99" t="s">
        <v>34</v>
      </c>
      <c r="H5" s="101"/>
      <c r="I5" s="99" t="s">
        <v>6</v>
      </c>
      <c r="J5" s="101"/>
      <c r="K5" s="99" t="s">
        <v>36</v>
      </c>
      <c r="L5" s="101"/>
      <c r="M5" s="99" t="s">
        <v>37</v>
      </c>
      <c r="N5" s="101"/>
      <c r="O5" s="99" t="s">
        <v>8</v>
      </c>
      <c r="P5" s="101"/>
      <c r="Q5" s="99" t="s">
        <v>28</v>
      </c>
      <c r="R5" s="101"/>
      <c r="S5" s="99" t="s">
        <v>38</v>
      </c>
      <c r="T5" s="101"/>
      <c r="U5" s="99" t="s">
        <v>29</v>
      </c>
      <c r="V5" s="101"/>
      <c r="W5" s="99" t="s">
        <v>30</v>
      </c>
      <c r="X5" s="101"/>
      <c r="Y5" s="99" t="s">
        <v>9</v>
      </c>
      <c r="Z5" s="101"/>
      <c r="AA5" s="99" t="s">
        <v>31</v>
      </c>
      <c r="AB5" s="101"/>
      <c r="AC5" s="99" t="s">
        <v>10</v>
      </c>
      <c r="AD5" s="101"/>
      <c r="AE5" s="99" t="s">
        <v>11</v>
      </c>
      <c r="AF5" s="101"/>
      <c r="AG5" s="99" t="s">
        <v>12</v>
      </c>
      <c r="AH5" s="101"/>
      <c r="AI5" s="99" t="s">
        <v>32</v>
      </c>
      <c r="AJ5" s="101"/>
      <c r="AK5" s="99" t="s">
        <v>13</v>
      </c>
      <c r="AL5" s="101"/>
      <c r="AM5" s="99" t="s">
        <v>14</v>
      </c>
      <c r="AN5" s="101"/>
    </row>
    <row r="6" spans="1:40" ht="93" customHeight="1" x14ac:dyDescent="0.2">
      <c r="A6" s="98"/>
      <c r="B6" s="98"/>
      <c r="C6" s="23" t="s">
        <v>51</v>
      </c>
      <c r="D6" s="23" t="s">
        <v>52</v>
      </c>
      <c r="E6" s="23" t="s">
        <v>51</v>
      </c>
      <c r="F6" s="23" t="s">
        <v>52</v>
      </c>
      <c r="G6" s="23" t="s">
        <v>51</v>
      </c>
      <c r="H6" s="23" t="s">
        <v>52</v>
      </c>
      <c r="I6" s="23" t="s">
        <v>51</v>
      </c>
      <c r="J6" s="23" t="s">
        <v>52</v>
      </c>
      <c r="K6" s="23" t="s">
        <v>51</v>
      </c>
      <c r="L6" s="23" t="s">
        <v>52</v>
      </c>
      <c r="M6" s="23" t="s">
        <v>51</v>
      </c>
      <c r="N6" s="23" t="s">
        <v>52</v>
      </c>
      <c r="O6" s="23" t="s">
        <v>51</v>
      </c>
      <c r="P6" s="23" t="s">
        <v>52</v>
      </c>
      <c r="Q6" s="23" t="s">
        <v>51</v>
      </c>
      <c r="R6" s="23" t="s">
        <v>52</v>
      </c>
      <c r="S6" s="23" t="s">
        <v>51</v>
      </c>
      <c r="T6" s="23" t="s">
        <v>52</v>
      </c>
      <c r="U6" s="23" t="s">
        <v>51</v>
      </c>
      <c r="V6" s="23" t="s">
        <v>52</v>
      </c>
      <c r="W6" s="23" t="s">
        <v>51</v>
      </c>
      <c r="X6" s="23" t="s">
        <v>52</v>
      </c>
      <c r="Y6" s="23" t="s">
        <v>51</v>
      </c>
      <c r="Z6" s="23" t="s">
        <v>52</v>
      </c>
      <c r="AA6" s="23" t="s">
        <v>51</v>
      </c>
      <c r="AB6" s="23" t="s">
        <v>52</v>
      </c>
      <c r="AC6" s="23" t="s">
        <v>51</v>
      </c>
      <c r="AD6" s="23" t="s">
        <v>52</v>
      </c>
      <c r="AE6" s="23" t="s">
        <v>51</v>
      </c>
      <c r="AF6" s="23" t="s">
        <v>52</v>
      </c>
      <c r="AG6" s="23" t="s">
        <v>51</v>
      </c>
      <c r="AH6" s="23" t="s">
        <v>52</v>
      </c>
      <c r="AI6" s="23" t="s">
        <v>51</v>
      </c>
      <c r="AJ6" s="23" t="s">
        <v>52</v>
      </c>
      <c r="AK6" s="23" t="s">
        <v>51</v>
      </c>
      <c r="AL6" s="23" t="s">
        <v>52</v>
      </c>
      <c r="AM6" s="23" t="s">
        <v>51</v>
      </c>
      <c r="AN6" s="23" t="s">
        <v>52</v>
      </c>
    </row>
    <row r="7" spans="1:40" ht="24.95" customHeight="1" x14ac:dyDescent="0.2">
      <c r="A7" s="53">
        <v>1</v>
      </c>
      <c r="B7" s="72" t="s">
        <v>47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5">
        <f t="shared" ref="AM7:AM20" si="0">C7+E7+G7+I7+K7+M7+O7+Q7+S7+U7+W7+Y7+AA7+AC7+AE7+AG7+AI7+AK7</f>
        <v>0</v>
      </c>
      <c r="AN7" s="75">
        <f t="shared" ref="AN7:AN20" si="1">D7+F7+H7+J7+L7+N7+P7+R7+T7+V7+X7+Z7+AB7+AD7+AF7+AH7+AJ7+AL7</f>
        <v>0</v>
      </c>
    </row>
    <row r="8" spans="1:40" ht="24.95" customHeight="1" x14ac:dyDescent="0.2">
      <c r="A8" s="53">
        <v>2</v>
      </c>
      <c r="B8" s="72" t="s">
        <v>60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0</v>
      </c>
      <c r="AN8" s="75">
        <f t="shared" si="1"/>
        <v>0</v>
      </c>
    </row>
    <row r="9" spans="1:40" ht="24.95" customHeight="1" x14ac:dyDescent="0.2">
      <c r="A9" s="53">
        <v>3</v>
      </c>
      <c r="B9" s="72" t="s">
        <v>66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5">
        <f t="shared" si="0"/>
        <v>0</v>
      </c>
      <c r="AN9" s="75">
        <f t="shared" si="1"/>
        <v>0</v>
      </c>
    </row>
    <row r="10" spans="1:40" ht="24.95" customHeight="1" x14ac:dyDescent="0.2">
      <c r="A10" s="53">
        <v>4</v>
      </c>
      <c r="B10" s="72" t="s">
        <v>62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 t="shared" si="0"/>
        <v>0</v>
      </c>
      <c r="AN10" s="75">
        <f t="shared" si="1"/>
        <v>0</v>
      </c>
    </row>
    <row r="11" spans="1:40" ht="24.95" customHeight="1" x14ac:dyDescent="0.2">
      <c r="A11" s="53">
        <v>5</v>
      </c>
      <c r="B11" s="72" t="s">
        <v>63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6</v>
      </c>
      <c r="B12" s="72" t="s">
        <v>58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7</v>
      </c>
      <c r="B13" s="72" t="s">
        <v>64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8</v>
      </c>
      <c r="B14" s="72" t="s">
        <v>59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9</v>
      </c>
      <c r="B15" s="72" t="s">
        <v>49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10</v>
      </c>
      <c r="B16" s="72" t="s">
        <v>65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11</v>
      </c>
      <c r="B17" s="72" t="s">
        <v>87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12</v>
      </c>
      <c r="B18" s="72" t="s">
        <v>50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13</v>
      </c>
      <c r="B19" s="72" t="s">
        <v>61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-1633.8100000000013</v>
      </c>
      <c r="AB19" s="73">
        <v>-22.020000000002256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-1633.8100000000013</v>
      </c>
      <c r="AN19" s="75">
        <f t="shared" si="1"/>
        <v>-22.020000000002256</v>
      </c>
    </row>
    <row r="20" spans="1:40" ht="24.95" customHeight="1" x14ac:dyDescent="0.2">
      <c r="A20" s="53">
        <v>14</v>
      </c>
      <c r="B20" s="74" t="s">
        <v>48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-95269.9</v>
      </c>
      <c r="AB20" s="73">
        <v>-9731.5399999999936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-95269.9</v>
      </c>
      <c r="AN20" s="75">
        <f t="shared" si="1"/>
        <v>-9731.5399999999936</v>
      </c>
    </row>
    <row r="21" spans="1:40" ht="15" x14ac:dyDescent="0.2">
      <c r="A21" s="26"/>
      <c r="B21" s="12" t="s">
        <v>1</v>
      </c>
      <c r="C21" s="76">
        <f t="shared" ref="C21:AN21" si="2">SUM(C7:C20)</f>
        <v>0</v>
      </c>
      <c r="D21" s="76">
        <f t="shared" si="2"/>
        <v>0</v>
      </c>
      <c r="E21" s="76">
        <f t="shared" si="2"/>
        <v>0</v>
      </c>
      <c r="F21" s="76">
        <f t="shared" si="2"/>
        <v>0</v>
      </c>
      <c r="G21" s="76">
        <f t="shared" si="2"/>
        <v>0</v>
      </c>
      <c r="H21" s="76">
        <f t="shared" si="2"/>
        <v>0</v>
      </c>
      <c r="I21" s="76">
        <f t="shared" si="2"/>
        <v>0</v>
      </c>
      <c r="J21" s="76">
        <f t="shared" si="2"/>
        <v>0</v>
      </c>
      <c r="K21" s="76">
        <f t="shared" si="2"/>
        <v>0</v>
      </c>
      <c r="L21" s="76">
        <f t="shared" si="2"/>
        <v>0</v>
      </c>
      <c r="M21" s="76">
        <f t="shared" si="2"/>
        <v>0</v>
      </c>
      <c r="N21" s="76">
        <f t="shared" si="2"/>
        <v>0</v>
      </c>
      <c r="O21" s="76">
        <f t="shared" si="2"/>
        <v>0</v>
      </c>
      <c r="P21" s="76">
        <f t="shared" si="2"/>
        <v>0</v>
      </c>
      <c r="Q21" s="76">
        <f t="shared" si="2"/>
        <v>0</v>
      </c>
      <c r="R21" s="76">
        <f t="shared" si="2"/>
        <v>0</v>
      </c>
      <c r="S21" s="76">
        <f t="shared" si="2"/>
        <v>0</v>
      </c>
      <c r="T21" s="76">
        <f t="shared" si="2"/>
        <v>0</v>
      </c>
      <c r="U21" s="76">
        <f t="shared" si="2"/>
        <v>0</v>
      </c>
      <c r="V21" s="76">
        <f t="shared" si="2"/>
        <v>0</v>
      </c>
      <c r="W21" s="76">
        <f t="shared" si="2"/>
        <v>0</v>
      </c>
      <c r="X21" s="76">
        <f t="shared" si="2"/>
        <v>0</v>
      </c>
      <c r="Y21" s="76">
        <f t="shared" si="2"/>
        <v>0</v>
      </c>
      <c r="Z21" s="76">
        <f t="shared" si="2"/>
        <v>0</v>
      </c>
      <c r="AA21" s="76">
        <f t="shared" si="2"/>
        <v>-96903.709999999992</v>
      </c>
      <c r="AB21" s="76">
        <f t="shared" si="2"/>
        <v>-9753.5599999999959</v>
      </c>
      <c r="AC21" s="76">
        <f t="shared" si="2"/>
        <v>0</v>
      </c>
      <c r="AD21" s="76">
        <f t="shared" si="2"/>
        <v>0</v>
      </c>
      <c r="AE21" s="76">
        <f t="shared" si="2"/>
        <v>0</v>
      </c>
      <c r="AF21" s="76">
        <f t="shared" si="2"/>
        <v>0</v>
      </c>
      <c r="AG21" s="76">
        <f t="shared" si="2"/>
        <v>0</v>
      </c>
      <c r="AH21" s="76">
        <f t="shared" si="2"/>
        <v>0</v>
      </c>
      <c r="AI21" s="76">
        <f t="shared" si="2"/>
        <v>0</v>
      </c>
      <c r="AJ21" s="76">
        <f t="shared" si="2"/>
        <v>0</v>
      </c>
      <c r="AK21" s="76">
        <f t="shared" si="2"/>
        <v>0</v>
      </c>
      <c r="AL21" s="76">
        <f t="shared" si="2"/>
        <v>0</v>
      </c>
      <c r="AM21" s="76">
        <f t="shared" si="2"/>
        <v>-96903.709999999992</v>
      </c>
      <c r="AN21" s="76">
        <f t="shared" si="2"/>
        <v>-9753.5599999999959</v>
      </c>
    </row>
    <row r="23" spans="1:40" ht="15" x14ac:dyDescent="0.2">
      <c r="A23" s="35"/>
      <c r="B23" s="17" t="s">
        <v>15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1"/>
      <c r="P23" s="1"/>
      <c r="Q23" s="1"/>
      <c r="R23" s="1"/>
      <c r="S23" s="1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30"/>
      <c r="AN23" s="30"/>
    </row>
    <row r="24" spans="1:40" ht="13.5" customHeight="1" x14ac:dyDescent="0.2">
      <c r="A24" s="35"/>
      <c r="B24" s="109" t="s">
        <v>86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36"/>
      <c r="P24" s="36"/>
      <c r="Q24" s="36"/>
      <c r="R24" s="36"/>
      <c r="S24" s="36"/>
      <c r="T24" s="36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4"/>
      <c r="AN24" s="34"/>
    </row>
    <row r="25" spans="1:40" ht="15" x14ac:dyDescent="0.2">
      <c r="A25" s="35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N25" s="30"/>
    </row>
    <row r="26" spans="1:40" x14ac:dyDescent="0.2">
      <c r="B26" s="17" t="s">
        <v>56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AM26" s="34"/>
      <c r="AN26" s="34"/>
    </row>
    <row r="27" spans="1:40" x14ac:dyDescent="0.2">
      <c r="B27" s="17" t="s">
        <v>57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1:40" x14ac:dyDescent="0.2">
      <c r="AM28" s="34"/>
      <c r="AN28" s="34"/>
    </row>
    <row r="29" spans="1:40" x14ac:dyDescent="0.2">
      <c r="AM29" s="34"/>
      <c r="AN29" s="34"/>
    </row>
  </sheetData>
  <sortState ref="B7:AN20">
    <sortCondition descending="1" ref="AM7:AM20"/>
  </sortState>
  <mergeCells count="24">
    <mergeCell ref="AK5:AL5"/>
    <mergeCell ref="AM5:AN5"/>
    <mergeCell ref="B24:N25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8"/>
  </sheetPr>
  <dimension ref="A2:E28"/>
  <sheetViews>
    <sheetView zoomScale="90" zoomScaleNormal="90" workbookViewId="0">
      <pane xSplit="2" ySplit="6" topLeftCell="C21" activePane="bottomRight" state="frozen"/>
      <selection pane="topRight"/>
      <selection pane="bottomLeft"/>
      <selection pane="bottomRight" activeCell="A2" sqref="A2:D4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9.42578125" bestFit="1" customWidth="1"/>
  </cols>
  <sheetData>
    <row r="2" spans="1:5" ht="12.75" customHeight="1" x14ac:dyDescent="0.2">
      <c r="A2" s="111" t="s">
        <v>77</v>
      </c>
      <c r="B2" s="111"/>
      <c r="C2" s="111"/>
      <c r="D2" s="111"/>
    </row>
    <row r="3" spans="1:5" ht="12.75" customHeight="1" x14ac:dyDescent="0.2">
      <c r="A3" s="111"/>
      <c r="B3" s="111"/>
      <c r="C3" s="111"/>
      <c r="D3" s="111"/>
      <c r="E3" s="4"/>
    </row>
    <row r="4" spans="1:5" x14ac:dyDescent="0.2">
      <c r="A4" s="111"/>
      <c r="B4" s="111"/>
      <c r="C4" s="111"/>
      <c r="D4" s="111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9">
        <f>HLOOKUP(B7,'სტატისტი პრემიები(მიღ. გადაზღ.)'!$4:$20,17,FALSE)</f>
        <v>0</v>
      </c>
      <c r="D7" s="61">
        <f>C7/$C$25</f>
        <v>0</v>
      </c>
    </row>
    <row r="8" spans="1:5" ht="27" customHeight="1" x14ac:dyDescent="0.2">
      <c r="A8" s="13">
        <v>2</v>
      </c>
      <c r="B8" s="7" t="s">
        <v>27</v>
      </c>
      <c r="C8" s="79">
        <f>HLOOKUP(B8,'სტატისტი პრემიები(მიღ. გადაზღ.)'!$4:$20,17,FALSE)</f>
        <v>0</v>
      </c>
      <c r="D8" s="61">
        <f t="shared" ref="D8:D21" si="0">C8/$C$25</f>
        <v>0</v>
      </c>
    </row>
    <row r="9" spans="1:5" ht="27" customHeight="1" x14ac:dyDescent="0.2">
      <c r="A9" s="13">
        <v>3</v>
      </c>
      <c r="B9" s="7" t="s">
        <v>34</v>
      </c>
      <c r="C9" s="79">
        <f>HLOOKUP(B9,'სტატისტი პრემიები(მიღ. გადაზღ.)'!$4:$20,17,FALSE)</f>
        <v>0</v>
      </c>
      <c r="D9" s="61">
        <f t="shared" si="0"/>
        <v>0</v>
      </c>
    </row>
    <row r="10" spans="1:5" ht="27" customHeight="1" x14ac:dyDescent="0.2">
      <c r="A10" s="13">
        <v>4</v>
      </c>
      <c r="B10" s="7" t="s">
        <v>6</v>
      </c>
      <c r="C10" s="79">
        <f>HLOOKUP(B10,'სტატისტი პრემიები(მიღ. გადაზღ.)'!$4:$20,17,FALSE)</f>
        <v>0</v>
      </c>
      <c r="D10" s="61">
        <f t="shared" si="0"/>
        <v>0</v>
      </c>
    </row>
    <row r="11" spans="1:5" ht="27" customHeight="1" x14ac:dyDescent="0.2">
      <c r="A11" s="13">
        <v>5</v>
      </c>
      <c r="B11" s="7" t="s">
        <v>35</v>
      </c>
      <c r="C11" s="79">
        <f>HLOOKUP(B11,'სტატისტი პრემიები(მიღ. გადაზღ.)'!$4:$20,17,FALSE)</f>
        <v>23059.360477999999</v>
      </c>
      <c r="D11" s="61">
        <f t="shared" si="0"/>
        <v>0.51669282836943775</v>
      </c>
    </row>
    <row r="12" spans="1:5" ht="27" customHeight="1" x14ac:dyDescent="0.2">
      <c r="A12" s="13">
        <v>6</v>
      </c>
      <c r="B12" s="7" t="s">
        <v>7</v>
      </c>
      <c r="C12" s="79">
        <f>HLOOKUP(B12,'სტატისტი პრემიები(მიღ. გადაზღ.)'!$4:$20,17,FALSE)</f>
        <v>0</v>
      </c>
      <c r="D12" s="61">
        <f t="shared" si="0"/>
        <v>0</v>
      </c>
    </row>
    <row r="13" spans="1:5" ht="27" customHeight="1" x14ac:dyDescent="0.2">
      <c r="A13" s="13">
        <v>7</v>
      </c>
      <c r="B13" s="7" t="s">
        <v>8</v>
      </c>
      <c r="C13" s="79">
        <f>HLOOKUP(B13,'სტატისტი პრემიები(მიღ. გადაზღ.)'!$4:$20,17,FALSE)</f>
        <v>0</v>
      </c>
      <c r="D13" s="61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79">
        <f>HLOOKUP(B14,'სტატისტი პრემიები(მიღ. გადაზღ.)'!$4:$20,17,FALSE)</f>
        <v>0</v>
      </c>
      <c r="D14" s="61">
        <f t="shared" si="0"/>
        <v>0</v>
      </c>
    </row>
    <row r="15" spans="1:5" ht="27" customHeight="1" x14ac:dyDescent="0.2">
      <c r="A15" s="13">
        <v>9</v>
      </c>
      <c r="B15" s="7" t="s">
        <v>38</v>
      </c>
      <c r="C15" s="79">
        <f>HLOOKUP(B15,'სტატისტი პრემიები(მიღ. გადაზღ.)'!$4:$20,17,FALSE)</f>
        <v>0</v>
      </c>
      <c r="D15" s="61">
        <f t="shared" si="0"/>
        <v>0</v>
      </c>
    </row>
    <row r="16" spans="1:5" ht="27" customHeight="1" x14ac:dyDescent="0.2">
      <c r="A16" s="13">
        <v>10</v>
      </c>
      <c r="B16" s="7" t="s">
        <v>29</v>
      </c>
      <c r="C16" s="79">
        <f>HLOOKUP(B16,'სტატისტი პრემიები(მიღ. გადაზღ.)'!$4:$20,17,FALSE)</f>
        <v>0</v>
      </c>
      <c r="D16" s="61">
        <f t="shared" si="0"/>
        <v>0</v>
      </c>
    </row>
    <row r="17" spans="1:4" ht="27" customHeight="1" x14ac:dyDescent="0.2">
      <c r="A17" s="13">
        <v>11</v>
      </c>
      <c r="B17" s="7" t="s">
        <v>30</v>
      </c>
      <c r="C17" s="79">
        <f>HLOOKUP(B17,'სტატისტი პრემიები(მიღ. გადაზღ.)'!$4:$20,17,FALSE)</f>
        <v>0</v>
      </c>
      <c r="D17" s="61">
        <f t="shared" si="0"/>
        <v>0</v>
      </c>
    </row>
    <row r="18" spans="1:4" ht="27" customHeight="1" x14ac:dyDescent="0.2">
      <c r="A18" s="13">
        <v>12</v>
      </c>
      <c r="B18" s="7" t="s">
        <v>9</v>
      </c>
      <c r="C18" s="79">
        <f>HLOOKUP(B18,'სტატისტი პრემიები(მიღ. გადაზღ.)'!$4:$20,17,FALSE)</f>
        <v>0</v>
      </c>
      <c r="D18" s="61">
        <f t="shared" si="0"/>
        <v>0</v>
      </c>
    </row>
    <row r="19" spans="1:4" ht="27" customHeight="1" x14ac:dyDescent="0.2">
      <c r="A19" s="13">
        <v>13</v>
      </c>
      <c r="B19" s="7" t="s">
        <v>33</v>
      </c>
      <c r="C19" s="79">
        <f>HLOOKUP(B19,'სტატისტი პრემიები(მიღ. გადაზღ.)'!$4:$20,17,FALSE)</f>
        <v>21569.4</v>
      </c>
      <c r="D19" s="61">
        <f t="shared" si="0"/>
        <v>0.48330717163056236</v>
      </c>
    </row>
    <row r="20" spans="1:4" ht="27" customHeight="1" x14ac:dyDescent="0.2">
      <c r="A20" s="13">
        <v>14</v>
      </c>
      <c r="B20" s="7" t="s">
        <v>10</v>
      </c>
      <c r="C20" s="79">
        <f>HLOOKUP(B20,'სტატისტი პრემიები(მიღ. გადაზღ.)'!$4:$20,17,FALSE)</f>
        <v>0</v>
      </c>
      <c r="D20" s="61">
        <f t="shared" si="0"/>
        <v>0</v>
      </c>
    </row>
    <row r="21" spans="1:4" ht="27" customHeight="1" x14ac:dyDescent="0.2">
      <c r="A21" s="13">
        <v>15</v>
      </c>
      <c r="B21" s="7" t="s">
        <v>11</v>
      </c>
      <c r="C21" s="79">
        <f>HLOOKUP(B21,'სტატისტი პრემიები(მიღ. გადაზღ.)'!$4:$20,17,FALSE)</f>
        <v>0</v>
      </c>
      <c r="D21" s="61">
        <f t="shared" si="0"/>
        <v>0</v>
      </c>
    </row>
    <row r="22" spans="1:4" ht="27" customHeight="1" x14ac:dyDescent="0.2">
      <c r="A22" s="13">
        <v>16</v>
      </c>
      <c r="B22" s="7" t="s">
        <v>12</v>
      </c>
      <c r="C22" s="79">
        <f>HLOOKUP(B22,'სტატისტი პრემიები(მიღ. გადაზღ.)'!$4:$20,17,FALSE)</f>
        <v>0</v>
      </c>
      <c r="D22" s="61">
        <f>C22/$C$25</f>
        <v>0</v>
      </c>
    </row>
    <row r="23" spans="1:4" ht="27" customHeight="1" x14ac:dyDescent="0.2">
      <c r="A23" s="13">
        <v>17</v>
      </c>
      <c r="B23" s="7" t="s">
        <v>32</v>
      </c>
      <c r="C23" s="79">
        <f>HLOOKUP(B23,'სტატისტი პრემიები(მიღ. გადაზღ.)'!$4:$20,17,FALSE)</f>
        <v>0</v>
      </c>
      <c r="D23" s="61">
        <f>C23/$C$25</f>
        <v>0</v>
      </c>
    </row>
    <row r="24" spans="1:4" ht="27" customHeight="1" x14ac:dyDescent="0.2">
      <c r="A24" s="13">
        <v>18</v>
      </c>
      <c r="B24" s="7" t="s">
        <v>13</v>
      </c>
      <c r="C24" s="79">
        <f>HLOOKUP(B24,'სტატისტი პრემიები(მიღ. გადაზღ.)'!$4:$20,17,FALSE)</f>
        <v>0</v>
      </c>
      <c r="D24" s="61">
        <f>C24/$C$25</f>
        <v>0</v>
      </c>
    </row>
    <row r="25" spans="1:4" ht="27" customHeight="1" x14ac:dyDescent="0.2">
      <c r="A25" s="8"/>
      <c r="B25" s="9" t="s">
        <v>14</v>
      </c>
      <c r="C25" s="59">
        <f>SUM(C7:C24)</f>
        <v>44628.760477999997</v>
      </c>
      <c r="D25" s="60">
        <f>SUM(D7:D24)</f>
        <v>1</v>
      </c>
    </row>
    <row r="26" spans="1:4" x14ac:dyDescent="0.2">
      <c r="C26" s="3"/>
    </row>
    <row r="27" spans="1:4" x14ac:dyDescent="0.2">
      <c r="C27" s="3"/>
    </row>
    <row r="28" spans="1:4" x14ac:dyDescent="0.2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H23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8" width="20" style="25" customWidth="1"/>
    <col min="9" max="16384" width="9.140625" style="25"/>
  </cols>
  <sheetData>
    <row r="1" spans="1:8" s="20" customFormat="1" ht="28.5" customHeight="1" x14ac:dyDescent="0.2">
      <c r="A1" s="15" t="s">
        <v>67</v>
      </c>
      <c r="B1" s="14"/>
    </row>
    <row r="2" spans="1:8" s="20" customFormat="1" ht="18" customHeight="1" x14ac:dyDescent="0.2">
      <c r="A2" s="21" t="s">
        <v>39</v>
      </c>
      <c r="B2" s="14"/>
    </row>
    <row r="3" spans="1:8" s="22" customFormat="1" ht="18" customHeight="1" x14ac:dyDescent="0.2">
      <c r="A3" s="64"/>
      <c r="C3" s="14"/>
      <c r="D3" s="14"/>
      <c r="E3" s="14"/>
      <c r="F3" s="14"/>
      <c r="G3" s="14"/>
    </row>
    <row r="4" spans="1:8" s="22" customFormat="1" ht="89.25" customHeight="1" x14ac:dyDescent="0.2">
      <c r="A4" s="67" t="s">
        <v>0</v>
      </c>
      <c r="B4" s="67" t="s">
        <v>2</v>
      </c>
      <c r="C4" s="66" t="s">
        <v>40</v>
      </c>
      <c r="D4" s="66" t="s">
        <v>41</v>
      </c>
      <c r="E4" s="66" t="s">
        <v>7</v>
      </c>
      <c r="F4" s="66" t="s">
        <v>28</v>
      </c>
      <c r="G4" s="66" t="s">
        <v>42</v>
      </c>
      <c r="H4" s="65" t="s">
        <v>14</v>
      </c>
    </row>
    <row r="5" spans="1:8" s="22" customFormat="1" ht="24.95" customHeight="1" x14ac:dyDescent="0.2">
      <c r="A5" s="53">
        <v>1</v>
      </c>
      <c r="B5" s="54" t="s">
        <v>47</v>
      </c>
      <c r="C5" s="73">
        <v>10405</v>
      </c>
      <c r="D5" s="73">
        <v>0</v>
      </c>
      <c r="E5" s="73">
        <v>12094</v>
      </c>
      <c r="F5" s="73">
        <v>5</v>
      </c>
      <c r="G5" s="73">
        <v>0</v>
      </c>
      <c r="H5" s="75">
        <f t="shared" ref="H5:H18" si="0">SUM(C5:G5)</f>
        <v>22504</v>
      </c>
    </row>
    <row r="6" spans="1:8" s="24" customFormat="1" ht="24.95" customHeight="1" x14ac:dyDescent="0.2">
      <c r="A6" s="53">
        <v>2</v>
      </c>
      <c r="B6" s="54" t="s">
        <v>48</v>
      </c>
      <c r="C6" s="73">
        <v>10466</v>
      </c>
      <c r="D6" s="73">
        <v>0</v>
      </c>
      <c r="E6" s="73">
        <v>10364</v>
      </c>
      <c r="F6" s="73">
        <v>0</v>
      </c>
      <c r="G6" s="73">
        <v>10</v>
      </c>
      <c r="H6" s="75">
        <f t="shared" si="0"/>
        <v>20840</v>
      </c>
    </row>
    <row r="7" spans="1:8" ht="24.95" customHeight="1" x14ac:dyDescent="0.2">
      <c r="A7" s="53">
        <v>3</v>
      </c>
      <c r="B7" s="54" t="s">
        <v>50</v>
      </c>
      <c r="C7" s="73">
        <v>3341</v>
      </c>
      <c r="D7" s="73">
        <v>0</v>
      </c>
      <c r="E7" s="73">
        <v>3413</v>
      </c>
      <c r="F7" s="73">
        <v>0</v>
      </c>
      <c r="G7" s="73">
        <v>0</v>
      </c>
      <c r="H7" s="75">
        <f t="shared" si="0"/>
        <v>6754</v>
      </c>
    </row>
    <row r="8" spans="1:8" ht="24.95" customHeight="1" x14ac:dyDescent="0.2">
      <c r="A8" s="53">
        <v>4</v>
      </c>
      <c r="B8" s="54" t="s">
        <v>61</v>
      </c>
      <c r="C8" s="73">
        <v>2290</v>
      </c>
      <c r="D8" s="73">
        <v>0</v>
      </c>
      <c r="E8" s="73">
        <v>1959</v>
      </c>
      <c r="F8" s="73">
        <v>3</v>
      </c>
      <c r="G8" s="73">
        <v>0</v>
      </c>
      <c r="H8" s="75">
        <f t="shared" si="0"/>
        <v>4252</v>
      </c>
    </row>
    <row r="9" spans="1:8" ht="24.95" customHeight="1" x14ac:dyDescent="0.2">
      <c r="A9" s="53">
        <v>5</v>
      </c>
      <c r="B9" s="54" t="s">
        <v>66</v>
      </c>
      <c r="C9" s="73">
        <v>1814</v>
      </c>
      <c r="D9" s="73">
        <v>0</v>
      </c>
      <c r="E9" s="73">
        <v>1649</v>
      </c>
      <c r="F9" s="73">
        <v>0</v>
      </c>
      <c r="G9" s="73">
        <v>0</v>
      </c>
      <c r="H9" s="75">
        <f t="shared" si="0"/>
        <v>3463</v>
      </c>
    </row>
    <row r="10" spans="1:8" ht="24.95" customHeight="1" x14ac:dyDescent="0.2">
      <c r="A10" s="53">
        <v>6</v>
      </c>
      <c r="B10" s="54" t="s">
        <v>64</v>
      </c>
      <c r="C10" s="73">
        <v>1725</v>
      </c>
      <c r="D10" s="73">
        <v>0</v>
      </c>
      <c r="E10" s="73">
        <v>1713</v>
      </c>
      <c r="F10" s="73">
        <v>3</v>
      </c>
      <c r="G10" s="73">
        <v>1</v>
      </c>
      <c r="H10" s="75">
        <f t="shared" si="0"/>
        <v>3442</v>
      </c>
    </row>
    <row r="11" spans="1:8" ht="24.95" customHeight="1" x14ac:dyDescent="0.2">
      <c r="A11" s="53">
        <v>7</v>
      </c>
      <c r="B11" s="54" t="s">
        <v>58</v>
      </c>
      <c r="C11" s="73">
        <v>1506</v>
      </c>
      <c r="D11" s="73">
        <v>0</v>
      </c>
      <c r="E11" s="73">
        <v>1525</v>
      </c>
      <c r="F11" s="73">
        <v>0</v>
      </c>
      <c r="G11" s="73">
        <v>0</v>
      </c>
      <c r="H11" s="75">
        <f t="shared" si="0"/>
        <v>3031</v>
      </c>
    </row>
    <row r="12" spans="1:8" ht="24.95" customHeight="1" x14ac:dyDescent="0.2">
      <c r="A12" s="53">
        <v>8</v>
      </c>
      <c r="B12" s="54" t="s">
        <v>63</v>
      </c>
      <c r="C12" s="73">
        <v>1417</v>
      </c>
      <c r="D12" s="73">
        <v>0</v>
      </c>
      <c r="E12" s="73">
        <v>539</v>
      </c>
      <c r="F12" s="73">
        <v>3</v>
      </c>
      <c r="G12" s="73">
        <v>13</v>
      </c>
      <c r="H12" s="75">
        <f t="shared" si="0"/>
        <v>1972</v>
      </c>
    </row>
    <row r="13" spans="1:8" ht="24.95" customHeight="1" x14ac:dyDescent="0.2">
      <c r="A13" s="53">
        <v>9</v>
      </c>
      <c r="B13" s="54" t="s">
        <v>49</v>
      </c>
      <c r="C13" s="73">
        <v>961</v>
      </c>
      <c r="D13" s="73">
        <v>0</v>
      </c>
      <c r="E13" s="73">
        <v>862</v>
      </c>
      <c r="F13" s="73">
        <v>0</v>
      </c>
      <c r="G13" s="73">
        <v>1</v>
      </c>
      <c r="H13" s="75">
        <f t="shared" si="0"/>
        <v>1824</v>
      </c>
    </row>
    <row r="14" spans="1:8" ht="24.95" customHeight="1" x14ac:dyDescent="0.2">
      <c r="A14" s="53">
        <v>10</v>
      </c>
      <c r="B14" s="54" t="s">
        <v>60</v>
      </c>
      <c r="C14" s="73">
        <v>1005</v>
      </c>
      <c r="D14" s="73">
        <v>0</v>
      </c>
      <c r="E14" s="73">
        <v>805</v>
      </c>
      <c r="F14" s="73">
        <v>0</v>
      </c>
      <c r="G14" s="73">
        <v>0</v>
      </c>
      <c r="H14" s="75">
        <f t="shared" si="0"/>
        <v>1810</v>
      </c>
    </row>
    <row r="15" spans="1:8" ht="24.95" customHeight="1" x14ac:dyDescent="0.2">
      <c r="A15" s="53">
        <v>11</v>
      </c>
      <c r="B15" s="54" t="s">
        <v>62</v>
      </c>
      <c r="C15" s="73">
        <v>692</v>
      </c>
      <c r="D15" s="73">
        <v>0</v>
      </c>
      <c r="E15" s="73">
        <v>642</v>
      </c>
      <c r="F15" s="73">
        <v>0</v>
      </c>
      <c r="G15" s="73">
        <v>0</v>
      </c>
      <c r="H15" s="75">
        <f t="shared" si="0"/>
        <v>1334</v>
      </c>
    </row>
    <row r="16" spans="1:8" ht="24.95" customHeight="1" x14ac:dyDescent="0.2">
      <c r="A16" s="53">
        <v>12</v>
      </c>
      <c r="B16" s="54" t="s">
        <v>65</v>
      </c>
      <c r="C16" s="73">
        <v>17</v>
      </c>
      <c r="D16" s="73">
        <v>5</v>
      </c>
      <c r="E16" s="73">
        <v>24</v>
      </c>
      <c r="F16" s="73">
        <v>0</v>
      </c>
      <c r="G16" s="73">
        <v>0</v>
      </c>
      <c r="H16" s="75">
        <f t="shared" si="0"/>
        <v>46</v>
      </c>
    </row>
    <row r="17" spans="1:8" ht="24.95" customHeight="1" x14ac:dyDescent="0.2">
      <c r="A17" s="53">
        <v>13</v>
      </c>
      <c r="B17" s="54" t="s">
        <v>59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5">
        <f t="shared" si="0"/>
        <v>0</v>
      </c>
    </row>
    <row r="18" spans="1:8" ht="24.95" customHeight="1" x14ac:dyDescent="0.2">
      <c r="A18" s="53">
        <v>14</v>
      </c>
      <c r="B18" s="63" t="s">
        <v>87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5">
        <f t="shared" si="0"/>
        <v>0</v>
      </c>
    </row>
    <row r="19" spans="1:8" x14ac:dyDescent="0.2">
      <c r="A19" s="55"/>
      <c r="B19" s="56" t="s">
        <v>1</v>
      </c>
      <c r="C19" s="76">
        <f>SUM(C5:C18)</f>
        <v>35639</v>
      </c>
      <c r="D19" s="76">
        <f>SUM(D5:D18)</f>
        <v>5</v>
      </c>
      <c r="E19" s="76">
        <f>SUM(E5:E18)</f>
        <v>35589</v>
      </c>
      <c r="F19" s="76"/>
      <c r="G19" s="76">
        <f>SUM(G5:G18)</f>
        <v>25</v>
      </c>
      <c r="H19" s="76">
        <f>SUM(H5:H18)</f>
        <v>71272</v>
      </c>
    </row>
    <row r="20" spans="1:8" s="27" customFormat="1" ht="12.75" customHeight="1" x14ac:dyDescent="0.2"/>
    <row r="21" spans="1:8" ht="12.75" customHeight="1" x14ac:dyDescent="0.2">
      <c r="D21" s="11"/>
    </row>
    <row r="23" spans="1:8" x14ac:dyDescent="0.2">
      <c r="C23" s="31"/>
      <c r="D23" s="31"/>
      <c r="E23" s="31"/>
      <c r="F23" s="31"/>
      <c r="G23" s="31"/>
    </row>
  </sheetData>
  <sortState ref="B5:H18">
    <sortCondition descending="1" ref="H5:H18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499984740745262"/>
  </sheetPr>
  <dimension ref="A1:AN28"/>
  <sheetViews>
    <sheetView tabSelected="1" zoomScale="90" zoomScaleNormal="90" workbookViewId="0">
      <pane xSplit="2" ySplit="5" topLeftCell="AD6" activePane="bottomRight" state="frozen"/>
      <selection pane="topRight" activeCell="C1" sqref="C1"/>
      <selection pane="bottomLeft" activeCell="A6" sqref="A6"/>
      <selection pane="bottomRight" activeCell="AM9" sqref="AM9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40" width="12.7109375" style="25" customWidth="1"/>
    <col min="41" max="16384" width="9.140625" style="25"/>
  </cols>
  <sheetData>
    <row r="1" spans="1:40" s="20" customFormat="1" ht="28.5" customHeight="1" x14ac:dyDescent="0.2">
      <c r="A1" s="15" t="s">
        <v>68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33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107" t="s">
        <v>14</v>
      </c>
      <c r="AN4" s="108"/>
    </row>
    <row r="5" spans="1:40" s="22" customFormat="1" ht="25.5" x14ac:dyDescent="0.2">
      <c r="A5" s="98"/>
      <c r="B5" s="98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5" customHeight="1" x14ac:dyDescent="0.2">
      <c r="A6" s="53">
        <v>1</v>
      </c>
      <c r="B6" s="72" t="s">
        <v>48</v>
      </c>
      <c r="C6" s="73">
        <v>5717744.0208829995</v>
      </c>
      <c r="D6" s="73">
        <v>1851806.0026646326</v>
      </c>
      <c r="E6" s="73">
        <v>310995.15444099996</v>
      </c>
      <c r="F6" s="73">
        <v>0</v>
      </c>
      <c r="G6" s="73">
        <v>519478.682607</v>
      </c>
      <c r="H6" s="73">
        <v>33091.003556000003</v>
      </c>
      <c r="I6" s="73">
        <v>18858497.121343996</v>
      </c>
      <c r="J6" s="73">
        <v>179549.82898219809</v>
      </c>
      <c r="K6" s="73">
        <v>9624402.7080559991</v>
      </c>
      <c r="L6" s="73">
        <v>262544.61149776896</v>
      </c>
      <c r="M6" s="73">
        <v>956833.00078899984</v>
      </c>
      <c r="N6" s="73">
        <v>64297.5985</v>
      </c>
      <c r="O6" s="73">
        <v>0</v>
      </c>
      <c r="P6" s="73">
        <v>0</v>
      </c>
      <c r="Q6" s="73">
        <v>0</v>
      </c>
      <c r="R6" s="73">
        <v>0</v>
      </c>
      <c r="S6" s="73">
        <v>0</v>
      </c>
      <c r="T6" s="73">
        <v>0</v>
      </c>
      <c r="U6" s="73">
        <v>190073.48620800002</v>
      </c>
      <c r="V6" s="73">
        <v>26028.184623843001</v>
      </c>
      <c r="W6" s="73">
        <v>0</v>
      </c>
      <c r="X6" s="73">
        <v>0</v>
      </c>
      <c r="Y6" s="73">
        <v>365069.450159</v>
      </c>
      <c r="Z6" s="73">
        <v>90769.594437622014</v>
      </c>
      <c r="AA6" s="73">
        <v>10131305.094465997</v>
      </c>
      <c r="AB6" s="73">
        <v>7294918.8898977917</v>
      </c>
      <c r="AC6" s="73">
        <v>741698.11250000005</v>
      </c>
      <c r="AD6" s="73">
        <v>698081.64850000001</v>
      </c>
      <c r="AE6" s="73">
        <v>881545.34167200001</v>
      </c>
      <c r="AF6" s="73">
        <v>705236.24933759996</v>
      </c>
      <c r="AG6" s="73">
        <v>0</v>
      </c>
      <c r="AH6" s="73">
        <v>0</v>
      </c>
      <c r="AI6" s="73">
        <v>2382190.7050099997</v>
      </c>
      <c r="AJ6" s="73">
        <v>821179.37634850002</v>
      </c>
      <c r="AK6" s="73">
        <v>0</v>
      </c>
      <c r="AL6" s="73">
        <v>0</v>
      </c>
      <c r="AM6" s="75">
        <f t="shared" ref="AM6:AM19" si="0">C6+E6+G6+I6+K6+M6+O6+Q6+S6+U6+W6+Y6+AA6+AC6+AE6+AG6+AI6+AK6</f>
        <v>50679832.878134981</v>
      </c>
      <c r="AN6" s="75">
        <f t="shared" ref="AN6:AN19" si="1">D6+F6+H6+J6+L6+N6+P6+R6+T6+V6+X6+Z6+AB6+AD6+AF6+AH6+AJ6+AL6</f>
        <v>12027502.988345956</v>
      </c>
    </row>
    <row r="7" spans="1:40" s="24" customFormat="1" ht="24.95" customHeight="1" x14ac:dyDescent="0.2">
      <c r="A7" s="53">
        <v>2</v>
      </c>
      <c r="B7" s="72" t="s">
        <v>87</v>
      </c>
      <c r="C7" s="73">
        <v>1800238.877801992</v>
      </c>
      <c r="D7" s="73">
        <v>0</v>
      </c>
      <c r="E7" s="73">
        <v>901448.22772411641</v>
      </c>
      <c r="F7" s="73">
        <v>0</v>
      </c>
      <c r="G7" s="73">
        <v>208479.542657001</v>
      </c>
      <c r="H7" s="73">
        <v>0</v>
      </c>
      <c r="I7" s="73">
        <v>40168265.14250195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5">
        <f t="shared" si="0"/>
        <v>43078431.790685058</v>
      </c>
      <c r="AN7" s="75">
        <f t="shared" si="1"/>
        <v>0</v>
      </c>
    </row>
    <row r="8" spans="1:40" ht="24.95" customHeight="1" x14ac:dyDescent="0.2">
      <c r="A8" s="53">
        <v>3</v>
      </c>
      <c r="B8" s="72" t="s">
        <v>47</v>
      </c>
      <c r="C8" s="73">
        <v>3466540.785654474</v>
      </c>
      <c r="D8" s="73">
        <v>266966.76932505751</v>
      </c>
      <c r="E8" s="73">
        <v>0</v>
      </c>
      <c r="F8" s="73">
        <v>0</v>
      </c>
      <c r="G8" s="73">
        <v>612550.42197700182</v>
      </c>
      <c r="H8" s="73">
        <v>70870.719545946878</v>
      </c>
      <c r="I8" s="73">
        <v>5763.3430600000047</v>
      </c>
      <c r="J8" s="73">
        <v>5763.3428268046546</v>
      </c>
      <c r="K8" s="73">
        <v>10280461.044663956</v>
      </c>
      <c r="L8" s="73">
        <v>50842.449073999996</v>
      </c>
      <c r="M8" s="73">
        <v>2084740.9551419741</v>
      </c>
      <c r="N8" s="73">
        <v>105995.71172823657</v>
      </c>
      <c r="O8" s="73">
        <v>0</v>
      </c>
      <c r="P8" s="73">
        <v>0</v>
      </c>
      <c r="Q8" s="73">
        <v>450079.91599999997</v>
      </c>
      <c r="R8" s="73">
        <v>420632.03599999996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1226116.8875719993</v>
      </c>
      <c r="Z8" s="73">
        <v>243115.80758766667</v>
      </c>
      <c r="AA8" s="73">
        <v>14316886.54550099</v>
      </c>
      <c r="AB8" s="73">
        <v>8714246.7007500082</v>
      </c>
      <c r="AC8" s="73">
        <v>0</v>
      </c>
      <c r="AD8" s="73">
        <v>0</v>
      </c>
      <c r="AE8" s="73">
        <v>361146.35802200006</v>
      </c>
      <c r="AF8" s="73">
        <v>231607.19140376404</v>
      </c>
      <c r="AG8" s="73">
        <v>0</v>
      </c>
      <c r="AH8" s="73">
        <v>0</v>
      </c>
      <c r="AI8" s="73">
        <v>9428301.4735930003</v>
      </c>
      <c r="AJ8" s="73">
        <v>3362562.5260570967</v>
      </c>
      <c r="AK8" s="73">
        <v>0</v>
      </c>
      <c r="AL8" s="73">
        <v>0</v>
      </c>
      <c r="AM8" s="75">
        <f t="shared" si="0"/>
        <v>42232587.731185392</v>
      </c>
      <c r="AN8" s="75">
        <f t="shared" si="1"/>
        <v>13472603.254298581</v>
      </c>
    </row>
    <row r="9" spans="1:40" ht="24.95" customHeight="1" x14ac:dyDescent="0.2">
      <c r="A9" s="53">
        <v>4</v>
      </c>
      <c r="B9" s="72" t="s">
        <v>58</v>
      </c>
      <c r="C9" s="73">
        <v>2471346.5144007457</v>
      </c>
      <c r="D9" s="73">
        <v>0</v>
      </c>
      <c r="E9" s="73">
        <v>1917962.6392000061</v>
      </c>
      <c r="F9" s="73">
        <v>0</v>
      </c>
      <c r="G9" s="73">
        <v>254737.04039429955</v>
      </c>
      <c r="H9" s="73">
        <v>0</v>
      </c>
      <c r="I9" s="73">
        <v>21691317.096388921</v>
      </c>
      <c r="J9" s="73">
        <v>0</v>
      </c>
      <c r="K9" s="73">
        <v>1332530.4920050409</v>
      </c>
      <c r="L9" s="73">
        <v>0</v>
      </c>
      <c r="M9" s="73">
        <v>136781.79001229838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651.78</v>
      </c>
      <c r="AF9" s="73">
        <v>0</v>
      </c>
      <c r="AG9" s="73">
        <v>0</v>
      </c>
      <c r="AH9" s="73">
        <v>0</v>
      </c>
      <c r="AI9" s="73">
        <v>1000</v>
      </c>
      <c r="AJ9" s="73">
        <v>0</v>
      </c>
      <c r="AK9" s="73">
        <v>0</v>
      </c>
      <c r="AL9" s="73">
        <v>0</v>
      </c>
      <c r="AM9" s="75">
        <f t="shared" si="0"/>
        <v>27806327.352401316</v>
      </c>
      <c r="AN9" s="75">
        <f t="shared" si="1"/>
        <v>0</v>
      </c>
    </row>
    <row r="10" spans="1:40" ht="24.95" customHeight="1" x14ac:dyDescent="0.2">
      <c r="A10" s="53">
        <v>5</v>
      </c>
      <c r="B10" s="72" t="s">
        <v>66</v>
      </c>
      <c r="C10" s="73">
        <v>10165</v>
      </c>
      <c r="D10" s="73">
        <v>0</v>
      </c>
      <c r="E10" s="73">
        <v>104199.18</v>
      </c>
      <c r="F10" s="73">
        <v>0</v>
      </c>
      <c r="G10" s="73">
        <v>80564.670000000013</v>
      </c>
      <c r="H10" s="73">
        <v>24594.43</v>
      </c>
      <c r="I10" s="73">
        <v>9814253.5999999996</v>
      </c>
      <c r="J10" s="73">
        <v>0</v>
      </c>
      <c r="K10" s="73">
        <v>1446099.37</v>
      </c>
      <c r="L10" s="73">
        <v>0</v>
      </c>
      <c r="M10" s="73">
        <v>201721.65000000002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211773.4</v>
      </c>
      <c r="Z10" s="73">
        <v>62468.63</v>
      </c>
      <c r="AA10" s="73">
        <v>1961114.9238</v>
      </c>
      <c r="AB10" s="73">
        <v>863872.39999999991</v>
      </c>
      <c r="AC10" s="73">
        <v>58308.13</v>
      </c>
      <c r="AD10" s="73">
        <v>1461.95</v>
      </c>
      <c r="AE10" s="73">
        <v>1131559.95</v>
      </c>
      <c r="AF10" s="73">
        <v>569162.57999999996</v>
      </c>
      <c r="AG10" s="73">
        <v>0</v>
      </c>
      <c r="AH10" s="73">
        <v>0</v>
      </c>
      <c r="AI10" s="73">
        <v>844682.62820000004</v>
      </c>
      <c r="AJ10" s="73">
        <v>147349.15789999999</v>
      </c>
      <c r="AK10" s="73">
        <v>0</v>
      </c>
      <c r="AL10" s="73">
        <v>0</v>
      </c>
      <c r="AM10" s="75">
        <f t="shared" si="0"/>
        <v>15864442.502</v>
      </c>
      <c r="AN10" s="75">
        <f t="shared" si="1"/>
        <v>1668909.1478999997</v>
      </c>
    </row>
    <row r="11" spans="1:40" ht="24.95" customHeight="1" x14ac:dyDescent="0.2">
      <c r="A11" s="53">
        <v>6</v>
      </c>
      <c r="B11" s="72" t="s">
        <v>61</v>
      </c>
      <c r="C11" s="73">
        <v>289674.41653563996</v>
      </c>
      <c r="D11" s="73">
        <v>211221.08193563999</v>
      </c>
      <c r="E11" s="73">
        <v>46495.61</v>
      </c>
      <c r="F11" s="73">
        <v>2143.3397999999997</v>
      </c>
      <c r="G11" s="73">
        <v>118699.513179</v>
      </c>
      <c r="H11" s="73">
        <v>3392.20567407</v>
      </c>
      <c r="I11" s="73">
        <v>7695909.2563309995</v>
      </c>
      <c r="J11" s="73">
        <v>0</v>
      </c>
      <c r="K11" s="73">
        <v>1929418.558917</v>
      </c>
      <c r="L11" s="73">
        <v>116210.48983800001</v>
      </c>
      <c r="M11" s="73">
        <v>335681.60405600001</v>
      </c>
      <c r="N11" s="73">
        <v>35272.2898489</v>
      </c>
      <c r="O11" s="73">
        <v>0</v>
      </c>
      <c r="P11" s="73">
        <v>0</v>
      </c>
      <c r="Q11" s="73">
        <v>5472.1849000000002</v>
      </c>
      <c r="R11" s="73">
        <v>849.35866064000004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137043.51733399997</v>
      </c>
      <c r="Z11" s="73">
        <v>62026.646359009996</v>
      </c>
      <c r="AA11" s="73">
        <v>1481378.77459</v>
      </c>
      <c r="AB11" s="73">
        <v>931550.47783496999</v>
      </c>
      <c r="AC11" s="73">
        <v>143520.96899999998</v>
      </c>
      <c r="AD11" s="73">
        <v>126918.17703791999</v>
      </c>
      <c r="AE11" s="73">
        <v>0</v>
      </c>
      <c r="AF11" s="73">
        <v>0</v>
      </c>
      <c r="AG11" s="73">
        <v>0</v>
      </c>
      <c r="AH11" s="73">
        <v>0</v>
      </c>
      <c r="AI11" s="73">
        <v>553343.10434000008</v>
      </c>
      <c r="AJ11" s="73">
        <v>476953.10253999999</v>
      </c>
      <c r="AK11" s="73">
        <v>0</v>
      </c>
      <c r="AL11" s="73">
        <v>0</v>
      </c>
      <c r="AM11" s="75">
        <f t="shared" si="0"/>
        <v>12736637.509182641</v>
      </c>
      <c r="AN11" s="75">
        <f t="shared" si="1"/>
        <v>1966537.1695291498</v>
      </c>
    </row>
    <row r="12" spans="1:40" ht="24.95" customHeight="1" x14ac:dyDescent="0.2">
      <c r="A12" s="53">
        <v>7</v>
      </c>
      <c r="B12" s="72" t="s">
        <v>63</v>
      </c>
      <c r="C12" s="73">
        <v>163992.99</v>
      </c>
      <c r="D12" s="73">
        <v>0</v>
      </c>
      <c r="E12" s="73">
        <v>25863.75</v>
      </c>
      <c r="F12" s="73">
        <v>1549.7490500064005</v>
      </c>
      <c r="G12" s="73">
        <v>85577.069999999992</v>
      </c>
      <c r="H12" s="73">
        <v>0</v>
      </c>
      <c r="I12" s="73">
        <v>2199377.64</v>
      </c>
      <c r="J12" s="73">
        <v>0</v>
      </c>
      <c r="K12" s="73">
        <v>1196966.6100000001</v>
      </c>
      <c r="L12" s="73">
        <v>0</v>
      </c>
      <c r="M12" s="73">
        <v>126716.43000000001</v>
      </c>
      <c r="N12" s="73">
        <v>13564.3728455</v>
      </c>
      <c r="O12" s="73">
        <v>0</v>
      </c>
      <c r="P12" s="73">
        <v>0</v>
      </c>
      <c r="Q12" s="73">
        <v>122322</v>
      </c>
      <c r="R12" s="73">
        <v>66053.88</v>
      </c>
      <c r="S12" s="73">
        <v>1187977.24</v>
      </c>
      <c r="T12" s="73">
        <v>456189.36189499998</v>
      </c>
      <c r="U12" s="73">
        <v>32049.83</v>
      </c>
      <c r="V12" s="73">
        <v>0</v>
      </c>
      <c r="W12" s="73">
        <v>0</v>
      </c>
      <c r="X12" s="73">
        <v>0</v>
      </c>
      <c r="Y12" s="73">
        <v>129356.28</v>
      </c>
      <c r="Z12" s="73">
        <v>35628.176661499987</v>
      </c>
      <c r="AA12" s="73">
        <v>3458726.79</v>
      </c>
      <c r="AB12" s="73">
        <v>1621720.2301728881</v>
      </c>
      <c r="AC12" s="73">
        <v>159995.5</v>
      </c>
      <c r="AD12" s="73">
        <v>118607.094732</v>
      </c>
      <c r="AE12" s="73">
        <v>305589.57</v>
      </c>
      <c r="AF12" s="73">
        <v>225511.49604962481</v>
      </c>
      <c r="AG12" s="73">
        <v>0</v>
      </c>
      <c r="AH12" s="73">
        <v>0</v>
      </c>
      <c r="AI12" s="73">
        <v>900574</v>
      </c>
      <c r="AJ12" s="73">
        <v>683648.02262499987</v>
      </c>
      <c r="AK12" s="73">
        <v>0</v>
      </c>
      <c r="AL12" s="73">
        <v>0</v>
      </c>
      <c r="AM12" s="75">
        <f t="shared" si="0"/>
        <v>10095085.700000001</v>
      </c>
      <c r="AN12" s="75">
        <f t="shared" si="1"/>
        <v>3222472.3840315193</v>
      </c>
    </row>
    <row r="13" spans="1:40" ht="24.95" customHeight="1" x14ac:dyDescent="0.2">
      <c r="A13" s="53">
        <v>8</v>
      </c>
      <c r="B13" s="72" t="s">
        <v>60</v>
      </c>
      <c r="C13" s="73">
        <v>171531.3181332071</v>
      </c>
      <c r="D13" s="73">
        <v>237989.62317287349</v>
      </c>
      <c r="E13" s="73">
        <v>271378.48348951311</v>
      </c>
      <c r="F13" s="73">
        <v>33781.180782193798</v>
      </c>
      <c r="G13" s="73">
        <v>103071.1516034501</v>
      </c>
      <c r="H13" s="73">
        <v>145394.04198370624</v>
      </c>
      <c r="I13" s="73">
        <v>4701261.8099416196</v>
      </c>
      <c r="J13" s="73">
        <v>9078959.132721791</v>
      </c>
      <c r="K13" s="73">
        <v>852592.84760709794</v>
      </c>
      <c r="L13" s="73">
        <v>79769.520169780808</v>
      </c>
      <c r="M13" s="73">
        <v>164105.03308806458</v>
      </c>
      <c r="N13" s="73">
        <v>53635.426736622241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135235.55066928998</v>
      </c>
      <c r="Z13" s="73">
        <v>83588.627164961727</v>
      </c>
      <c r="AA13" s="73">
        <v>3276701.5010624239</v>
      </c>
      <c r="AB13" s="73">
        <v>2044616.800848413</v>
      </c>
      <c r="AC13" s="73">
        <v>148581.46017945569</v>
      </c>
      <c r="AD13" s="73">
        <v>75140.962661554848</v>
      </c>
      <c r="AE13" s="73">
        <v>0</v>
      </c>
      <c r="AF13" s="73">
        <v>0</v>
      </c>
      <c r="AG13" s="73">
        <v>0</v>
      </c>
      <c r="AH13" s="73">
        <v>0</v>
      </c>
      <c r="AI13" s="73">
        <v>153611.1</v>
      </c>
      <c r="AJ13" s="73">
        <v>93408.182912578792</v>
      </c>
      <c r="AK13" s="73">
        <v>0</v>
      </c>
      <c r="AL13" s="73">
        <v>0</v>
      </c>
      <c r="AM13" s="75">
        <f t="shared" si="0"/>
        <v>9978070.2557741217</v>
      </c>
      <c r="AN13" s="75">
        <f t="shared" si="1"/>
        <v>11926283.499154478</v>
      </c>
    </row>
    <row r="14" spans="1:40" ht="24.95" customHeight="1" x14ac:dyDescent="0.2">
      <c r="A14" s="53">
        <v>9</v>
      </c>
      <c r="B14" s="72" t="s">
        <v>64</v>
      </c>
      <c r="C14" s="73">
        <v>24697.166380567571</v>
      </c>
      <c r="D14" s="73">
        <v>0</v>
      </c>
      <c r="E14" s="73">
        <v>19079.005560000038</v>
      </c>
      <c r="F14" s="73">
        <v>0</v>
      </c>
      <c r="G14" s="73">
        <v>80334.612052607961</v>
      </c>
      <c r="H14" s="73">
        <v>12872.489349304633</v>
      </c>
      <c r="I14" s="73">
        <v>2358540.6928072125</v>
      </c>
      <c r="J14" s="73">
        <v>0</v>
      </c>
      <c r="K14" s="73">
        <v>1285689.7419228435</v>
      </c>
      <c r="L14" s="73">
        <v>368496.985399622</v>
      </c>
      <c r="M14" s="73">
        <v>115906.14234846813</v>
      </c>
      <c r="N14" s="73">
        <v>23979.527667846847</v>
      </c>
      <c r="O14" s="73">
        <v>0</v>
      </c>
      <c r="P14" s="73">
        <v>0</v>
      </c>
      <c r="Q14" s="73">
        <v>5392.699098000001</v>
      </c>
      <c r="R14" s="73">
        <v>2051.0848552380949</v>
      </c>
      <c r="S14" s="73">
        <v>18000.292036999999</v>
      </c>
      <c r="T14" s="73">
        <v>12112.782274620335</v>
      </c>
      <c r="U14" s="73">
        <v>21058.65</v>
      </c>
      <c r="V14" s="73">
        <v>0</v>
      </c>
      <c r="W14" s="73">
        <v>557.94000000000005</v>
      </c>
      <c r="X14" s="73">
        <v>0</v>
      </c>
      <c r="Y14" s="73">
        <v>104022.66579464142</v>
      </c>
      <c r="Z14" s="73">
        <v>80157.828182568919</v>
      </c>
      <c r="AA14" s="73">
        <v>1023334.0601545334</v>
      </c>
      <c r="AB14" s="73">
        <v>346072.23226156377</v>
      </c>
      <c r="AC14" s="73">
        <v>300</v>
      </c>
      <c r="AD14" s="73">
        <v>0</v>
      </c>
      <c r="AE14" s="73">
        <v>10525.709418972519</v>
      </c>
      <c r="AF14" s="73">
        <v>0</v>
      </c>
      <c r="AG14" s="73">
        <v>0</v>
      </c>
      <c r="AH14" s="73">
        <v>0</v>
      </c>
      <c r="AI14" s="73">
        <v>304578.14512786886</v>
      </c>
      <c r="AJ14" s="73">
        <v>21119.891188799997</v>
      </c>
      <c r="AK14" s="73">
        <v>0</v>
      </c>
      <c r="AL14" s="73">
        <v>0</v>
      </c>
      <c r="AM14" s="75">
        <f t="shared" si="0"/>
        <v>5372017.5227027163</v>
      </c>
      <c r="AN14" s="75">
        <f t="shared" si="1"/>
        <v>866862.82117956458</v>
      </c>
    </row>
    <row r="15" spans="1:40" ht="24.95" customHeight="1" x14ac:dyDescent="0.2">
      <c r="A15" s="53">
        <v>10</v>
      </c>
      <c r="B15" s="72" t="s">
        <v>62</v>
      </c>
      <c r="C15" s="73">
        <v>120088.52</v>
      </c>
      <c r="D15" s="73">
        <v>0</v>
      </c>
      <c r="E15" s="73">
        <v>12067.95</v>
      </c>
      <c r="F15" s="73">
        <v>0</v>
      </c>
      <c r="G15" s="73">
        <v>39365.160000000003</v>
      </c>
      <c r="H15" s="73">
        <v>6350.5319628999996</v>
      </c>
      <c r="I15" s="73">
        <v>3639539.01</v>
      </c>
      <c r="J15" s="73">
        <v>0</v>
      </c>
      <c r="K15" s="73">
        <v>327733.92000000004</v>
      </c>
      <c r="L15" s="73">
        <v>143789.76502710002</v>
      </c>
      <c r="M15" s="73">
        <v>67437.919999999984</v>
      </c>
      <c r="N15" s="73">
        <v>22000.221515199999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52548.83</v>
      </c>
      <c r="Z15" s="73">
        <v>35855.379788000006</v>
      </c>
      <c r="AA15" s="73">
        <v>28570.57</v>
      </c>
      <c r="AB15" s="73">
        <v>19759.783379100001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210</v>
      </c>
      <c r="AJ15" s="73">
        <v>147.00176690000001</v>
      </c>
      <c r="AK15" s="73">
        <v>0</v>
      </c>
      <c r="AL15" s="73">
        <v>0</v>
      </c>
      <c r="AM15" s="75">
        <f t="shared" si="0"/>
        <v>4287561.88</v>
      </c>
      <c r="AN15" s="75">
        <f t="shared" si="1"/>
        <v>227902.68343920002</v>
      </c>
    </row>
    <row r="16" spans="1:40" ht="24.95" customHeight="1" x14ac:dyDescent="0.2">
      <c r="A16" s="53">
        <v>11</v>
      </c>
      <c r="B16" s="72" t="s">
        <v>49</v>
      </c>
      <c r="C16" s="73">
        <v>9457.711299999999</v>
      </c>
      <c r="D16" s="73">
        <v>0</v>
      </c>
      <c r="E16" s="73">
        <v>15771.300000000001</v>
      </c>
      <c r="F16" s="73">
        <v>0</v>
      </c>
      <c r="G16" s="73">
        <v>87689.771200000003</v>
      </c>
      <c r="H16" s="73">
        <v>29435.26</v>
      </c>
      <c r="I16" s="73">
        <v>2237363.5775000001</v>
      </c>
      <c r="J16" s="73">
        <v>44916.959999999999</v>
      </c>
      <c r="K16" s="73">
        <v>768997</v>
      </c>
      <c r="L16" s="73">
        <v>70760</v>
      </c>
      <c r="M16" s="73">
        <v>163795.13</v>
      </c>
      <c r="N16" s="73">
        <v>24122.63</v>
      </c>
      <c r="O16" s="73">
        <v>0</v>
      </c>
      <c r="P16" s="73">
        <v>0</v>
      </c>
      <c r="Q16" s="73">
        <v>0</v>
      </c>
      <c r="R16" s="73">
        <v>0</v>
      </c>
      <c r="S16" s="73">
        <v>16032.25</v>
      </c>
      <c r="T16" s="73">
        <v>16032.25</v>
      </c>
      <c r="U16" s="73">
        <v>80078.374142000001</v>
      </c>
      <c r="V16" s="73">
        <v>51780.901769999997</v>
      </c>
      <c r="W16" s="73">
        <v>0</v>
      </c>
      <c r="X16" s="73">
        <v>0</v>
      </c>
      <c r="Y16" s="73">
        <v>33680.300000000003</v>
      </c>
      <c r="Z16" s="73">
        <v>17808</v>
      </c>
      <c r="AA16" s="73">
        <v>352878</v>
      </c>
      <c r="AB16" s="73">
        <v>142178.51</v>
      </c>
      <c r="AC16" s="73">
        <v>0</v>
      </c>
      <c r="AD16" s="73">
        <v>0</v>
      </c>
      <c r="AE16" s="73">
        <v>48037.85</v>
      </c>
      <c r="AF16" s="73">
        <v>0</v>
      </c>
      <c r="AG16" s="73">
        <v>0</v>
      </c>
      <c r="AH16" s="73">
        <v>0</v>
      </c>
      <c r="AI16" s="73">
        <v>154997.04999999999</v>
      </c>
      <c r="AJ16" s="73">
        <v>64094.64</v>
      </c>
      <c r="AK16" s="73">
        <v>0</v>
      </c>
      <c r="AL16" s="73">
        <v>0</v>
      </c>
      <c r="AM16" s="75">
        <f t="shared" si="0"/>
        <v>3968778.3141419999</v>
      </c>
      <c r="AN16" s="75">
        <f t="shared" si="1"/>
        <v>461129.15177</v>
      </c>
    </row>
    <row r="17" spans="1:40" ht="24.95" customHeight="1" x14ac:dyDescent="0.2">
      <c r="A17" s="53">
        <v>12</v>
      </c>
      <c r="B17" s="72" t="s">
        <v>50</v>
      </c>
      <c r="C17" s="73">
        <v>0</v>
      </c>
      <c r="D17" s="73">
        <v>0</v>
      </c>
      <c r="E17" s="73">
        <v>0</v>
      </c>
      <c r="F17" s="73">
        <v>0</v>
      </c>
      <c r="G17" s="73">
        <v>113531.91761150979</v>
      </c>
      <c r="H17" s="73">
        <v>0</v>
      </c>
      <c r="I17" s="73">
        <v>0</v>
      </c>
      <c r="J17" s="73">
        <v>0</v>
      </c>
      <c r="K17" s="73">
        <v>3164000.8961354853</v>
      </c>
      <c r="L17" s="73">
        <v>0</v>
      </c>
      <c r="M17" s="73">
        <v>264249.71804946905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2314.8014209999997</v>
      </c>
      <c r="Z17" s="73">
        <v>1187.2907</v>
      </c>
      <c r="AA17" s="73">
        <v>95540.303408339867</v>
      </c>
      <c r="AB17" s="73">
        <v>29484.001615999998</v>
      </c>
      <c r="AC17" s="73">
        <v>0</v>
      </c>
      <c r="AD17" s="73">
        <v>0</v>
      </c>
      <c r="AE17" s="73">
        <v>5050</v>
      </c>
      <c r="AF17" s="73">
        <v>0</v>
      </c>
      <c r="AG17" s="73">
        <v>0</v>
      </c>
      <c r="AH17" s="73">
        <v>0</v>
      </c>
      <c r="AI17" s="73">
        <v>26347.809999999998</v>
      </c>
      <c r="AJ17" s="73">
        <v>0</v>
      </c>
      <c r="AK17" s="73">
        <v>0</v>
      </c>
      <c r="AL17" s="73">
        <v>0</v>
      </c>
      <c r="AM17" s="75">
        <f t="shared" si="0"/>
        <v>3671035.4466258045</v>
      </c>
      <c r="AN17" s="75">
        <f t="shared" si="1"/>
        <v>30671.292315999999</v>
      </c>
    </row>
    <row r="18" spans="1:40" ht="24.95" customHeight="1" x14ac:dyDescent="0.2">
      <c r="A18" s="53">
        <v>13</v>
      </c>
      <c r="B18" s="72" t="s">
        <v>65</v>
      </c>
      <c r="C18" s="73">
        <v>0</v>
      </c>
      <c r="D18" s="73">
        <v>0</v>
      </c>
      <c r="E18" s="73">
        <v>1345</v>
      </c>
      <c r="F18" s="73">
        <v>0</v>
      </c>
      <c r="G18" s="73">
        <v>198.845</v>
      </c>
      <c r="H18" s="73">
        <v>0</v>
      </c>
      <c r="I18" s="73">
        <v>0</v>
      </c>
      <c r="J18" s="73">
        <v>0</v>
      </c>
      <c r="K18" s="73">
        <v>9557.2549999999992</v>
      </c>
      <c r="L18" s="73">
        <v>0</v>
      </c>
      <c r="M18" s="73">
        <v>2939.4629999999997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118457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132497.56299999999</v>
      </c>
      <c r="AN18" s="75">
        <f t="shared" si="1"/>
        <v>0</v>
      </c>
    </row>
    <row r="19" spans="1:40" ht="24.95" customHeight="1" x14ac:dyDescent="0.2">
      <c r="A19" s="53">
        <v>14</v>
      </c>
      <c r="B19" s="74" t="s">
        <v>59</v>
      </c>
      <c r="C19" s="73">
        <v>63572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4359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7323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75254</v>
      </c>
      <c r="AN19" s="75">
        <f t="shared" si="1"/>
        <v>0</v>
      </c>
    </row>
    <row r="20" spans="1:40" x14ac:dyDescent="0.2">
      <c r="A20" s="55"/>
      <c r="B20" s="56" t="s">
        <v>1</v>
      </c>
      <c r="C20" s="76">
        <f t="shared" ref="C20:AN20" si="2">SUM(C6:C19)</f>
        <v>14309049.321089625</v>
      </c>
      <c r="D20" s="76">
        <f t="shared" si="2"/>
        <v>2567983.4770982037</v>
      </c>
      <c r="E20" s="76">
        <f t="shared" si="2"/>
        <v>3626606.3004146353</v>
      </c>
      <c r="F20" s="76">
        <f t="shared" si="2"/>
        <v>37474.269632200201</v>
      </c>
      <c r="G20" s="76">
        <f t="shared" si="2"/>
        <v>2304278.3982818709</v>
      </c>
      <c r="H20" s="76">
        <f t="shared" si="2"/>
        <v>326000.68207192776</v>
      </c>
      <c r="I20" s="76">
        <f t="shared" si="2"/>
        <v>113370088.2898747</v>
      </c>
      <c r="J20" s="76">
        <f t="shared" si="2"/>
        <v>9309189.2645307947</v>
      </c>
      <c r="K20" s="76">
        <f t="shared" si="2"/>
        <v>32218450.444307428</v>
      </c>
      <c r="L20" s="76">
        <f t="shared" si="2"/>
        <v>1092413.8210062718</v>
      </c>
      <c r="M20" s="76">
        <f t="shared" si="2"/>
        <v>4620908.836485276</v>
      </c>
      <c r="N20" s="76">
        <f t="shared" si="2"/>
        <v>342867.77884230565</v>
      </c>
      <c r="O20" s="76">
        <f t="shared" si="2"/>
        <v>0</v>
      </c>
      <c r="P20" s="76">
        <f t="shared" si="2"/>
        <v>0</v>
      </c>
      <c r="Q20" s="76">
        <f t="shared" si="2"/>
        <v>583266.79999799991</v>
      </c>
      <c r="R20" s="76">
        <f t="shared" si="2"/>
        <v>489586.35951587808</v>
      </c>
      <c r="S20" s="76">
        <f t="shared" si="2"/>
        <v>1222009.7820369999</v>
      </c>
      <c r="T20" s="76">
        <f t="shared" si="2"/>
        <v>484334.3941696203</v>
      </c>
      <c r="U20" s="76">
        <f t="shared" si="2"/>
        <v>323260.34035000001</v>
      </c>
      <c r="V20" s="76">
        <f t="shared" si="2"/>
        <v>77809.086393842997</v>
      </c>
      <c r="W20" s="76">
        <f t="shared" si="2"/>
        <v>557.94000000000005</v>
      </c>
      <c r="X20" s="76">
        <f t="shared" si="2"/>
        <v>0</v>
      </c>
      <c r="Y20" s="76">
        <f t="shared" si="2"/>
        <v>2397161.6829499304</v>
      </c>
      <c r="Z20" s="76">
        <f t="shared" si="2"/>
        <v>712605.98088132939</v>
      </c>
      <c r="AA20" s="76">
        <f t="shared" si="2"/>
        <v>36130795.562982284</v>
      </c>
      <c r="AB20" s="76">
        <f t="shared" si="2"/>
        <v>22008420.026760738</v>
      </c>
      <c r="AC20" s="76">
        <f t="shared" si="2"/>
        <v>1252404.1716794558</v>
      </c>
      <c r="AD20" s="76">
        <f t="shared" si="2"/>
        <v>1020209.8329314748</v>
      </c>
      <c r="AE20" s="76">
        <f t="shared" si="2"/>
        <v>2862563.5591129726</v>
      </c>
      <c r="AF20" s="76">
        <f t="shared" si="2"/>
        <v>1731517.5167909889</v>
      </c>
      <c r="AG20" s="76">
        <f t="shared" si="2"/>
        <v>7323</v>
      </c>
      <c r="AH20" s="76">
        <f t="shared" si="2"/>
        <v>0</v>
      </c>
      <c r="AI20" s="76">
        <f t="shared" si="2"/>
        <v>14749836.01627087</v>
      </c>
      <c r="AJ20" s="76">
        <f t="shared" si="2"/>
        <v>5670461.9013388762</v>
      </c>
      <c r="AK20" s="76">
        <f t="shared" si="2"/>
        <v>0</v>
      </c>
      <c r="AL20" s="76">
        <f t="shared" si="2"/>
        <v>0</v>
      </c>
      <c r="AM20" s="76">
        <f t="shared" si="2"/>
        <v>229978560.44583398</v>
      </c>
      <c r="AN20" s="76">
        <f t="shared" si="2"/>
        <v>45870874.39196445</v>
      </c>
    </row>
    <row r="21" spans="1:40" x14ac:dyDescent="0.2">
      <c r="A21" s="82"/>
      <c r="B21" s="83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</row>
    <row r="22" spans="1:40" s="27" customFormat="1" ht="12.75" customHeight="1" x14ac:dyDescent="0.2"/>
    <row r="23" spans="1:40" ht="13.5" x14ac:dyDescent="0.2">
      <c r="B23" s="29" t="s">
        <v>15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</row>
    <row r="24" spans="1:40" ht="12.75" customHeight="1" x14ac:dyDescent="0.2">
      <c r="B24" s="106" t="s">
        <v>80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AM24" s="28"/>
      <c r="AN24" s="28"/>
    </row>
    <row r="25" spans="1:40" ht="17.25" customHeight="1" x14ac:dyDescent="0.2"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1"/>
      <c r="P25" s="11"/>
      <c r="Q25" s="28"/>
      <c r="R25" s="28"/>
      <c r="AN25" s="28"/>
    </row>
    <row r="26" spans="1:40" ht="12.75" customHeight="1" x14ac:dyDescent="0.2">
      <c r="O26" s="11"/>
      <c r="P26" s="11"/>
    </row>
    <row r="28" spans="1:40" x14ac:dyDescent="0.2"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</row>
  </sheetData>
  <sortState ref="B6:AN19">
    <sortCondition descending="1" ref="AM6:AM19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4:N25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S30"/>
  <sheetViews>
    <sheetView zoomScale="90" zoomScaleNormal="90" workbookViewId="0">
      <pane xSplit="2" ySplit="6" topLeftCell="CI7" activePane="bottomRight" state="frozen"/>
      <selection pane="topRight" activeCell="C1" sqref="C1"/>
      <selection pane="bottomLeft" activeCell="A6" sqref="A6"/>
      <selection pane="bottomRight" activeCell="B25" sqref="B25:N26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6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2" width="12.7109375" style="25" customWidth="1"/>
    <col min="23" max="25" width="12.7109375" style="25" customWidth="1" outlineLevel="1"/>
    <col min="26" max="26" width="15.140625" style="25" customWidth="1"/>
    <col min="27" max="27" width="12.7109375" style="25" customWidth="1"/>
    <col min="28" max="30" width="12.7109375" style="25" customWidth="1" outlineLevel="1"/>
    <col min="31" max="31" width="15.140625" style="25" customWidth="1"/>
    <col min="32" max="32" width="12.7109375" style="25" customWidth="1"/>
    <col min="33" max="35" width="12.7109375" style="25" customWidth="1" outlineLevel="1"/>
    <col min="36" max="36" width="15.140625" style="25" customWidth="1"/>
    <col min="37" max="37" width="12.7109375" style="25" customWidth="1"/>
    <col min="38" max="40" width="12.7109375" style="25" customWidth="1" outlineLevel="1"/>
    <col min="41" max="41" width="15.140625" style="25" customWidth="1"/>
    <col min="42" max="42" width="12.7109375" style="25" customWidth="1"/>
    <col min="43" max="45" width="12.7109375" style="25" customWidth="1" outlineLevel="1"/>
    <col min="46" max="46" width="15.140625" style="25" customWidth="1"/>
    <col min="47" max="47" width="12.7109375" style="25" customWidth="1"/>
    <col min="48" max="50" width="12.7109375" style="25" customWidth="1" outlineLevel="1"/>
    <col min="51" max="51" width="15.140625" style="25" customWidth="1"/>
    <col min="52" max="52" width="12.7109375" style="25" customWidth="1"/>
    <col min="53" max="55" width="12.7109375" style="25" customWidth="1" outlineLevel="1"/>
    <col min="56" max="56" width="15.140625" style="25" customWidth="1"/>
    <col min="57" max="57" width="12.7109375" style="25" customWidth="1"/>
    <col min="58" max="60" width="12.7109375" style="25" customWidth="1" outlineLevel="1"/>
    <col min="61" max="61" width="15.140625" style="25" customWidth="1"/>
    <col min="62" max="62" width="12.7109375" style="25" customWidth="1"/>
    <col min="63" max="65" width="12.7109375" style="25" customWidth="1" outlineLevel="1"/>
    <col min="66" max="66" width="15.140625" style="25" customWidth="1"/>
    <col min="67" max="67" width="12.7109375" style="25" customWidth="1"/>
    <col min="68" max="70" width="12.7109375" style="25" customWidth="1" outlineLevel="1"/>
    <col min="71" max="71" width="15.140625" style="25" customWidth="1"/>
    <col min="72" max="72" width="12.7109375" style="25" customWidth="1"/>
    <col min="73" max="75" width="12.7109375" style="25" customWidth="1" outlineLevel="1"/>
    <col min="76" max="76" width="15.140625" style="25" customWidth="1"/>
    <col min="77" max="77" width="12.7109375" style="25" customWidth="1"/>
    <col min="78" max="80" width="12.7109375" style="25" customWidth="1" outlineLevel="1"/>
    <col min="81" max="81" width="15.140625" style="25" customWidth="1"/>
    <col min="82" max="82" width="12.7109375" style="25" customWidth="1"/>
    <col min="83" max="85" width="12.7109375" style="25" customWidth="1" outlineLevel="1"/>
    <col min="86" max="86" width="15.140625" style="25" customWidth="1"/>
    <col min="87" max="87" width="12.7109375" style="25" customWidth="1"/>
    <col min="88" max="90" width="12.7109375" style="25" customWidth="1" outlineLevel="1"/>
    <col min="91" max="91" width="15.140625" style="25" customWidth="1"/>
    <col min="92" max="92" width="12.7109375" style="25" customWidth="1"/>
    <col min="93" max="95" width="12.7109375" style="25" customWidth="1" outlineLevel="1"/>
    <col min="96" max="96" width="15.140625" style="25" customWidth="1"/>
    <col min="97" max="97" width="12.7109375" style="25" customWidth="1"/>
    <col min="98" max="16384" width="9.140625" style="25"/>
  </cols>
  <sheetData>
    <row r="1" spans="1:97" s="20" customFormat="1" ht="28.5" customHeight="1" x14ac:dyDescent="0.2">
      <c r="A1" s="15" t="s">
        <v>69</v>
      </c>
      <c r="B1" s="14"/>
      <c r="C1" s="14"/>
      <c r="D1" s="14"/>
      <c r="E1" s="14"/>
      <c r="F1" s="14"/>
      <c r="G1" s="19"/>
    </row>
    <row r="2" spans="1:97" s="20" customFormat="1" ht="18" customHeight="1" x14ac:dyDescent="0.2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 x14ac:dyDescent="0.2">
      <c r="A4" s="96" t="s">
        <v>0</v>
      </c>
      <c r="B4" s="96" t="s">
        <v>2</v>
      </c>
      <c r="C4" s="99" t="s">
        <v>3</v>
      </c>
      <c r="D4" s="100"/>
      <c r="E4" s="100"/>
      <c r="F4" s="100"/>
      <c r="G4" s="101"/>
      <c r="H4" s="99" t="s">
        <v>27</v>
      </c>
      <c r="I4" s="100"/>
      <c r="J4" s="100"/>
      <c r="K4" s="100"/>
      <c r="L4" s="101"/>
      <c r="M4" s="99" t="s">
        <v>34</v>
      </c>
      <c r="N4" s="100"/>
      <c r="O4" s="100"/>
      <c r="P4" s="100"/>
      <c r="Q4" s="101"/>
      <c r="R4" s="99" t="s">
        <v>6</v>
      </c>
      <c r="S4" s="100"/>
      <c r="T4" s="100"/>
      <c r="U4" s="100"/>
      <c r="V4" s="101"/>
      <c r="W4" s="99" t="s">
        <v>35</v>
      </c>
      <c r="X4" s="100"/>
      <c r="Y4" s="100"/>
      <c r="Z4" s="100"/>
      <c r="AA4" s="101"/>
      <c r="AB4" s="99" t="s">
        <v>7</v>
      </c>
      <c r="AC4" s="100"/>
      <c r="AD4" s="100"/>
      <c r="AE4" s="100"/>
      <c r="AF4" s="101"/>
      <c r="AG4" s="99" t="s">
        <v>8</v>
      </c>
      <c r="AH4" s="100"/>
      <c r="AI4" s="100"/>
      <c r="AJ4" s="100"/>
      <c r="AK4" s="101"/>
      <c r="AL4" s="99" t="s">
        <v>28</v>
      </c>
      <c r="AM4" s="100"/>
      <c r="AN4" s="100"/>
      <c r="AO4" s="100"/>
      <c r="AP4" s="101"/>
      <c r="AQ4" s="99" t="s">
        <v>38</v>
      </c>
      <c r="AR4" s="100"/>
      <c r="AS4" s="100"/>
      <c r="AT4" s="100"/>
      <c r="AU4" s="101"/>
      <c r="AV4" s="99" t="s">
        <v>29</v>
      </c>
      <c r="AW4" s="100"/>
      <c r="AX4" s="100"/>
      <c r="AY4" s="100"/>
      <c r="AZ4" s="101"/>
      <c r="BA4" s="99" t="s">
        <v>30</v>
      </c>
      <c r="BB4" s="100"/>
      <c r="BC4" s="100"/>
      <c r="BD4" s="100"/>
      <c r="BE4" s="101"/>
      <c r="BF4" s="99" t="s">
        <v>9</v>
      </c>
      <c r="BG4" s="100"/>
      <c r="BH4" s="100"/>
      <c r="BI4" s="100"/>
      <c r="BJ4" s="101"/>
      <c r="BK4" s="99" t="s">
        <v>33</v>
      </c>
      <c r="BL4" s="100"/>
      <c r="BM4" s="100"/>
      <c r="BN4" s="100"/>
      <c r="BO4" s="101"/>
      <c r="BP4" s="99" t="s">
        <v>10</v>
      </c>
      <c r="BQ4" s="100"/>
      <c r="BR4" s="100"/>
      <c r="BS4" s="100"/>
      <c r="BT4" s="101"/>
      <c r="BU4" s="99" t="s">
        <v>11</v>
      </c>
      <c r="BV4" s="100"/>
      <c r="BW4" s="100"/>
      <c r="BX4" s="100"/>
      <c r="BY4" s="101"/>
      <c r="BZ4" s="99" t="s">
        <v>12</v>
      </c>
      <c r="CA4" s="100"/>
      <c r="CB4" s="100"/>
      <c r="CC4" s="100"/>
      <c r="CD4" s="101"/>
      <c r="CE4" s="99" t="s">
        <v>32</v>
      </c>
      <c r="CF4" s="100"/>
      <c r="CG4" s="100"/>
      <c r="CH4" s="100"/>
      <c r="CI4" s="101"/>
      <c r="CJ4" s="99" t="s">
        <v>13</v>
      </c>
      <c r="CK4" s="100"/>
      <c r="CL4" s="100"/>
      <c r="CM4" s="100"/>
      <c r="CN4" s="101"/>
      <c r="CO4" s="99" t="s">
        <v>14</v>
      </c>
      <c r="CP4" s="100"/>
      <c r="CQ4" s="100"/>
      <c r="CR4" s="100"/>
      <c r="CS4" s="101"/>
    </row>
    <row r="5" spans="1:97" s="22" customFormat="1" ht="42" customHeight="1" x14ac:dyDescent="0.2">
      <c r="A5" s="97"/>
      <c r="B5" s="97"/>
      <c r="C5" s="103" t="s">
        <v>4</v>
      </c>
      <c r="D5" s="104"/>
      <c r="E5" s="104"/>
      <c r="F5" s="105"/>
      <c r="G5" s="68" t="s">
        <v>5</v>
      </c>
      <c r="H5" s="103" t="s">
        <v>4</v>
      </c>
      <c r="I5" s="104"/>
      <c r="J5" s="104"/>
      <c r="K5" s="105"/>
      <c r="L5" s="68" t="s">
        <v>5</v>
      </c>
      <c r="M5" s="103" t="s">
        <v>4</v>
      </c>
      <c r="N5" s="104"/>
      <c r="O5" s="104"/>
      <c r="P5" s="105"/>
      <c r="Q5" s="68" t="s">
        <v>5</v>
      </c>
      <c r="R5" s="103" t="s">
        <v>4</v>
      </c>
      <c r="S5" s="104"/>
      <c r="T5" s="104"/>
      <c r="U5" s="105"/>
      <c r="V5" s="68" t="s">
        <v>5</v>
      </c>
      <c r="W5" s="103" t="s">
        <v>4</v>
      </c>
      <c r="X5" s="104"/>
      <c r="Y5" s="104"/>
      <c r="Z5" s="105"/>
      <c r="AA5" s="68" t="s">
        <v>5</v>
      </c>
      <c r="AB5" s="103" t="s">
        <v>4</v>
      </c>
      <c r="AC5" s="104"/>
      <c r="AD5" s="104"/>
      <c r="AE5" s="105"/>
      <c r="AF5" s="68" t="s">
        <v>5</v>
      </c>
      <c r="AG5" s="103" t="s">
        <v>4</v>
      </c>
      <c r="AH5" s="104"/>
      <c r="AI5" s="104"/>
      <c r="AJ5" s="105"/>
      <c r="AK5" s="68" t="s">
        <v>5</v>
      </c>
      <c r="AL5" s="103" t="s">
        <v>4</v>
      </c>
      <c r="AM5" s="104"/>
      <c r="AN5" s="104"/>
      <c r="AO5" s="105"/>
      <c r="AP5" s="68" t="s">
        <v>5</v>
      </c>
      <c r="AQ5" s="103" t="s">
        <v>4</v>
      </c>
      <c r="AR5" s="104"/>
      <c r="AS5" s="104"/>
      <c r="AT5" s="105"/>
      <c r="AU5" s="68" t="s">
        <v>5</v>
      </c>
      <c r="AV5" s="103" t="s">
        <v>4</v>
      </c>
      <c r="AW5" s="104"/>
      <c r="AX5" s="104"/>
      <c r="AY5" s="105"/>
      <c r="AZ5" s="68" t="s">
        <v>5</v>
      </c>
      <c r="BA5" s="103" t="s">
        <v>4</v>
      </c>
      <c r="BB5" s="104"/>
      <c r="BC5" s="104"/>
      <c r="BD5" s="105"/>
      <c r="BE5" s="68" t="s">
        <v>5</v>
      </c>
      <c r="BF5" s="103" t="s">
        <v>4</v>
      </c>
      <c r="BG5" s="104"/>
      <c r="BH5" s="104"/>
      <c r="BI5" s="105"/>
      <c r="BJ5" s="68" t="s">
        <v>5</v>
      </c>
      <c r="BK5" s="103" t="s">
        <v>4</v>
      </c>
      <c r="BL5" s="104"/>
      <c r="BM5" s="104"/>
      <c r="BN5" s="105"/>
      <c r="BO5" s="68" t="s">
        <v>5</v>
      </c>
      <c r="BP5" s="103" t="s">
        <v>4</v>
      </c>
      <c r="BQ5" s="104"/>
      <c r="BR5" s="104"/>
      <c r="BS5" s="105"/>
      <c r="BT5" s="68" t="s">
        <v>5</v>
      </c>
      <c r="BU5" s="103" t="s">
        <v>4</v>
      </c>
      <c r="BV5" s="104"/>
      <c r="BW5" s="104"/>
      <c r="BX5" s="105"/>
      <c r="BY5" s="68" t="s">
        <v>5</v>
      </c>
      <c r="BZ5" s="103" t="s">
        <v>4</v>
      </c>
      <c r="CA5" s="104"/>
      <c r="CB5" s="104"/>
      <c r="CC5" s="105"/>
      <c r="CD5" s="68" t="s">
        <v>5</v>
      </c>
      <c r="CE5" s="103" t="s">
        <v>4</v>
      </c>
      <c r="CF5" s="104"/>
      <c r="CG5" s="104"/>
      <c r="CH5" s="105"/>
      <c r="CI5" s="68" t="s">
        <v>5</v>
      </c>
      <c r="CJ5" s="103" t="s">
        <v>4</v>
      </c>
      <c r="CK5" s="104"/>
      <c r="CL5" s="104"/>
      <c r="CM5" s="105"/>
      <c r="CN5" s="68" t="s">
        <v>5</v>
      </c>
      <c r="CO5" s="103" t="s">
        <v>4</v>
      </c>
      <c r="CP5" s="104"/>
      <c r="CQ5" s="104"/>
      <c r="CR5" s="105"/>
      <c r="CS5" s="68" t="s">
        <v>5</v>
      </c>
    </row>
    <row r="6" spans="1:97" s="70" customFormat="1" ht="51.75" customHeight="1" x14ac:dyDescent="0.2">
      <c r="A6" s="98"/>
      <c r="B6" s="98"/>
      <c r="C6" s="71" t="s">
        <v>53</v>
      </c>
      <c r="D6" s="71" t="s">
        <v>54</v>
      </c>
      <c r="E6" s="71" t="s">
        <v>55</v>
      </c>
      <c r="F6" s="71" t="s">
        <v>14</v>
      </c>
      <c r="G6" s="71" t="s">
        <v>14</v>
      </c>
      <c r="H6" s="71" t="s">
        <v>53</v>
      </c>
      <c r="I6" s="71" t="s">
        <v>54</v>
      </c>
      <c r="J6" s="71" t="s">
        <v>55</v>
      </c>
      <c r="K6" s="71" t="s">
        <v>14</v>
      </c>
      <c r="L6" s="71" t="s">
        <v>14</v>
      </c>
      <c r="M6" s="71" t="s">
        <v>53</v>
      </c>
      <c r="N6" s="71" t="s">
        <v>54</v>
      </c>
      <c r="O6" s="71" t="s">
        <v>55</v>
      </c>
      <c r="P6" s="71" t="s">
        <v>14</v>
      </c>
      <c r="Q6" s="71" t="s">
        <v>14</v>
      </c>
      <c r="R6" s="71" t="s">
        <v>53</v>
      </c>
      <c r="S6" s="71" t="s">
        <v>54</v>
      </c>
      <c r="T6" s="71" t="s">
        <v>55</v>
      </c>
      <c r="U6" s="71" t="s">
        <v>14</v>
      </c>
      <c r="V6" s="71" t="s">
        <v>14</v>
      </c>
      <c r="W6" s="71" t="s">
        <v>53</v>
      </c>
      <c r="X6" s="71" t="s">
        <v>54</v>
      </c>
      <c r="Y6" s="71" t="s">
        <v>55</v>
      </c>
      <c r="Z6" s="71" t="s">
        <v>14</v>
      </c>
      <c r="AA6" s="71" t="s">
        <v>14</v>
      </c>
      <c r="AB6" s="71" t="s">
        <v>53</v>
      </c>
      <c r="AC6" s="71" t="s">
        <v>54</v>
      </c>
      <c r="AD6" s="71" t="s">
        <v>55</v>
      </c>
      <c r="AE6" s="71" t="s">
        <v>14</v>
      </c>
      <c r="AF6" s="71" t="s">
        <v>14</v>
      </c>
      <c r="AG6" s="71" t="s">
        <v>53</v>
      </c>
      <c r="AH6" s="71" t="s">
        <v>54</v>
      </c>
      <c r="AI6" s="71" t="s">
        <v>55</v>
      </c>
      <c r="AJ6" s="71" t="s">
        <v>14</v>
      </c>
      <c r="AK6" s="71" t="s">
        <v>14</v>
      </c>
      <c r="AL6" s="71" t="s">
        <v>53</v>
      </c>
      <c r="AM6" s="71" t="s">
        <v>54</v>
      </c>
      <c r="AN6" s="71" t="s">
        <v>55</v>
      </c>
      <c r="AO6" s="71" t="s">
        <v>14</v>
      </c>
      <c r="AP6" s="71" t="s">
        <v>14</v>
      </c>
      <c r="AQ6" s="71" t="s">
        <v>53</v>
      </c>
      <c r="AR6" s="71" t="s">
        <v>54</v>
      </c>
      <c r="AS6" s="71" t="s">
        <v>55</v>
      </c>
      <c r="AT6" s="71" t="s">
        <v>14</v>
      </c>
      <c r="AU6" s="71" t="s">
        <v>14</v>
      </c>
      <c r="AV6" s="71" t="s">
        <v>53</v>
      </c>
      <c r="AW6" s="71" t="s">
        <v>54</v>
      </c>
      <c r="AX6" s="71" t="s">
        <v>55</v>
      </c>
      <c r="AY6" s="71" t="s">
        <v>14</v>
      </c>
      <c r="AZ6" s="71" t="s">
        <v>14</v>
      </c>
      <c r="BA6" s="71" t="s">
        <v>53</v>
      </c>
      <c r="BB6" s="71" t="s">
        <v>54</v>
      </c>
      <c r="BC6" s="71" t="s">
        <v>55</v>
      </c>
      <c r="BD6" s="71" t="s">
        <v>14</v>
      </c>
      <c r="BE6" s="71" t="s">
        <v>14</v>
      </c>
      <c r="BF6" s="71" t="s">
        <v>53</v>
      </c>
      <c r="BG6" s="71" t="s">
        <v>54</v>
      </c>
      <c r="BH6" s="71" t="s">
        <v>55</v>
      </c>
      <c r="BI6" s="71" t="s">
        <v>14</v>
      </c>
      <c r="BJ6" s="71" t="s">
        <v>14</v>
      </c>
      <c r="BK6" s="71" t="s">
        <v>53</v>
      </c>
      <c r="BL6" s="71" t="s">
        <v>54</v>
      </c>
      <c r="BM6" s="71" t="s">
        <v>55</v>
      </c>
      <c r="BN6" s="71" t="s">
        <v>14</v>
      </c>
      <c r="BO6" s="71" t="s">
        <v>14</v>
      </c>
      <c r="BP6" s="71" t="s">
        <v>53</v>
      </c>
      <c r="BQ6" s="71" t="s">
        <v>54</v>
      </c>
      <c r="BR6" s="71" t="s">
        <v>55</v>
      </c>
      <c r="BS6" s="71" t="s">
        <v>14</v>
      </c>
      <c r="BT6" s="71" t="s">
        <v>14</v>
      </c>
      <c r="BU6" s="71" t="s">
        <v>53</v>
      </c>
      <c r="BV6" s="71" t="s">
        <v>54</v>
      </c>
      <c r="BW6" s="71" t="s">
        <v>55</v>
      </c>
      <c r="BX6" s="71" t="s">
        <v>14</v>
      </c>
      <c r="BY6" s="71" t="s">
        <v>14</v>
      </c>
      <c r="BZ6" s="71" t="s">
        <v>53</v>
      </c>
      <c r="CA6" s="71" t="s">
        <v>54</v>
      </c>
      <c r="CB6" s="71" t="s">
        <v>55</v>
      </c>
      <c r="CC6" s="71" t="s">
        <v>14</v>
      </c>
      <c r="CD6" s="71" t="s">
        <v>14</v>
      </c>
      <c r="CE6" s="71" t="s">
        <v>53</v>
      </c>
      <c r="CF6" s="71" t="s">
        <v>54</v>
      </c>
      <c r="CG6" s="71" t="s">
        <v>55</v>
      </c>
      <c r="CH6" s="71" t="s">
        <v>14</v>
      </c>
      <c r="CI6" s="71" t="s">
        <v>14</v>
      </c>
      <c r="CJ6" s="71" t="s">
        <v>53</v>
      </c>
      <c r="CK6" s="71" t="s">
        <v>54</v>
      </c>
      <c r="CL6" s="71" t="s">
        <v>55</v>
      </c>
      <c r="CM6" s="71" t="s">
        <v>14</v>
      </c>
      <c r="CN6" s="71" t="s">
        <v>14</v>
      </c>
      <c r="CO6" s="71" t="s">
        <v>53</v>
      </c>
      <c r="CP6" s="71" t="s">
        <v>54</v>
      </c>
      <c r="CQ6" s="71" t="s">
        <v>55</v>
      </c>
      <c r="CR6" s="71" t="s">
        <v>14</v>
      </c>
      <c r="CS6" s="71" t="s">
        <v>14</v>
      </c>
    </row>
    <row r="7" spans="1:97" s="22" customFormat="1" ht="24.95" customHeight="1" x14ac:dyDescent="0.2">
      <c r="A7" s="53">
        <v>1</v>
      </c>
      <c r="B7" s="72" t="s">
        <v>48</v>
      </c>
      <c r="C7" s="73">
        <v>755909.34410200024</v>
      </c>
      <c r="D7" s="73">
        <v>4278033.5314539988</v>
      </c>
      <c r="E7" s="73">
        <v>30</v>
      </c>
      <c r="F7" s="73">
        <v>5033972.8755559986</v>
      </c>
      <c r="G7" s="73">
        <v>1851806.0026646326</v>
      </c>
      <c r="H7" s="73">
        <v>214822.73444099998</v>
      </c>
      <c r="I7" s="73">
        <v>93864.25</v>
      </c>
      <c r="J7" s="73">
        <v>0</v>
      </c>
      <c r="K7" s="73">
        <v>308686.98444099998</v>
      </c>
      <c r="L7" s="73">
        <v>0</v>
      </c>
      <c r="M7" s="73">
        <v>209196.17557700002</v>
      </c>
      <c r="N7" s="73">
        <v>193633.65422700002</v>
      </c>
      <c r="O7" s="73">
        <v>39636.071367999997</v>
      </c>
      <c r="P7" s="73">
        <v>442465.90117200004</v>
      </c>
      <c r="Q7" s="73">
        <v>33091.003556000003</v>
      </c>
      <c r="R7" s="73">
        <v>13925414.043500999</v>
      </c>
      <c r="S7" s="73">
        <v>3137542.1774650002</v>
      </c>
      <c r="T7" s="73">
        <v>1295767.3</v>
      </c>
      <c r="U7" s="73">
        <v>18358723.520966001</v>
      </c>
      <c r="V7" s="73">
        <v>178716.88748819809</v>
      </c>
      <c r="W7" s="73">
        <v>2105418.5483609997</v>
      </c>
      <c r="X7" s="73">
        <v>2796154.5599690001</v>
      </c>
      <c r="Y7" s="73">
        <v>4213338.6867390005</v>
      </c>
      <c r="Z7" s="73">
        <v>9114911.7950690016</v>
      </c>
      <c r="AA7" s="73">
        <v>262544.61149776896</v>
      </c>
      <c r="AB7" s="73">
        <v>411553.87047399994</v>
      </c>
      <c r="AC7" s="73">
        <v>367248.53409499995</v>
      </c>
      <c r="AD7" s="73">
        <v>108547.36932599999</v>
      </c>
      <c r="AE7" s="73">
        <v>887349.77389499987</v>
      </c>
      <c r="AF7" s="73">
        <v>62527.736392700004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3">
        <v>0</v>
      </c>
      <c r="AN7" s="73">
        <v>0</v>
      </c>
      <c r="AO7" s="73">
        <v>0</v>
      </c>
      <c r="AP7" s="73">
        <v>0</v>
      </c>
      <c r="AQ7" s="73">
        <v>0</v>
      </c>
      <c r="AR7" s="73">
        <v>0</v>
      </c>
      <c r="AS7" s="73">
        <v>0</v>
      </c>
      <c r="AT7" s="73">
        <v>0</v>
      </c>
      <c r="AU7" s="73">
        <v>0</v>
      </c>
      <c r="AV7" s="73">
        <v>190073.48620800002</v>
      </c>
      <c r="AW7" s="73">
        <v>0</v>
      </c>
      <c r="AX7" s="73">
        <v>0</v>
      </c>
      <c r="AY7" s="73">
        <v>190073.48620800002</v>
      </c>
      <c r="AZ7" s="73">
        <v>26028.184623843001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354508.28153500002</v>
      </c>
      <c r="BG7" s="73">
        <v>9196.0508090000003</v>
      </c>
      <c r="BH7" s="73">
        <v>0</v>
      </c>
      <c r="BI7" s="73">
        <v>363704.33234399999</v>
      </c>
      <c r="BJ7" s="73">
        <v>90769.594437622014</v>
      </c>
      <c r="BK7" s="73">
        <v>5693201.4779749988</v>
      </c>
      <c r="BL7" s="73">
        <v>4065490.6564860004</v>
      </c>
      <c r="BM7" s="73">
        <v>8478.58</v>
      </c>
      <c r="BN7" s="73">
        <v>9767170.7144609988</v>
      </c>
      <c r="BO7" s="73">
        <v>7050604.7485353276</v>
      </c>
      <c r="BP7" s="73">
        <v>741698.11250000005</v>
      </c>
      <c r="BQ7" s="73">
        <v>0</v>
      </c>
      <c r="BR7" s="73">
        <v>0</v>
      </c>
      <c r="BS7" s="73">
        <v>741698.11250000005</v>
      </c>
      <c r="BT7" s="73">
        <v>698081.64850000001</v>
      </c>
      <c r="BU7" s="73">
        <v>877332.451672</v>
      </c>
      <c r="BV7" s="73">
        <v>695</v>
      </c>
      <c r="BW7" s="73">
        <v>500</v>
      </c>
      <c r="BX7" s="73">
        <v>878527.451672</v>
      </c>
      <c r="BY7" s="73">
        <v>702821.93733759993</v>
      </c>
      <c r="BZ7" s="73">
        <v>0</v>
      </c>
      <c r="CA7" s="73">
        <v>0</v>
      </c>
      <c r="CB7" s="73">
        <v>0</v>
      </c>
      <c r="CC7" s="73">
        <v>0</v>
      </c>
      <c r="CD7" s="73">
        <v>0</v>
      </c>
      <c r="CE7" s="73">
        <v>1118661.8021260002</v>
      </c>
      <c r="CF7" s="73">
        <v>1071332.8428459999</v>
      </c>
      <c r="CG7" s="73">
        <v>308.45</v>
      </c>
      <c r="CH7" s="73">
        <v>2190303.0949720005</v>
      </c>
      <c r="CI7" s="73">
        <v>820134.2430285</v>
      </c>
      <c r="CJ7" s="73">
        <v>0</v>
      </c>
      <c r="CK7" s="73">
        <v>0</v>
      </c>
      <c r="CL7" s="73">
        <v>0</v>
      </c>
      <c r="CM7" s="73">
        <v>0</v>
      </c>
      <c r="CN7" s="73">
        <v>0</v>
      </c>
      <c r="CO7" s="73">
        <f t="shared" ref="CO7:CO20" si="0">C7+H7+M7+R7+W7+AB7+AG7+AL7+AQ7+AV7+BA7+BF7+BK7+BP7+BU7+BZ7+CE7+CJ7</f>
        <v>26597790.328472</v>
      </c>
      <c r="CP7" s="73">
        <f t="shared" ref="CP7:CP20" si="1">D7+I7+N7+S7+X7+AC7+AH7+AM7+AR7+AW7+BB7+BG7+BL7+BQ7+BV7+CA7+CF7+CK7</f>
        <v>16013191.257351</v>
      </c>
      <c r="CQ7" s="73">
        <f t="shared" ref="CQ7:CQ20" si="2">E7+J7+O7+T7+Y7+AD7+AI7+AN7+AS7+AX7+BC7+BH7+BM7+BR7+BW7+CB7+CG7+CL7</f>
        <v>5666606.4574330011</v>
      </c>
      <c r="CR7" s="73">
        <f t="shared" ref="CR7:CR20" si="3">F7+K7+P7+U7+Z7+AE7+AJ7+AO7+AT7+AY7+BD7+BI7+BN7+BS7+BX7+CC7+CH7+CM7</f>
        <v>48277588.043256</v>
      </c>
      <c r="CS7" s="73">
        <f t="shared" ref="CS7:CS20" si="4">G7+L7+Q7+V7+AA7+AF7+AK7+AP7+AU7+AZ7+BE7+BJ7+BO7+BT7+BY7+CD7+CI7+CN7</f>
        <v>11777126.598062191</v>
      </c>
    </row>
    <row r="8" spans="1:97" s="24" customFormat="1" ht="24.95" customHeight="1" x14ac:dyDescent="0.2">
      <c r="A8" s="53">
        <v>2</v>
      </c>
      <c r="B8" s="72" t="s">
        <v>87</v>
      </c>
      <c r="C8" s="73">
        <v>171893.35219300457</v>
      </c>
      <c r="D8" s="73">
        <v>7898.1390180000062</v>
      </c>
      <c r="E8" s="73">
        <v>1607098.3928589991</v>
      </c>
      <c r="F8" s="73">
        <v>1786889.8840700036</v>
      </c>
      <c r="G8" s="73">
        <v>0</v>
      </c>
      <c r="H8" s="73">
        <v>0.02</v>
      </c>
      <c r="I8" s="73">
        <v>891770.04922211647</v>
      </c>
      <c r="J8" s="73">
        <v>0</v>
      </c>
      <c r="K8" s="73">
        <v>891770.06922211649</v>
      </c>
      <c r="L8" s="73">
        <v>0</v>
      </c>
      <c r="M8" s="73">
        <v>149055.5691999979</v>
      </c>
      <c r="N8" s="73">
        <v>1406.3456970000016</v>
      </c>
      <c r="O8" s="73">
        <v>51215.299689999883</v>
      </c>
      <c r="P8" s="73">
        <v>201677.21458699781</v>
      </c>
      <c r="Q8" s="73">
        <v>0</v>
      </c>
      <c r="R8" s="73">
        <v>17011892.867540814</v>
      </c>
      <c r="S8" s="73">
        <v>2649860.1081900019</v>
      </c>
      <c r="T8" s="73">
        <v>19436199.481766641</v>
      </c>
      <c r="U8" s="73">
        <v>39097952.457497455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3">
        <v>0</v>
      </c>
      <c r="AN8" s="73">
        <v>0</v>
      </c>
      <c r="AO8" s="73">
        <v>0</v>
      </c>
      <c r="AP8" s="73">
        <v>0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0</v>
      </c>
      <c r="BV8" s="73">
        <v>0</v>
      </c>
      <c r="BW8" s="73">
        <v>0</v>
      </c>
      <c r="BX8" s="73">
        <v>0</v>
      </c>
      <c r="BY8" s="73">
        <v>0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0</v>
      </c>
      <c r="CI8" s="73">
        <v>0</v>
      </c>
      <c r="CJ8" s="73">
        <v>0</v>
      </c>
      <c r="CK8" s="73">
        <v>0</v>
      </c>
      <c r="CL8" s="73">
        <v>0</v>
      </c>
      <c r="CM8" s="73">
        <v>0</v>
      </c>
      <c r="CN8" s="73">
        <v>0</v>
      </c>
      <c r="CO8" s="73">
        <f t="shared" si="0"/>
        <v>17332841.808933817</v>
      </c>
      <c r="CP8" s="73">
        <f t="shared" si="1"/>
        <v>3550934.6421271185</v>
      </c>
      <c r="CQ8" s="73">
        <f t="shared" si="2"/>
        <v>21094513.174315639</v>
      </c>
      <c r="CR8" s="73">
        <f t="shared" si="3"/>
        <v>41978289.625376575</v>
      </c>
      <c r="CS8" s="73">
        <f t="shared" si="4"/>
        <v>0</v>
      </c>
    </row>
    <row r="9" spans="1:97" ht="24.95" customHeight="1" x14ac:dyDescent="0.2">
      <c r="A9" s="53">
        <v>3</v>
      </c>
      <c r="B9" s="72" t="s">
        <v>47</v>
      </c>
      <c r="C9" s="73">
        <v>27372.144069000053</v>
      </c>
      <c r="D9" s="73">
        <v>3430717.7613284746</v>
      </c>
      <c r="E9" s="73">
        <v>0</v>
      </c>
      <c r="F9" s="73">
        <v>3458089.9053974748</v>
      </c>
      <c r="G9" s="73">
        <v>258924.24495105757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353877.37062399898</v>
      </c>
      <c r="N9" s="73">
        <v>209390.04940500046</v>
      </c>
      <c r="O9" s="73">
        <v>17224.484540000005</v>
      </c>
      <c r="P9" s="73">
        <v>580491.90456899942</v>
      </c>
      <c r="Q9" s="73">
        <v>61350.441821946886</v>
      </c>
      <c r="R9" s="73">
        <v>2607.0968780000053</v>
      </c>
      <c r="S9" s="73">
        <v>0</v>
      </c>
      <c r="T9" s="73">
        <v>0</v>
      </c>
      <c r="U9" s="73">
        <v>2607.0968780000053</v>
      </c>
      <c r="V9" s="73">
        <v>2579.4661038046547</v>
      </c>
      <c r="W9" s="73">
        <v>4268509.3782609776</v>
      </c>
      <c r="X9" s="73">
        <v>5106102.8093909957</v>
      </c>
      <c r="Y9" s="73">
        <v>496622.84240200004</v>
      </c>
      <c r="Z9" s="73">
        <v>9871235.0300539732</v>
      </c>
      <c r="AA9" s="73">
        <v>50842.449073999996</v>
      </c>
      <c r="AB9" s="73">
        <v>1231115.5496129985</v>
      </c>
      <c r="AC9" s="73">
        <v>750110.28964399791</v>
      </c>
      <c r="AD9" s="73">
        <v>31252.234559000004</v>
      </c>
      <c r="AE9" s="73">
        <v>2012478.0738159963</v>
      </c>
      <c r="AF9" s="73">
        <v>105842.23597623657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436266.05077399994</v>
      </c>
      <c r="AM9" s="73">
        <v>0</v>
      </c>
      <c r="AN9" s="73">
        <v>0</v>
      </c>
      <c r="AO9" s="73">
        <v>436266.05077399994</v>
      </c>
      <c r="AP9" s="73">
        <v>407778.73439499998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1217146.142537999</v>
      </c>
      <c r="BG9" s="73">
        <v>8377.3211819999997</v>
      </c>
      <c r="BH9" s="73">
        <v>0</v>
      </c>
      <c r="BI9" s="73">
        <v>1225523.463719999</v>
      </c>
      <c r="BJ9" s="73">
        <v>243115.80758766664</v>
      </c>
      <c r="BK9" s="73">
        <v>8017794.3350939956</v>
      </c>
      <c r="BL9" s="73">
        <v>5750001.5148489904</v>
      </c>
      <c r="BM9" s="73">
        <v>29419.430640999999</v>
      </c>
      <c r="BN9" s="73">
        <v>13797215.280583985</v>
      </c>
      <c r="BO9" s="73">
        <v>8620154.6868040096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213843.88611399999</v>
      </c>
      <c r="BV9" s="73">
        <v>383</v>
      </c>
      <c r="BW9" s="73">
        <v>81</v>
      </c>
      <c r="BX9" s="73">
        <v>214307.88611399999</v>
      </c>
      <c r="BY9" s="73">
        <v>230841.90524576404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9255736.9164859988</v>
      </c>
      <c r="CF9" s="73">
        <v>140129.66869100003</v>
      </c>
      <c r="CG9" s="73">
        <v>2477.9349999999999</v>
      </c>
      <c r="CH9" s="73">
        <v>9398344.5201769993</v>
      </c>
      <c r="CI9" s="73">
        <v>3358155.3320550965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f t="shared" si="0"/>
        <v>25024268.870450966</v>
      </c>
      <c r="CP9" s="73">
        <f t="shared" si="1"/>
        <v>15395212.414490458</v>
      </c>
      <c r="CQ9" s="73">
        <f t="shared" si="2"/>
        <v>577077.92714200018</v>
      </c>
      <c r="CR9" s="73">
        <f t="shared" si="3"/>
        <v>40996559.212083429</v>
      </c>
      <c r="CS9" s="73">
        <f t="shared" si="4"/>
        <v>13339585.304014582</v>
      </c>
    </row>
    <row r="10" spans="1:97" ht="24.95" customHeight="1" x14ac:dyDescent="0.2">
      <c r="A10" s="53">
        <v>4</v>
      </c>
      <c r="B10" s="72" t="s">
        <v>58</v>
      </c>
      <c r="C10" s="73">
        <v>86849.954700001239</v>
      </c>
      <c r="D10" s="73">
        <v>79.92</v>
      </c>
      <c r="E10" s="73">
        <v>2349409.0673007448</v>
      </c>
      <c r="F10" s="73">
        <v>2436338.9420007463</v>
      </c>
      <c r="G10" s="73">
        <v>0</v>
      </c>
      <c r="H10" s="73">
        <v>99664.336799998768</v>
      </c>
      <c r="I10" s="73">
        <v>8365.9896000000153</v>
      </c>
      <c r="J10" s="73">
        <v>1765490.9265000061</v>
      </c>
      <c r="K10" s="73">
        <v>1873521.2529000049</v>
      </c>
      <c r="L10" s="73">
        <v>0</v>
      </c>
      <c r="M10" s="73">
        <v>128980.8876262288</v>
      </c>
      <c r="N10" s="73">
        <v>1506.8525700651687</v>
      </c>
      <c r="O10" s="73">
        <v>25311.337394299349</v>
      </c>
      <c r="P10" s="73">
        <v>155799.07759059331</v>
      </c>
      <c r="Q10" s="73">
        <v>0</v>
      </c>
      <c r="R10" s="73">
        <v>3001024.2062000334</v>
      </c>
      <c r="S10" s="73">
        <v>79197.916399999638</v>
      </c>
      <c r="T10" s="73">
        <v>17628623.297188882</v>
      </c>
      <c r="U10" s="73">
        <v>20708845.419788916</v>
      </c>
      <c r="V10" s="73">
        <v>0</v>
      </c>
      <c r="W10" s="73">
        <v>189941.69667845906</v>
      </c>
      <c r="X10" s="73">
        <v>121151.91158702102</v>
      </c>
      <c r="Y10" s="73">
        <v>1016507.2018192125</v>
      </c>
      <c r="Z10" s="73">
        <v>1327600.8100846927</v>
      </c>
      <c r="AA10" s="73">
        <v>0</v>
      </c>
      <c r="AB10" s="73">
        <v>31825.590062841529</v>
      </c>
      <c r="AC10" s="73">
        <v>11426.539537601016</v>
      </c>
      <c r="AD10" s="73">
        <v>92851.571137853258</v>
      </c>
      <c r="AE10" s="73">
        <v>136103.7007382958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651.78</v>
      </c>
      <c r="BV10" s="73">
        <v>0</v>
      </c>
      <c r="BW10" s="73">
        <v>0</v>
      </c>
      <c r="BX10" s="73">
        <v>651.78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1000</v>
      </c>
      <c r="CF10" s="73">
        <v>0</v>
      </c>
      <c r="CG10" s="73">
        <v>0</v>
      </c>
      <c r="CH10" s="73">
        <v>1000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f t="shared" si="0"/>
        <v>3539938.4520675624</v>
      </c>
      <c r="CP10" s="73">
        <f t="shared" si="1"/>
        <v>221729.12969468688</v>
      </c>
      <c r="CQ10" s="73">
        <f t="shared" si="2"/>
        <v>22878193.401340995</v>
      </c>
      <c r="CR10" s="73">
        <f t="shared" si="3"/>
        <v>26639860.983103249</v>
      </c>
      <c r="CS10" s="73">
        <f t="shared" si="4"/>
        <v>0</v>
      </c>
    </row>
    <row r="11" spans="1:97" ht="24.95" customHeight="1" x14ac:dyDescent="0.2">
      <c r="A11" s="53">
        <v>5</v>
      </c>
      <c r="B11" s="72" t="s">
        <v>66</v>
      </c>
      <c r="C11" s="73">
        <v>10062.17</v>
      </c>
      <c r="D11" s="73">
        <v>0</v>
      </c>
      <c r="E11" s="73">
        <v>0</v>
      </c>
      <c r="F11" s="73">
        <v>10062.17</v>
      </c>
      <c r="G11" s="73">
        <v>0</v>
      </c>
      <c r="H11" s="73">
        <v>50163.17</v>
      </c>
      <c r="I11" s="73">
        <v>51157.33</v>
      </c>
      <c r="J11" s="73">
        <v>560</v>
      </c>
      <c r="K11" s="73">
        <v>101880.5</v>
      </c>
      <c r="L11" s="73">
        <v>0</v>
      </c>
      <c r="M11" s="73">
        <v>66372.83</v>
      </c>
      <c r="N11" s="73">
        <v>8496.9800000000014</v>
      </c>
      <c r="O11" s="73">
        <v>2962.63</v>
      </c>
      <c r="P11" s="73">
        <v>77832.44</v>
      </c>
      <c r="Q11" s="73">
        <v>24594.43</v>
      </c>
      <c r="R11" s="73">
        <v>7612114.8099999996</v>
      </c>
      <c r="S11" s="73">
        <v>85260.68</v>
      </c>
      <c r="T11" s="73">
        <v>1634782.26</v>
      </c>
      <c r="U11" s="73">
        <v>9332157.75</v>
      </c>
      <c r="V11" s="73">
        <v>0</v>
      </c>
      <c r="W11" s="73">
        <v>579036.02</v>
      </c>
      <c r="X11" s="73">
        <v>449054.14</v>
      </c>
      <c r="Y11" s="73">
        <v>255297.4</v>
      </c>
      <c r="Z11" s="73">
        <v>1283387.56</v>
      </c>
      <c r="AA11" s="73">
        <v>0</v>
      </c>
      <c r="AB11" s="73">
        <v>86690.489999999991</v>
      </c>
      <c r="AC11" s="73">
        <v>73946.09</v>
      </c>
      <c r="AD11" s="73">
        <v>5818.51</v>
      </c>
      <c r="AE11" s="73">
        <v>166455.09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3">
        <v>0</v>
      </c>
      <c r="AP11" s="73">
        <v>0</v>
      </c>
      <c r="AQ11" s="73">
        <v>0</v>
      </c>
      <c r="AR11" s="73">
        <v>0</v>
      </c>
      <c r="AS11" s="73">
        <v>0</v>
      </c>
      <c r="AT11" s="73">
        <v>0</v>
      </c>
      <c r="AU11" s="73">
        <v>0</v>
      </c>
      <c r="AV11" s="73">
        <v>0</v>
      </c>
      <c r="AW11" s="73">
        <v>0</v>
      </c>
      <c r="AX11" s="73">
        <v>0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210254.65</v>
      </c>
      <c r="BG11" s="73">
        <v>318.74</v>
      </c>
      <c r="BH11" s="73">
        <v>0</v>
      </c>
      <c r="BI11" s="73">
        <v>210573.38999999998</v>
      </c>
      <c r="BJ11" s="73">
        <v>62468.63</v>
      </c>
      <c r="BK11" s="73">
        <v>1466027.86</v>
      </c>
      <c r="BL11" s="73">
        <v>451915.92</v>
      </c>
      <c r="BM11" s="73">
        <v>0</v>
      </c>
      <c r="BN11" s="73">
        <v>1917943.78</v>
      </c>
      <c r="BO11" s="73">
        <v>863872.39999999991</v>
      </c>
      <c r="BP11" s="73">
        <v>35035.08</v>
      </c>
      <c r="BQ11" s="73">
        <v>13829.46</v>
      </c>
      <c r="BR11" s="73">
        <v>4521.1499999999996</v>
      </c>
      <c r="BS11" s="73">
        <v>53385.69</v>
      </c>
      <c r="BT11" s="73">
        <v>1461.95</v>
      </c>
      <c r="BU11" s="73">
        <v>1011505.81</v>
      </c>
      <c r="BV11" s="73">
        <v>826.46</v>
      </c>
      <c r="BW11" s="73">
        <v>425.45</v>
      </c>
      <c r="BX11" s="73">
        <v>1012757.72</v>
      </c>
      <c r="BY11" s="73">
        <v>569162.57999999996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545000.80000000005</v>
      </c>
      <c r="CF11" s="73">
        <v>300</v>
      </c>
      <c r="CG11" s="73">
        <v>6009.77</v>
      </c>
      <c r="CH11" s="73">
        <v>551310.57000000007</v>
      </c>
      <c r="CI11" s="73">
        <v>131472.6</v>
      </c>
      <c r="CJ11" s="73">
        <v>0</v>
      </c>
      <c r="CK11" s="73">
        <v>0</v>
      </c>
      <c r="CL11" s="73">
        <v>0</v>
      </c>
      <c r="CM11" s="73">
        <v>0</v>
      </c>
      <c r="CN11" s="73">
        <v>0</v>
      </c>
      <c r="CO11" s="73">
        <f t="shared" si="0"/>
        <v>11672263.690000001</v>
      </c>
      <c r="CP11" s="73">
        <f t="shared" si="1"/>
        <v>1135105.7999999998</v>
      </c>
      <c r="CQ11" s="73">
        <f t="shared" si="2"/>
        <v>1910377.1699999997</v>
      </c>
      <c r="CR11" s="73">
        <f t="shared" si="3"/>
        <v>14717746.66</v>
      </c>
      <c r="CS11" s="73">
        <f t="shared" si="4"/>
        <v>1653032.5899999999</v>
      </c>
    </row>
    <row r="12" spans="1:97" ht="24.95" customHeight="1" x14ac:dyDescent="0.2">
      <c r="A12" s="53">
        <v>6</v>
      </c>
      <c r="B12" s="72" t="s">
        <v>61</v>
      </c>
      <c r="C12" s="73">
        <v>266521.13695164007</v>
      </c>
      <c r="D12" s="73">
        <v>0</v>
      </c>
      <c r="E12" s="73">
        <v>21380.299999999897</v>
      </c>
      <c r="F12" s="73">
        <v>287901.43695163995</v>
      </c>
      <c r="G12" s="73">
        <v>211221.08193563999</v>
      </c>
      <c r="H12" s="73">
        <v>37747.08</v>
      </c>
      <c r="I12" s="73">
        <v>7333.03</v>
      </c>
      <c r="J12" s="73">
        <v>1415.5</v>
      </c>
      <c r="K12" s="73">
        <v>46495.61</v>
      </c>
      <c r="L12" s="73">
        <v>2143.3397999999997</v>
      </c>
      <c r="M12" s="73">
        <v>87433.010095999984</v>
      </c>
      <c r="N12" s="73">
        <v>17327.87000000001</v>
      </c>
      <c r="O12" s="73">
        <v>10087.310000000012</v>
      </c>
      <c r="P12" s="73">
        <v>114848.19009600001</v>
      </c>
      <c r="Q12" s="73">
        <v>3391.4271908099931</v>
      </c>
      <c r="R12" s="73">
        <v>6227206.9911880046</v>
      </c>
      <c r="S12" s="73">
        <v>80776.649999999863</v>
      </c>
      <c r="T12" s="73">
        <v>1190491.7399999958</v>
      </c>
      <c r="U12" s="73">
        <v>7498475.3811879996</v>
      </c>
      <c r="V12" s="73">
        <v>0</v>
      </c>
      <c r="W12" s="73">
        <v>932019.07152500027</v>
      </c>
      <c r="X12" s="73">
        <v>813952.92999999959</v>
      </c>
      <c r="Y12" s="73">
        <v>65804.94</v>
      </c>
      <c r="Z12" s="73">
        <v>1811776.9415249997</v>
      </c>
      <c r="AA12" s="73">
        <v>113846.51074800003</v>
      </c>
      <c r="AB12" s="73">
        <v>214592.64270699999</v>
      </c>
      <c r="AC12" s="73">
        <v>102656.17000000003</v>
      </c>
      <c r="AD12" s="73">
        <v>5889.13</v>
      </c>
      <c r="AE12" s="73">
        <v>323137.94270700001</v>
      </c>
      <c r="AF12" s="73">
        <v>35272.327131859995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5472.1849000000002</v>
      </c>
      <c r="AM12" s="73">
        <v>0</v>
      </c>
      <c r="AN12" s="73">
        <v>0</v>
      </c>
      <c r="AO12" s="73">
        <v>5472.1849000000002</v>
      </c>
      <c r="AP12" s="73">
        <v>849.36546510000005</v>
      </c>
      <c r="AQ12" s="73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73">
        <v>0</v>
      </c>
      <c r="AX12" s="73">
        <v>0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110586.35733400001</v>
      </c>
      <c r="BG12" s="73">
        <v>26457.159999999963</v>
      </c>
      <c r="BH12" s="73">
        <v>0</v>
      </c>
      <c r="BI12" s="73">
        <v>137043.51733399997</v>
      </c>
      <c r="BJ12" s="73">
        <v>62026.359366620229</v>
      </c>
      <c r="BK12" s="73">
        <v>1409175.853815</v>
      </c>
      <c r="BL12" s="73">
        <v>27650.380000000005</v>
      </c>
      <c r="BM12" s="73">
        <v>0</v>
      </c>
      <c r="BN12" s="73">
        <v>1436826.2338149999</v>
      </c>
      <c r="BO12" s="73">
        <v>916919.58946857811</v>
      </c>
      <c r="BP12" s="73">
        <v>143520.96899999998</v>
      </c>
      <c r="BQ12" s="73">
        <v>0</v>
      </c>
      <c r="BR12" s="73">
        <v>0</v>
      </c>
      <c r="BS12" s="73">
        <v>143520.96899999998</v>
      </c>
      <c r="BT12" s="73">
        <v>126918.17703791999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549324.47433999996</v>
      </c>
      <c r="CF12" s="73">
        <v>1627.23</v>
      </c>
      <c r="CG12" s="73">
        <v>0</v>
      </c>
      <c r="CH12" s="73">
        <v>550951.70433999994</v>
      </c>
      <c r="CI12" s="73">
        <v>475159.55254000006</v>
      </c>
      <c r="CJ12" s="73">
        <v>0</v>
      </c>
      <c r="CK12" s="73">
        <v>0</v>
      </c>
      <c r="CL12" s="73">
        <v>0</v>
      </c>
      <c r="CM12" s="73">
        <v>0</v>
      </c>
      <c r="CN12" s="73">
        <v>0</v>
      </c>
      <c r="CO12" s="73">
        <f t="shared" si="0"/>
        <v>9983599.7718566433</v>
      </c>
      <c r="CP12" s="73">
        <f t="shared" si="1"/>
        <v>1077781.4199999995</v>
      </c>
      <c r="CQ12" s="73">
        <f t="shared" si="2"/>
        <v>1295068.9199999955</v>
      </c>
      <c r="CR12" s="73">
        <f t="shared" si="3"/>
        <v>12356450.111856639</v>
      </c>
      <c r="CS12" s="73">
        <f t="shared" si="4"/>
        <v>1947747.7306845286</v>
      </c>
    </row>
    <row r="13" spans="1:97" ht="24.95" customHeight="1" x14ac:dyDescent="0.2">
      <c r="A13" s="53">
        <v>7</v>
      </c>
      <c r="B13" s="72" t="s">
        <v>60</v>
      </c>
      <c r="C13" s="73">
        <v>103237.52521692432</v>
      </c>
      <c r="D13" s="73">
        <v>60332.130913381203</v>
      </c>
      <c r="E13" s="73">
        <v>2012.8090161054743</v>
      </c>
      <c r="F13" s="73">
        <v>165582.46514641101</v>
      </c>
      <c r="G13" s="73">
        <v>237989.62317287349</v>
      </c>
      <c r="H13" s="73">
        <v>16695.541425011186</v>
      </c>
      <c r="I13" s="73">
        <v>254221.47961166667</v>
      </c>
      <c r="J13" s="73">
        <v>347.57564565338527</v>
      </c>
      <c r="K13" s="73">
        <v>271264.59668233123</v>
      </c>
      <c r="L13" s="73">
        <v>33781.18078219382</v>
      </c>
      <c r="M13" s="73">
        <v>91943.027587215154</v>
      </c>
      <c r="N13" s="73">
        <v>9214.9507913939105</v>
      </c>
      <c r="O13" s="73">
        <v>98</v>
      </c>
      <c r="P13" s="73">
        <v>101255.97837860907</v>
      </c>
      <c r="Q13" s="73">
        <v>145287.04050611061</v>
      </c>
      <c r="R13" s="73">
        <v>4559512.2142026536</v>
      </c>
      <c r="S13" s="73">
        <v>-10751.467896174863</v>
      </c>
      <c r="T13" s="73">
        <v>42361.011634537426</v>
      </c>
      <c r="U13" s="73">
        <v>4591121.757941016</v>
      </c>
      <c r="V13" s="73">
        <v>9078959.1327217929</v>
      </c>
      <c r="W13" s="73">
        <v>433076.57605615823</v>
      </c>
      <c r="X13" s="73">
        <v>365149.35778270167</v>
      </c>
      <c r="Y13" s="73">
        <v>1023.17</v>
      </c>
      <c r="Z13" s="73">
        <v>799249.10383885994</v>
      </c>
      <c r="AA13" s="73">
        <v>77566.131899468237</v>
      </c>
      <c r="AB13" s="73">
        <v>126634.44539147752</v>
      </c>
      <c r="AC13" s="73">
        <v>32492.806428962791</v>
      </c>
      <c r="AD13" s="73">
        <v>190</v>
      </c>
      <c r="AE13" s="73">
        <v>159317.25182044032</v>
      </c>
      <c r="AF13" s="73">
        <v>53500.003628032071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134283.1618732902</v>
      </c>
      <c r="BG13" s="73">
        <v>952.38879599999996</v>
      </c>
      <c r="BH13" s="73">
        <v>0</v>
      </c>
      <c r="BI13" s="73">
        <v>135235.55066929021</v>
      </c>
      <c r="BJ13" s="73">
        <v>83588.627164961727</v>
      </c>
      <c r="BK13" s="73">
        <v>907554.52028199285</v>
      </c>
      <c r="BL13" s="73">
        <v>2353742.7364919926</v>
      </c>
      <c r="BM13" s="73">
        <v>0</v>
      </c>
      <c r="BN13" s="73">
        <v>3261297.2567739855</v>
      </c>
      <c r="BO13" s="73">
        <v>2034727.6627422366</v>
      </c>
      <c r="BP13" s="73">
        <v>134941.96017945569</v>
      </c>
      <c r="BQ13" s="73">
        <v>13639.503555079909</v>
      </c>
      <c r="BR13" s="73">
        <v>0</v>
      </c>
      <c r="BS13" s="73">
        <v>148581.46373453562</v>
      </c>
      <c r="BT13" s="73">
        <v>75140.962661554848</v>
      </c>
      <c r="BU13" s="73">
        <v>0</v>
      </c>
      <c r="BV13" s="73">
        <v>0</v>
      </c>
      <c r="BW13" s="73">
        <v>0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149141.1</v>
      </c>
      <c r="CF13" s="73">
        <v>4470</v>
      </c>
      <c r="CG13" s="73">
        <v>0</v>
      </c>
      <c r="CH13" s="73">
        <v>153611.1</v>
      </c>
      <c r="CI13" s="73">
        <v>93408.182912578792</v>
      </c>
      <c r="CJ13" s="73">
        <v>0</v>
      </c>
      <c r="CK13" s="73">
        <v>0</v>
      </c>
      <c r="CL13" s="73">
        <v>0</v>
      </c>
      <c r="CM13" s="73">
        <v>0</v>
      </c>
      <c r="CN13" s="73">
        <v>0</v>
      </c>
      <c r="CO13" s="73">
        <f t="shared" si="0"/>
        <v>6657020.0722141778</v>
      </c>
      <c r="CP13" s="73">
        <f t="shared" si="1"/>
        <v>3083463.8864750038</v>
      </c>
      <c r="CQ13" s="73">
        <f t="shared" si="2"/>
        <v>46032.566296296282</v>
      </c>
      <c r="CR13" s="73">
        <f t="shared" si="3"/>
        <v>9786516.5249854792</v>
      </c>
      <c r="CS13" s="73">
        <f t="shared" si="4"/>
        <v>11913948.548191804</v>
      </c>
    </row>
    <row r="14" spans="1:97" ht="24.95" customHeight="1" x14ac:dyDescent="0.2">
      <c r="A14" s="53">
        <v>8</v>
      </c>
      <c r="B14" s="72" t="s">
        <v>63</v>
      </c>
      <c r="C14" s="73">
        <v>28377.59</v>
      </c>
      <c r="D14" s="73">
        <v>14624.46</v>
      </c>
      <c r="E14" s="73">
        <v>115472.35</v>
      </c>
      <c r="F14" s="73">
        <v>158474.40000000002</v>
      </c>
      <c r="G14" s="73">
        <v>0</v>
      </c>
      <c r="H14" s="73">
        <v>87.65</v>
      </c>
      <c r="I14" s="73">
        <v>25652.45</v>
      </c>
      <c r="J14" s="73">
        <v>123.65</v>
      </c>
      <c r="K14" s="73">
        <v>25863.750000000004</v>
      </c>
      <c r="L14" s="73">
        <v>1549.7490500064005</v>
      </c>
      <c r="M14" s="73">
        <v>75219.429999999993</v>
      </c>
      <c r="N14" s="73">
        <v>1378.05</v>
      </c>
      <c r="O14" s="73">
        <v>789.16</v>
      </c>
      <c r="P14" s="73">
        <v>77386.64</v>
      </c>
      <c r="Q14" s="73">
        <v>0</v>
      </c>
      <c r="R14" s="73">
        <v>445924.74</v>
      </c>
      <c r="S14" s="73">
        <v>36718.800000000003</v>
      </c>
      <c r="T14" s="73">
        <v>1600717.31</v>
      </c>
      <c r="U14" s="73">
        <v>2083360.85</v>
      </c>
      <c r="V14" s="73">
        <v>0</v>
      </c>
      <c r="W14" s="73">
        <v>181436.54</v>
      </c>
      <c r="X14" s="73">
        <v>242505.60000000001</v>
      </c>
      <c r="Y14" s="73">
        <v>456342.12</v>
      </c>
      <c r="Z14" s="73">
        <v>880284.26</v>
      </c>
      <c r="AA14" s="73">
        <v>0</v>
      </c>
      <c r="AB14" s="73">
        <v>87781.84</v>
      </c>
      <c r="AC14" s="73">
        <v>26876.48</v>
      </c>
      <c r="AD14" s="73">
        <v>120.82</v>
      </c>
      <c r="AE14" s="73">
        <v>114779.14</v>
      </c>
      <c r="AF14" s="73">
        <v>13808.214246549182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50273.22</v>
      </c>
      <c r="AM14" s="73">
        <v>0</v>
      </c>
      <c r="AN14" s="73">
        <v>0</v>
      </c>
      <c r="AO14" s="73">
        <v>50273.22</v>
      </c>
      <c r="AP14" s="73">
        <v>-5994.9000819672074</v>
      </c>
      <c r="AQ14" s="73">
        <v>-10438.56</v>
      </c>
      <c r="AR14" s="73">
        <v>0</v>
      </c>
      <c r="AS14" s="73">
        <v>1096870</v>
      </c>
      <c r="AT14" s="73">
        <v>1086431.44</v>
      </c>
      <c r="AU14" s="73">
        <v>354643.55588407104</v>
      </c>
      <c r="AV14" s="73">
        <v>0</v>
      </c>
      <c r="AW14" s="73">
        <v>0</v>
      </c>
      <c r="AX14" s="73">
        <v>32049.83</v>
      </c>
      <c r="AY14" s="73">
        <v>32049.83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112702.44</v>
      </c>
      <c r="BG14" s="73">
        <v>15181.31</v>
      </c>
      <c r="BH14" s="73">
        <v>1472.53</v>
      </c>
      <c r="BI14" s="73">
        <v>129356.28</v>
      </c>
      <c r="BJ14" s="73">
        <v>39102.028801827859</v>
      </c>
      <c r="BK14" s="73">
        <v>-758096.34</v>
      </c>
      <c r="BL14" s="73">
        <v>1014583.81</v>
      </c>
      <c r="BM14" s="73">
        <v>98078.88</v>
      </c>
      <c r="BN14" s="73">
        <v>354566.35000000009</v>
      </c>
      <c r="BO14" s="73">
        <v>-1053231.040269464</v>
      </c>
      <c r="BP14" s="73">
        <v>130840.53</v>
      </c>
      <c r="BQ14" s="73">
        <v>13051.5</v>
      </c>
      <c r="BR14" s="73">
        <v>0</v>
      </c>
      <c r="BS14" s="73">
        <v>143892.03</v>
      </c>
      <c r="BT14" s="73">
        <v>119301.86516006557</v>
      </c>
      <c r="BU14" s="73">
        <v>292427.87</v>
      </c>
      <c r="BV14" s="73">
        <v>100</v>
      </c>
      <c r="BW14" s="73">
        <v>1271.3699999999999</v>
      </c>
      <c r="BX14" s="73">
        <v>293799.24</v>
      </c>
      <c r="BY14" s="73">
        <v>192496.31599124582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646739.56000000006</v>
      </c>
      <c r="CF14" s="73">
        <v>4711.83</v>
      </c>
      <c r="CG14" s="73">
        <v>166998</v>
      </c>
      <c r="CH14" s="73">
        <v>818449.39</v>
      </c>
      <c r="CI14" s="73">
        <v>643454.1584603556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f t="shared" si="0"/>
        <v>1283276.51</v>
      </c>
      <c r="CP14" s="73">
        <f t="shared" si="1"/>
        <v>1395384.29</v>
      </c>
      <c r="CQ14" s="73">
        <f t="shared" si="2"/>
        <v>3570306.0199999996</v>
      </c>
      <c r="CR14" s="73">
        <f t="shared" si="3"/>
        <v>6248966.8200000022</v>
      </c>
      <c r="CS14" s="73">
        <f t="shared" si="4"/>
        <v>305129.94724269025</v>
      </c>
    </row>
    <row r="15" spans="1:97" ht="24.95" customHeight="1" x14ac:dyDescent="0.2">
      <c r="A15" s="53">
        <v>9</v>
      </c>
      <c r="B15" s="72" t="s">
        <v>64</v>
      </c>
      <c r="C15" s="73">
        <v>0</v>
      </c>
      <c r="D15" s="73">
        <v>24620.533619432434</v>
      </c>
      <c r="E15" s="73">
        <v>0</v>
      </c>
      <c r="F15" s="73">
        <v>24620.533619432434</v>
      </c>
      <c r="G15" s="73">
        <v>0</v>
      </c>
      <c r="H15" s="73">
        <v>2368</v>
      </c>
      <c r="I15" s="73">
        <v>16091.505560000025</v>
      </c>
      <c r="J15" s="73">
        <v>619.5</v>
      </c>
      <c r="K15" s="73">
        <v>19079.005560000027</v>
      </c>
      <c r="L15" s="73">
        <v>0</v>
      </c>
      <c r="M15" s="73">
        <v>36147.572240829082</v>
      </c>
      <c r="N15" s="73">
        <v>9298.7529860669983</v>
      </c>
      <c r="O15" s="73">
        <v>33875.014052750761</v>
      </c>
      <c r="P15" s="73">
        <v>79321.33927964684</v>
      </c>
      <c r="Q15" s="73">
        <v>12851.179834550536</v>
      </c>
      <c r="R15" s="73">
        <v>1529455.1502580822</v>
      </c>
      <c r="S15" s="73">
        <v>480868.03193228599</v>
      </c>
      <c r="T15" s="73">
        <v>256290.0372300318</v>
      </c>
      <c r="U15" s="73">
        <v>2266613.2194204</v>
      </c>
      <c r="V15" s="73">
        <v>0</v>
      </c>
      <c r="W15" s="73">
        <v>453377.72243479558</v>
      </c>
      <c r="X15" s="73">
        <v>74715.631821375777</v>
      </c>
      <c r="Y15" s="73">
        <v>741646.90236875124</v>
      </c>
      <c r="Z15" s="73">
        <v>1269740.2566249226</v>
      </c>
      <c r="AA15" s="73">
        <v>364904.00959361455</v>
      </c>
      <c r="AB15" s="73">
        <v>52794.733546544499</v>
      </c>
      <c r="AC15" s="73">
        <v>11142.279665130485</v>
      </c>
      <c r="AD15" s="73">
        <v>47333.881319210246</v>
      </c>
      <c r="AE15" s="73">
        <v>111270.89453088524</v>
      </c>
      <c r="AF15" s="73">
        <v>22668.367499100157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5392.699098000001</v>
      </c>
      <c r="AM15" s="73">
        <v>0</v>
      </c>
      <c r="AN15" s="73">
        <v>0</v>
      </c>
      <c r="AO15" s="73">
        <v>5392.699098000001</v>
      </c>
      <c r="AP15" s="73">
        <v>2051.0848552380949</v>
      </c>
      <c r="AQ15" s="73">
        <v>18000.292036999999</v>
      </c>
      <c r="AR15" s="73">
        <v>0</v>
      </c>
      <c r="AS15" s="73">
        <v>0</v>
      </c>
      <c r="AT15" s="73">
        <v>18000.292036999999</v>
      </c>
      <c r="AU15" s="73">
        <v>12112.782274620335</v>
      </c>
      <c r="AV15" s="73">
        <v>21058.65</v>
      </c>
      <c r="AW15" s="73">
        <v>0</v>
      </c>
      <c r="AX15" s="73">
        <v>0</v>
      </c>
      <c r="AY15" s="73">
        <v>21058.65</v>
      </c>
      <c r="AZ15" s="73">
        <v>0</v>
      </c>
      <c r="BA15" s="73">
        <v>0</v>
      </c>
      <c r="BB15" s="73">
        <v>557.94000000000005</v>
      </c>
      <c r="BC15" s="73">
        <v>0</v>
      </c>
      <c r="BD15" s="73">
        <v>557.94000000000005</v>
      </c>
      <c r="BE15" s="73">
        <v>0</v>
      </c>
      <c r="BF15" s="73">
        <v>103785.2075295214</v>
      </c>
      <c r="BG15" s="73">
        <v>237.37</v>
      </c>
      <c r="BH15" s="73">
        <v>0</v>
      </c>
      <c r="BI15" s="73">
        <v>104022.5775295214</v>
      </c>
      <c r="BJ15" s="73">
        <v>80157.828182568919</v>
      </c>
      <c r="BK15" s="73">
        <v>444081.7640842463</v>
      </c>
      <c r="BL15" s="73">
        <v>513680.75244318566</v>
      </c>
      <c r="BM15" s="73">
        <v>58695.557561643844</v>
      </c>
      <c r="BN15" s="73">
        <v>1016458.0740890759</v>
      </c>
      <c r="BO15" s="73">
        <v>344442.97790090804</v>
      </c>
      <c r="BP15" s="73">
        <v>300</v>
      </c>
      <c r="BQ15" s="73">
        <v>0</v>
      </c>
      <c r="BR15" s="73">
        <v>0</v>
      </c>
      <c r="BS15" s="73">
        <v>300</v>
      </c>
      <c r="BT15" s="73">
        <v>0</v>
      </c>
      <c r="BU15" s="73">
        <v>10525.692980861746</v>
      </c>
      <c r="BV15" s="73">
        <v>0</v>
      </c>
      <c r="BW15" s="73">
        <v>0</v>
      </c>
      <c r="BX15" s="73">
        <v>10525.692980861746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95868.674799999979</v>
      </c>
      <c r="CF15" s="73">
        <v>172702.81967213115</v>
      </c>
      <c r="CG15" s="73">
        <v>35908.29</v>
      </c>
      <c r="CH15" s="73">
        <v>304479.78447213111</v>
      </c>
      <c r="CI15" s="73">
        <v>21119.891188799993</v>
      </c>
      <c r="CJ15" s="73">
        <v>0</v>
      </c>
      <c r="CK15" s="73">
        <v>0</v>
      </c>
      <c r="CL15" s="73">
        <v>0</v>
      </c>
      <c r="CM15" s="73">
        <v>0</v>
      </c>
      <c r="CN15" s="73">
        <v>0</v>
      </c>
      <c r="CO15" s="73">
        <f t="shared" si="0"/>
        <v>2773156.1590098813</v>
      </c>
      <c r="CP15" s="73">
        <f t="shared" si="1"/>
        <v>1303915.6176996084</v>
      </c>
      <c r="CQ15" s="73">
        <f t="shared" si="2"/>
        <v>1174369.182532388</v>
      </c>
      <c r="CR15" s="73">
        <f t="shared" si="3"/>
        <v>5251440.9592418764</v>
      </c>
      <c r="CS15" s="73">
        <f t="shared" si="4"/>
        <v>860308.12132940057</v>
      </c>
    </row>
    <row r="16" spans="1:97" ht="24.95" customHeight="1" x14ac:dyDescent="0.2">
      <c r="A16" s="53">
        <v>10</v>
      </c>
      <c r="B16" s="72" t="s">
        <v>62</v>
      </c>
      <c r="C16" s="73">
        <v>1945.6100000000001</v>
      </c>
      <c r="D16" s="73">
        <v>754.14</v>
      </c>
      <c r="E16" s="73">
        <v>105771.41</v>
      </c>
      <c r="F16" s="73">
        <v>108471.16</v>
      </c>
      <c r="G16" s="73">
        <v>0</v>
      </c>
      <c r="H16" s="73">
        <v>191.14</v>
      </c>
      <c r="I16" s="73">
        <v>7862.5300000000007</v>
      </c>
      <c r="J16" s="73">
        <v>3680.7799999999988</v>
      </c>
      <c r="K16" s="73">
        <v>11734.45</v>
      </c>
      <c r="L16" s="73">
        <v>0</v>
      </c>
      <c r="M16" s="73">
        <v>2197.1799999999998</v>
      </c>
      <c r="N16" s="73">
        <v>1867.21</v>
      </c>
      <c r="O16" s="73">
        <v>35109.539999999994</v>
      </c>
      <c r="P16" s="73">
        <v>39173.929999999993</v>
      </c>
      <c r="Q16" s="73">
        <v>6338.678366099999</v>
      </c>
      <c r="R16" s="73">
        <v>103782.26000000001</v>
      </c>
      <c r="S16" s="73">
        <v>91596.33</v>
      </c>
      <c r="T16" s="73">
        <v>3307482.1799999992</v>
      </c>
      <c r="U16" s="73">
        <v>3502860.7699999991</v>
      </c>
      <c r="V16" s="73">
        <v>0</v>
      </c>
      <c r="W16" s="73">
        <v>53006.049999999988</v>
      </c>
      <c r="X16" s="73">
        <v>40713.980000000003</v>
      </c>
      <c r="Y16" s="73">
        <v>231626.36000000004</v>
      </c>
      <c r="Z16" s="73">
        <v>325346.39</v>
      </c>
      <c r="AA16" s="73">
        <v>143133.90104960001</v>
      </c>
      <c r="AB16" s="73">
        <v>7068.8</v>
      </c>
      <c r="AC16" s="73">
        <v>12757.81</v>
      </c>
      <c r="AD16" s="73">
        <v>46513.589999999989</v>
      </c>
      <c r="AE16" s="73">
        <v>66340.199999999983</v>
      </c>
      <c r="AF16" s="73">
        <v>21886.780914000003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52060.79</v>
      </c>
      <c r="BG16" s="73">
        <v>488.03999999999996</v>
      </c>
      <c r="BH16" s="73">
        <v>0</v>
      </c>
      <c r="BI16" s="73">
        <v>52548.83</v>
      </c>
      <c r="BJ16" s="73">
        <v>35855.379788000006</v>
      </c>
      <c r="BK16" s="73">
        <v>21403.09</v>
      </c>
      <c r="BL16" s="73">
        <v>3576.48</v>
      </c>
      <c r="BM16" s="73">
        <v>3591.0299999999997</v>
      </c>
      <c r="BN16" s="73">
        <v>28570.6</v>
      </c>
      <c r="BO16" s="73">
        <v>19759.783379100001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0</v>
      </c>
      <c r="BV16" s="73">
        <v>0</v>
      </c>
      <c r="BW16" s="73">
        <v>0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209.97</v>
      </c>
      <c r="CH16" s="73">
        <v>209.97</v>
      </c>
      <c r="CI16" s="73">
        <v>147.01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f t="shared" si="0"/>
        <v>241654.91999999998</v>
      </c>
      <c r="CP16" s="73">
        <f t="shared" si="1"/>
        <v>159616.52000000002</v>
      </c>
      <c r="CQ16" s="73">
        <f t="shared" si="2"/>
        <v>3733984.8599999989</v>
      </c>
      <c r="CR16" s="73">
        <f t="shared" si="3"/>
        <v>4135256.3</v>
      </c>
      <c r="CS16" s="73">
        <f t="shared" si="4"/>
        <v>227121.53349680002</v>
      </c>
    </row>
    <row r="17" spans="1:97" ht="24.95" customHeight="1" x14ac:dyDescent="0.2">
      <c r="A17" s="53">
        <v>11</v>
      </c>
      <c r="B17" s="72" t="s">
        <v>49</v>
      </c>
      <c r="C17" s="73">
        <v>9457.711299999999</v>
      </c>
      <c r="D17" s="73">
        <v>0</v>
      </c>
      <c r="E17" s="73">
        <v>0</v>
      </c>
      <c r="F17" s="73">
        <v>9457.711299999999</v>
      </c>
      <c r="G17" s="73">
        <v>0</v>
      </c>
      <c r="H17" s="73">
        <v>1168.5999999999999</v>
      </c>
      <c r="I17" s="73">
        <v>14602.7</v>
      </c>
      <c r="J17" s="73">
        <v>0</v>
      </c>
      <c r="K17" s="73">
        <v>15771.300000000001</v>
      </c>
      <c r="L17" s="73">
        <v>0</v>
      </c>
      <c r="M17" s="73">
        <v>52898.771199999996</v>
      </c>
      <c r="N17" s="73">
        <v>4722</v>
      </c>
      <c r="O17" s="73">
        <v>0</v>
      </c>
      <c r="P17" s="73">
        <v>57620.771199999996</v>
      </c>
      <c r="Q17" s="73">
        <v>29435.26</v>
      </c>
      <c r="R17" s="73">
        <v>2211423.6796978014</v>
      </c>
      <c r="S17" s="73">
        <v>1341</v>
      </c>
      <c r="T17" s="73">
        <v>0</v>
      </c>
      <c r="U17" s="73">
        <v>2212764.6796978014</v>
      </c>
      <c r="V17" s="73">
        <v>44916.959999999999</v>
      </c>
      <c r="W17" s="73">
        <v>454082</v>
      </c>
      <c r="X17" s="73">
        <v>291319</v>
      </c>
      <c r="Y17" s="73">
        <v>0</v>
      </c>
      <c r="Z17" s="73">
        <v>745401</v>
      </c>
      <c r="AA17" s="73">
        <v>67251.820000000007</v>
      </c>
      <c r="AB17" s="73">
        <v>105409.27</v>
      </c>
      <c r="AC17" s="73">
        <v>48952</v>
      </c>
      <c r="AD17" s="73">
        <v>0</v>
      </c>
      <c r="AE17" s="73">
        <v>154361.27000000002</v>
      </c>
      <c r="AF17" s="73">
        <v>21701.300000000003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16032.25</v>
      </c>
      <c r="AR17" s="73">
        <v>0</v>
      </c>
      <c r="AS17" s="73">
        <v>0</v>
      </c>
      <c r="AT17" s="73">
        <v>16032.25</v>
      </c>
      <c r="AU17" s="73">
        <v>16032.25</v>
      </c>
      <c r="AV17" s="73">
        <v>80078.374142000001</v>
      </c>
      <c r="AW17" s="73">
        <v>0</v>
      </c>
      <c r="AX17" s="73">
        <v>0</v>
      </c>
      <c r="AY17" s="73">
        <v>80078.374142000001</v>
      </c>
      <c r="AZ17" s="73">
        <v>51780.9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33680.300000000003</v>
      </c>
      <c r="BG17" s="73">
        <v>0</v>
      </c>
      <c r="BH17" s="73">
        <v>0</v>
      </c>
      <c r="BI17" s="73">
        <v>33680.300000000003</v>
      </c>
      <c r="BJ17" s="73">
        <v>17808.45</v>
      </c>
      <c r="BK17" s="73">
        <v>342688.85</v>
      </c>
      <c r="BL17" s="73">
        <v>8957.59</v>
      </c>
      <c r="BM17" s="73">
        <v>0</v>
      </c>
      <c r="BN17" s="73">
        <v>351646.44</v>
      </c>
      <c r="BO17" s="73">
        <v>141076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28424.190000000002</v>
      </c>
      <c r="BV17" s="73">
        <v>1260.56</v>
      </c>
      <c r="BW17" s="73">
        <v>0</v>
      </c>
      <c r="BX17" s="73">
        <v>29684.750000000004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151428.50999999998</v>
      </c>
      <c r="CF17" s="73">
        <v>3146.92</v>
      </c>
      <c r="CG17" s="73">
        <v>0</v>
      </c>
      <c r="CH17" s="73">
        <v>154575.43</v>
      </c>
      <c r="CI17" s="73">
        <v>64094.35</v>
      </c>
      <c r="CJ17" s="73">
        <v>0</v>
      </c>
      <c r="CK17" s="73">
        <v>0</v>
      </c>
      <c r="CL17" s="73">
        <v>0</v>
      </c>
      <c r="CM17" s="73">
        <v>0</v>
      </c>
      <c r="CN17" s="73">
        <v>0</v>
      </c>
      <c r="CO17" s="73">
        <f t="shared" si="0"/>
        <v>3486772.506339801</v>
      </c>
      <c r="CP17" s="73">
        <f t="shared" si="1"/>
        <v>374301.77</v>
      </c>
      <c r="CQ17" s="73">
        <f t="shared" si="2"/>
        <v>0</v>
      </c>
      <c r="CR17" s="73">
        <f t="shared" si="3"/>
        <v>3861074.2763398015</v>
      </c>
      <c r="CS17" s="73">
        <f t="shared" si="4"/>
        <v>454097.29000000004</v>
      </c>
    </row>
    <row r="18" spans="1:97" ht="24.95" customHeight="1" x14ac:dyDescent="0.2">
      <c r="A18" s="53">
        <v>12</v>
      </c>
      <c r="B18" s="72" t="s">
        <v>50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26761.023841629329</v>
      </c>
      <c r="N18" s="73">
        <v>52436.14386244645</v>
      </c>
      <c r="O18" s="73">
        <v>21205.614751360004</v>
      </c>
      <c r="P18" s="73">
        <v>100402.78245543578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684043.14722492592</v>
      </c>
      <c r="X18" s="73">
        <v>1186203.6901750767</v>
      </c>
      <c r="Y18" s="73">
        <v>908914.88627406163</v>
      </c>
      <c r="Z18" s="73">
        <v>2779161.7236740645</v>
      </c>
      <c r="AA18" s="73">
        <v>-56560.801184119984</v>
      </c>
      <c r="AB18" s="73">
        <v>66010.515894674521</v>
      </c>
      <c r="AC18" s="73">
        <v>120506.92106205328</v>
      </c>
      <c r="AD18" s="73">
        <v>47765.21276789</v>
      </c>
      <c r="AE18" s="73">
        <v>234282.64972461783</v>
      </c>
      <c r="AF18" s="73">
        <v>-4780.8982597399809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0</v>
      </c>
      <c r="AU18" s="73">
        <v>0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2314.8014209999965</v>
      </c>
      <c r="BG18" s="73">
        <v>0</v>
      </c>
      <c r="BH18" s="73">
        <v>0</v>
      </c>
      <c r="BI18" s="73">
        <v>2314.8014209999965</v>
      </c>
      <c r="BJ18" s="73">
        <v>1187.2907000000014</v>
      </c>
      <c r="BK18" s="73">
        <v>92248.209444929656</v>
      </c>
      <c r="BL18" s="73">
        <v>-541.41010314000027</v>
      </c>
      <c r="BM18" s="73">
        <v>0</v>
      </c>
      <c r="BN18" s="73">
        <v>91706.79934178965</v>
      </c>
      <c r="BO18" s="73">
        <v>27857.420333889982</v>
      </c>
      <c r="BP18" s="73">
        <v>0</v>
      </c>
      <c r="BQ18" s="73">
        <v>0</v>
      </c>
      <c r="BR18" s="73">
        <v>0</v>
      </c>
      <c r="BS18" s="73">
        <v>0</v>
      </c>
      <c r="BT18" s="73">
        <v>0</v>
      </c>
      <c r="BU18" s="73">
        <v>5050</v>
      </c>
      <c r="BV18" s="73">
        <v>0</v>
      </c>
      <c r="BW18" s="73">
        <v>0</v>
      </c>
      <c r="BX18" s="73">
        <v>5050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22019.910043999982</v>
      </c>
      <c r="CF18" s="73">
        <v>0</v>
      </c>
      <c r="CG18" s="73">
        <v>0</v>
      </c>
      <c r="CH18" s="73">
        <v>22019.910043999982</v>
      </c>
      <c r="CI18" s="73">
        <v>-2163.9499779999996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f t="shared" si="0"/>
        <v>898447.60787115933</v>
      </c>
      <c r="CP18" s="73">
        <f t="shared" si="1"/>
        <v>1358605.3449964365</v>
      </c>
      <c r="CQ18" s="73">
        <f t="shared" si="2"/>
        <v>977885.71379331162</v>
      </c>
      <c r="CR18" s="73">
        <f t="shared" si="3"/>
        <v>3234938.6666609077</v>
      </c>
      <c r="CS18" s="73">
        <f t="shared" si="4"/>
        <v>-34460.938387969982</v>
      </c>
    </row>
    <row r="19" spans="1:97" ht="24.95" customHeight="1" x14ac:dyDescent="0.2">
      <c r="A19" s="53">
        <v>13</v>
      </c>
      <c r="B19" s="72" t="s">
        <v>65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1345</v>
      </c>
      <c r="J19" s="73">
        <v>0</v>
      </c>
      <c r="K19" s="73">
        <v>1345</v>
      </c>
      <c r="L19" s="73">
        <v>0</v>
      </c>
      <c r="M19" s="73">
        <v>124.69499999999999</v>
      </c>
      <c r="N19" s="73">
        <v>74.147999999999996</v>
      </c>
      <c r="O19" s="73">
        <v>0</v>
      </c>
      <c r="P19" s="73">
        <v>198.84299999999999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1435.383</v>
      </c>
      <c r="X19" s="73">
        <v>8121.8720000000003</v>
      </c>
      <c r="Y19" s="73">
        <v>0</v>
      </c>
      <c r="Z19" s="73">
        <v>9557.255000000001</v>
      </c>
      <c r="AA19" s="73">
        <v>0</v>
      </c>
      <c r="AB19" s="73">
        <v>889.71299999999997</v>
      </c>
      <c r="AC19" s="73">
        <v>2049.7499999999995</v>
      </c>
      <c r="AD19" s="73">
        <v>0</v>
      </c>
      <c r="AE19" s="73">
        <v>2939.4629999999997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0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118457</v>
      </c>
      <c r="BV19" s="73">
        <v>0</v>
      </c>
      <c r="BW19" s="73">
        <v>0</v>
      </c>
      <c r="BX19" s="73">
        <v>118457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f t="shared" si="0"/>
        <v>120906.791</v>
      </c>
      <c r="CP19" s="73">
        <f t="shared" si="1"/>
        <v>11590.77</v>
      </c>
      <c r="CQ19" s="73">
        <f t="shared" si="2"/>
        <v>0</v>
      </c>
      <c r="CR19" s="73">
        <f t="shared" si="3"/>
        <v>132497.56099999999</v>
      </c>
      <c r="CS19" s="73">
        <f t="shared" si="4"/>
        <v>0</v>
      </c>
    </row>
    <row r="20" spans="1:97" ht="24.95" customHeight="1" x14ac:dyDescent="0.2">
      <c r="A20" s="53">
        <v>14</v>
      </c>
      <c r="B20" s="74" t="s">
        <v>59</v>
      </c>
      <c r="C20" s="73">
        <v>0</v>
      </c>
      <c r="D20" s="73">
        <v>63475.283782999999</v>
      </c>
      <c r="E20" s="73">
        <v>0</v>
      </c>
      <c r="F20" s="73">
        <v>63475.283782999999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-37917.707601999995</v>
      </c>
      <c r="Y20" s="73">
        <v>0</v>
      </c>
      <c r="Z20" s="73">
        <v>-37917.707601999995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4359</v>
      </c>
      <c r="BM20" s="73">
        <v>0</v>
      </c>
      <c r="BN20" s="73">
        <v>4359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7323</v>
      </c>
      <c r="CB20" s="73">
        <v>0</v>
      </c>
      <c r="CC20" s="73">
        <v>7323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f t="shared" si="0"/>
        <v>0</v>
      </c>
      <c r="CP20" s="73">
        <f t="shared" si="1"/>
        <v>37239.576181000004</v>
      </c>
      <c r="CQ20" s="73">
        <f t="shared" si="2"/>
        <v>0</v>
      </c>
      <c r="CR20" s="73">
        <f t="shared" si="3"/>
        <v>37239.576181000004</v>
      </c>
      <c r="CS20" s="73">
        <f t="shared" si="4"/>
        <v>0</v>
      </c>
    </row>
    <row r="21" spans="1:97" x14ac:dyDescent="0.2">
      <c r="A21" s="55"/>
      <c r="B21" s="56" t="s">
        <v>1</v>
      </c>
      <c r="C21" s="57">
        <f>SUM(C7:C20)</f>
        <v>1461626.5385325707</v>
      </c>
      <c r="D21" s="57">
        <f t="shared" ref="D21:BO21" si="5">SUM(D7:D20)</f>
        <v>7880535.9001162872</v>
      </c>
      <c r="E21" s="57">
        <f t="shared" si="5"/>
        <v>4201174.3291758494</v>
      </c>
      <c r="F21" s="57">
        <f t="shared" si="5"/>
        <v>13543336.767824706</v>
      </c>
      <c r="G21" s="57">
        <f t="shared" si="5"/>
        <v>2559940.9527242039</v>
      </c>
      <c r="H21" s="57">
        <f t="shared" si="5"/>
        <v>422908.2726660099</v>
      </c>
      <c r="I21" s="57">
        <f t="shared" si="5"/>
        <v>1372266.313993783</v>
      </c>
      <c r="J21" s="57">
        <f t="shared" si="5"/>
        <v>1772237.9321456593</v>
      </c>
      <c r="K21" s="57">
        <f t="shared" si="5"/>
        <v>3567412.5188054522</v>
      </c>
      <c r="L21" s="57">
        <f t="shared" si="5"/>
        <v>37474.269632200223</v>
      </c>
      <c r="M21" s="57">
        <f t="shared" si="5"/>
        <v>1280207.5429928992</v>
      </c>
      <c r="N21" s="57">
        <f t="shared" si="5"/>
        <v>510753.00753897306</v>
      </c>
      <c r="O21" s="57">
        <f t="shared" si="5"/>
        <v>237514.46179640995</v>
      </c>
      <c r="P21" s="57">
        <f t="shared" si="5"/>
        <v>2028475.0123282822</v>
      </c>
      <c r="Q21" s="57">
        <f t="shared" si="5"/>
        <v>316339.46127551806</v>
      </c>
      <c r="R21" s="57">
        <f t="shared" si="5"/>
        <v>56630358.059466384</v>
      </c>
      <c r="S21" s="57">
        <f t="shared" si="5"/>
        <v>6632410.226091112</v>
      </c>
      <c r="T21" s="57">
        <f t="shared" si="5"/>
        <v>46392714.617820084</v>
      </c>
      <c r="U21" s="57">
        <f t="shared" si="5"/>
        <v>109655482.90337759</v>
      </c>
      <c r="V21" s="57">
        <f t="shared" si="5"/>
        <v>9305172.4463137966</v>
      </c>
      <c r="W21" s="57">
        <f t="shared" si="5"/>
        <v>10335382.133541316</v>
      </c>
      <c r="X21" s="57">
        <f t="shared" si="5"/>
        <v>11457227.77512417</v>
      </c>
      <c r="Y21" s="57">
        <f t="shared" si="5"/>
        <v>8387124.5096030273</v>
      </c>
      <c r="Z21" s="57">
        <f t="shared" si="5"/>
        <v>30179734.418268513</v>
      </c>
      <c r="AA21" s="57">
        <f t="shared" si="5"/>
        <v>1023528.6326783319</v>
      </c>
      <c r="AB21" s="57">
        <f t="shared" si="5"/>
        <v>2422367.4606895363</v>
      </c>
      <c r="AC21" s="57">
        <f t="shared" si="5"/>
        <v>1560165.6704327452</v>
      </c>
      <c r="AD21" s="57">
        <f t="shared" si="5"/>
        <v>386282.31910995347</v>
      </c>
      <c r="AE21" s="57">
        <f t="shared" si="5"/>
        <v>4368815.4502322357</v>
      </c>
      <c r="AF21" s="57">
        <f t="shared" si="5"/>
        <v>332426.067528738</v>
      </c>
      <c r="AG21" s="57">
        <f t="shared" si="5"/>
        <v>0</v>
      </c>
      <c r="AH21" s="57">
        <f t="shared" si="5"/>
        <v>0</v>
      </c>
      <c r="AI21" s="57">
        <f t="shared" si="5"/>
        <v>0</v>
      </c>
      <c r="AJ21" s="57">
        <f t="shared" si="5"/>
        <v>0</v>
      </c>
      <c r="AK21" s="57">
        <f t="shared" si="5"/>
        <v>0</v>
      </c>
      <c r="AL21" s="57">
        <f t="shared" si="5"/>
        <v>497404.15477199998</v>
      </c>
      <c r="AM21" s="57">
        <f t="shared" si="5"/>
        <v>0</v>
      </c>
      <c r="AN21" s="57">
        <f t="shared" si="5"/>
        <v>0</v>
      </c>
      <c r="AO21" s="57">
        <f t="shared" si="5"/>
        <v>497404.15477199998</v>
      </c>
      <c r="AP21" s="57">
        <f t="shared" si="5"/>
        <v>404684.28463337081</v>
      </c>
      <c r="AQ21" s="57">
        <f t="shared" si="5"/>
        <v>23593.982037000002</v>
      </c>
      <c r="AR21" s="57">
        <f t="shared" si="5"/>
        <v>0</v>
      </c>
      <c r="AS21" s="57">
        <f t="shared" si="5"/>
        <v>1096870</v>
      </c>
      <c r="AT21" s="57">
        <f t="shared" si="5"/>
        <v>1120463.9820369999</v>
      </c>
      <c r="AU21" s="57">
        <f t="shared" si="5"/>
        <v>382788.58815869136</v>
      </c>
      <c r="AV21" s="57">
        <f t="shared" si="5"/>
        <v>291210.51035</v>
      </c>
      <c r="AW21" s="57">
        <f t="shared" si="5"/>
        <v>0</v>
      </c>
      <c r="AX21" s="57">
        <f t="shared" si="5"/>
        <v>32049.83</v>
      </c>
      <c r="AY21" s="57">
        <f t="shared" si="5"/>
        <v>323260.34035000001</v>
      </c>
      <c r="AZ21" s="57">
        <f t="shared" si="5"/>
        <v>77809.084623842995</v>
      </c>
      <c r="BA21" s="57">
        <f t="shared" si="5"/>
        <v>0</v>
      </c>
      <c r="BB21" s="57">
        <f t="shared" si="5"/>
        <v>557.94000000000005</v>
      </c>
      <c r="BC21" s="57">
        <f t="shared" si="5"/>
        <v>0</v>
      </c>
      <c r="BD21" s="57">
        <f t="shared" si="5"/>
        <v>557.94000000000005</v>
      </c>
      <c r="BE21" s="57">
        <f t="shared" si="5"/>
        <v>0</v>
      </c>
      <c r="BF21" s="57">
        <f t="shared" si="5"/>
        <v>2331322.1322308108</v>
      </c>
      <c r="BG21" s="57">
        <f t="shared" si="5"/>
        <v>61208.380786999965</v>
      </c>
      <c r="BH21" s="57">
        <f t="shared" si="5"/>
        <v>1472.53</v>
      </c>
      <c r="BI21" s="57">
        <f t="shared" si="5"/>
        <v>2394003.0430178102</v>
      </c>
      <c r="BJ21" s="57">
        <f t="shared" si="5"/>
        <v>716079.99602926732</v>
      </c>
      <c r="BK21" s="57">
        <f t="shared" si="5"/>
        <v>17636079.620695163</v>
      </c>
      <c r="BL21" s="57">
        <f t="shared" si="5"/>
        <v>14193417.430167031</v>
      </c>
      <c r="BM21" s="57">
        <f t="shared" si="5"/>
        <v>198263.47820264383</v>
      </c>
      <c r="BN21" s="57">
        <f t="shared" si="5"/>
        <v>32027760.529064842</v>
      </c>
      <c r="BO21" s="57">
        <f t="shared" si="5"/>
        <v>18966184.228894588</v>
      </c>
      <c r="BP21" s="57">
        <f t="shared" ref="BP21:CS21" si="6">SUM(BP7:BP20)</f>
        <v>1186336.6516794555</v>
      </c>
      <c r="BQ21" s="57">
        <f t="shared" si="6"/>
        <v>40520.463555079907</v>
      </c>
      <c r="BR21" s="57">
        <f t="shared" si="6"/>
        <v>4521.1499999999996</v>
      </c>
      <c r="BS21" s="57">
        <f t="shared" si="6"/>
        <v>1231378.2652345358</v>
      </c>
      <c r="BT21" s="57">
        <f t="shared" si="6"/>
        <v>1020904.6033595403</v>
      </c>
      <c r="BU21" s="57">
        <f t="shared" si="6"/>
        <v>2558218.6807668619</v>
      </c>
      <c r="BV21" s="57">
        <f t="shared" si="6"/>
        <v>3265.02</v>
      </c>
      <c r="BW21" s="57">
        <f t="shared" si="6"/>
        <v>2277.8199999999997</v>
      </c>
      <c r="BX21" s="57">
        <f t="shared" si="6"/>
        <v>2563761.5207668622</v>
      </c>
      <c r="BY21" s="57">
        <f t="shared" si="6"/>
        <v>1695322.7385746099</v>
      </c>
      <c r="BZ21" s="57">
        <f t="shared" si="6"/>
        <v>0</v>
      </c>
      <c r="CA21" s="57">
        <f t="shared" si="6"/>
        <v>7323</v>
      </c>
      <c r="CB21" s="57">
        <f t="shared" si="6"/>
        <v>0</v>
      </c>
      <c r="CC21" s="57">
        <f t="shared" si="6"/>
        <v>7323</v>
      </c>
      <c r="CD21" s="57">
        <f t="shared" si="6"/>
        <v>0</v>
      </c>
      <c r="CE21" s="57">
        <f t="shared" si="6"/>
        <v>12534921.747795997</v>
      </c>
      <c r="CF21" s="57">
        <f t="shared" si="6"/>
        <v>1398421.311209131</v>
      </c>
      <c r="CG21" s="57">
        <f t="shared" si="6"/>
        <v>211912.41500000001</v>
      </c>
      <c r="CH21" s="57">
        <f t="shared" si="6"/>
        <v>14145255.474005129</v>
      </c>
      <c r="CI21" s="57">
        <f t="shared" si="6"/>
        <v>5604981.3702073311</v>
      </c>
      <c r="CJ21" s="57">
        <f t="shared" si="6"/>
        <v>0</v>
      </c>
      <c r="CK21" s="57">
        <f t="shared" si="6"/>
        <v>0</v>
      </c>
      <c r="CL21" s="57">
        <f t="shared" si="6"/>
        <v>0</v>
      </c>
      <c r="CM21" s="57">
        <f t="shared" si="6"/>
        <v>0</v>
      </c>
      <c r="CN21" s="57">
        <f t="shared" si="6"/>
        <v>0</v>
      </c>
      <c r="CO21" s="57">
        <f t="shared" si="6"/>
        <v>109611937.48821601</v>
      </c>
      <c r="CP21" s="57">
        <f t="shared" si="6"/>
        <v>45118072.439015321</v>
      </c>
      <c r="CQ21" s="57">
        <f t="shared" si="6"/>
        <v>62924415.392853625</v>
      </c>
      <c r="CR21" s="57">
        <f t="shared" si="6"/>
        <v>217654425.32008493</v>
      </c>
      <c r="CS21" s="57">
        <f t="shared" si="6"/>
        <v>42443636.724634022</v>
      </c>
    </row>
    <row r="22" spans="1:97" x14ac:dyDescent="0.2">
      <c r="A22" s="82"/>
      <c r="B22" s="83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</row>
    <row r="23" spans="1:97" s="27" customFormat="1" ht="12.75" customHeight="1" x14ac:dyDescent="0.2">
      <c r="CR23" s="95"/>
    </row>
    <row r="24" spans="1:97" ht="13.5" x14ac:dyDescent="0.2">
      <c r="B24" s="29" t="s">
        <v>15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97" ht="21.75" customHeight="1" x14ac:dyDescent="0.2">
      <c r="B25" s="106" t="s">
        <v>81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</row>
    <row r="26" spans="1:97" ht="17.25" customHeight="1" x14ac:dyDescent="0.2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</row>
    <row r="27" spans="1:97" ht="12.75" customHeight="1" x14ac:dyDescent="0.2"/>
    <row r="30" spans="1:97" ht="15" x14ac:dyDescent="0.3">
      <c r="B30" s="62"/>
    </row>
  </sheetData>
  <sortState ref="B7:CS20">
    <sortCondition descending="1" ref="CR7:CR20"/>
  </sortState>
  <mergeCells count="41">
    <mergeCell ref="B25:N26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AN29"/>
  <sheetViews>
    <sheetView zoomScale="90" zoomScaleNormal="90" workbookViewId="0">
      <pane xSplit="2" ySplit="5" topLeftCell="C15" activePane="bottomRight" state="frozen"/>
      <selection pane="topRight" activeCell="C1" sqref="C1"/>
      <selection pane="bottomLeft" activeCell="A7" sqref="A7"/>
      <selection pane="bottomRight" activeCell="D11" sqref="D11"/>
    </sheetView>
  </sheetViews>
  <sheetFormatPr defaultRowHeight="12.75" x14ac:dyDescent="0.2"/>
  <cols>
    <col min="1" max="1" width="3.28515625" style="31" customWidth="1"/>
    <col min="2" max="2" width="50.28515625" style="31" customWidth="1"/>
    <col min="3" max="3" width="15.5703125" style="31" customWidth="1"/>
    <col min="4" max="4" width="12.7109375" style="31" customWidth="1"/>
    <col min="5" max="5" width="14.7109375" style="31" customWidth="1"/>
    <col min="6" max="6" width="12.7109375" style="31" customWidth="1"/>
    <col min="7" max="8" width="13.42578125" style="31" customWidth="1"/>
    <col min="9" max="28" width="12.7109375" style="31" customWidth="1"/>
    <col min="29" max="29" width="14.5703125" style="31" customWidth="1"/>
    <col min="30" max="38" width="12.7109375" style="31" customWidth="1"/>
    <col min="39" max="39" width="15.42578125" style="31" customWidth="1"/>
    <col min="40" max="40" width="14.140625" style="31" customWidth="1"/>
    <col min="41" max="16384" width="9.140625" style="31"/>
  </cols>
  <sheetData>
    <row r="1" spans="1:40" s="18" customFormat="1" ht="20.25" customHeight="1" x14ac:dyDescent="0.2">
      <c r="A1" s="16" t="s">
        <v>70</v>
      </c>
    </row>
    <row r="2" spans="1:40" ht="19.5" customHeight="1" x14ac:dyDescent="0.2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 x14ac:dyDescent="0.2">
      <c r="A3" s="64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31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99" t="s">
        <v>14</v>
      </c>
      <c r="AN4" s="101"/>
    </row>
    <row r="5" spans="1:40" ht="25.5" x14ac:dyDescent="0.2">
      <c r="A5" s="98"/>
      <c r="B5" s="98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5" customHeight="1" x14ac:dyDescent="0.2">
      <c r="A6" s="53">
        <v>1</v>
      </c>
      <c r="B6" s="54" t="s">
        <v>48</v>
      </c>
      <c r="C6" s="73">
        <v>5429078.9953237697</v>
      </c>
      <c r="D6" s="73">
        <v>4392924.3660203079</v>
      </c>
      <c r="E6" s="73">
        <v>299318.82375009009</v>
      </c>
      <c r="F6" s="73">
        <v>299318.82375009009</v>
      </c>
      <c r="G6" s="73">
        <v>437163.19485109963</v>
      </c>
      <c r="H6" s="73">
        <v>424532.24396694824</v>
      </c>
      <c r="I6" s="73">
        <v>14870163.253349429</v>
      </c>
      <c r="J6" s="73">
        <v>14784756.310526347</v>
      </c>
      <c r="K6" s="73">
        <v>7333159.9090907443</v>
      </c>
      <c r="L6" s="73">
        <v>7183369.4299047133</v>
      </c>
      <c r="M6" s="73">
        <v>888872.62706776755</v>
      </c>
      <c r="N6" s="73">
        <v>817458.27119442285</v>
      </c>
      <c r="O6" s="73">
        <v>0</v>
      </c>
      <c r="P6" s="73">
        <v>0</v>
      </c>
      <c r="Q6" s="73">
        <v>45133.132876712327</v>
      </c>
      <c r="R6" s="73">
        <v>29621.994865726025</v>
      </c>
      <c r="S6" s="73">
        <v>0</v>
      </c>
      <c r="T6" s="73">
        <v>0</v>
      </c>
      <c r="U6" s="73">
        <v>98972.517554209408</v>
      </c>
      <c r="V6" s="73">
        <v>84566.314888040914</v>
      </c>
      <c r="W6" s="73">
        <v>0</v>
      </c>
      <c r="X6" s="73">
        <v>0</v>
      </c>
      <c r="Y6" s="73">
        <v>319487.96635161404</v>
      </c>
      <c r="Z6" s="73">
        <v>245661.4625295313</v>
      </c>
      <c r="AA6" s="73">
        <v>6290289.619305104</v>
      </c>
      <c r="AB6" s="73">
        <v>1372296.3562028315</v>
      </c>
      <c r="AC6" s="73">
        <v>360420.1265081552</v>
      </c>
      <c r="AD6" s="73">
        <v>7540.8112691253773</v>
      </c>
      <c r="AE6" s="73">
        <v>744961.44116789766</v>
      </c>
      <c r="AF6" s="73">
        <v>149193.23810333508</v>
      </c>
      <c r="AG6" s="73">
        <v>0</v>
      </c>
      <c r="AH6" s="73">
        <v>0</v>
      </c>
      <c r="AI6" s="73">
        <v>2133447.2612388567</v>
      </c>
      <c r="AJ6" s="73">
        <v>1012404.9248620466</v>
      </c>
      <c r="AK6" s="73">
        <v>0</v>
      </c>
      <c r="AL6" s="73">
        <v>0</v>
      </c>
      <c r="AM6" s="75">
        <f t="shared" ref="AM6:AM19" si="0">C6+E6+G6+I6+K6+M6+O6+Q6+S6+U6+W6+Y6+AA6+AC6+AE6+AG6+AI6+AK6</f>
        <v>39250468.868435442</v>
      </c>
      <c r="AN6" s="75">
        <f t="shared" ref="AN6:AN19" si="1">D6+F6+H6+J6+L6+N6+P6+R6+T6+V6+X6+Z6+AB6+AD6+AF6+AH6+AJ6+AL6</f>
        <v>30803644.548083469</v>
      </c>
    </row>
    <row r="7" spans="1:40" ht="24.95" customHeight="1" x14ac:dyDescent="0.2">
      <c r="A7" s="53">
        <v>2</v>
      </c>
      <c r="B7" s="54" t="s">
        <v>47</v>
      </c>
      <c r="C7" s="73">
        <v>3455564.2049914747</v>
      </c>
      <c r="D7" s="73">
        <v>3197192.4823561846</v>
      </c>
      <c r="E7" s="73">
        <v>0</v>
      </c>
      <c r="F7" s="73">
        <v>0</v>
      </c>
      <c r="G7" s="73">
        <v>501329.23155900527</v>
      </c>
      <c r="H7" s="73">
        <v>462594.82276582351</v>
      </c>
      <c r="I7" s="73">
        <v>11834.268552000012</v>
      </c>
      <c r="J7" s="73">
        <v>1911.1770184748411</v>
      </c>
      <c r="K7" s="73">
        <v>9640914.109080011</v>
      </c>
      <c r="L7" s="73">
        <v>9571310.0356964376</v>
      </c>
      <c r="M7" s="73">
        <v>1787880.845293948</v>
      </c>
      <c r="N7" s="73">
        <v>1646978.255078862</v>
      </c>
      <c r="O7" s="73">
        <v>0</v>
      </c>
      <c r="P7" s="73">
        <v>0</v>
      </c>
      <c r="Q7" s="73">
        <v>191102.39256999997</v>
      </c>
      <c r="R7" s="73">
        <v>14950.365576358075</v>
      </c>
      <c r="S7" s="73">
        <v>0</v>
      </c>
      <c r="T7" s="73">
        <v>0</v>
      </c>
      <c r="U7" s="73">
        <v>1877.531178</v>
      </c>
      <c r="V7" s="73">
        <v>1877.531178</v>
      </c>
      <c r="W7" s="73">
        <v>0</v>
      </c>
      <c r="X7" s="73">
        <v>0</v>
      </c>
      <c r="Y7" s="73">
        <v>1048091.1269619983</v>
      </c>
      <c r="Z7" s="73">
        <v>872759.70073389262</v>
      </c>
      <c r="AA7" s="73">
        <v>11314519.861930966</v>
      </c>
      <c r="AB7" s="73">
        <v>4792593.5494184969</v>
      </c>
      <c r="AC7" s="73">
        <v>0</v>
      </c>
      <c r="AD7" s="73">
        <v>0</v>
      </c>
      <c r="AE7" s="73">
        <v>615613.03712299978</v>
      </c>
      <c r="AF7" s="73">
        <v>296925.81513194722</v>
      </c>
      <c r="AG7" s="73">
        <v>0</v>
      </c>
      <c r="AH7" s="73">
        <v>0</v>
      </c>
      <c r="AI7" s="73">
        <v>3676591.4359429991</v>
      </c>
      <c r="AJ7" s="73">
        <v>1418864.9103187788</v>
      </c>
      <c r="AK7" s="73">
        <v>0</v>
      </c>
      <c r="AL7" s="73">
        <v>0</v>
      </c>
      <c r="AM7" s="75">
        <f t="shared" si="0"/>
        <v>32245318.045183402</v>
      </c>
      <c r="AN7" s="75">
        <f t="shared" si="1"/>
        <v>22277958.645273253</v>
      </c>
    </row>
    <row r="8" spans="1:40" ht="24.95" customHeight="1" x14ac:dyDescent="0.2">
      <c r="A8" s="53">
        <v>3</v>
      </c>
      <c r="B8" s="54" t="s">
        <v>87</v>
      </c>
      <c r="C8" s="73">
        <v>935658.60352488654</v>
      </c>
      <c r="D8" s="73">
        <v>935658.60352488654</v>
      </c>
      <c r="E8" s="73">
        <v>1000930.0915765627</v>
      </c>
      <c r="F8" s="73">
        <v>1000930.0915765627</v>
      </c>
      <c r="G8" s="73">
        <v>150198.90855615347</v>
      </c>
      <c r="H8" s="73">
        <v>150198.90855615347</v>
      </c>
      <c r="I8" s="73">
        <v>26985051.452575382</v>
      </c>
      <c r="J8" s="73">
        <v>26985051.452575382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29071839.056232985</v>
      </c>
      <c r="AN8" s="75">
        <f t="shared" si="1"/>
        <v>29071839.056232985</v>
      </c>
    </row>
    <row r="9" spans="1:40" ht="24.95" customHeight="1" x14ac:dyDescent="0.2">
      <c r="A9" s="53">
        <v>4</v>
      </c>
      <c r="B9" s="54" t="s">
        <v>58</v>
      </c>
      <c r="C9" s="73">
        <v>1280738.6207103706</v>
      </c>
      <c r="D9" s="73">
        <v>1280738.6207103706</v>
      </c>
      <c r="E9" s="73">
        <v>984902.59066396509</v>
      </c>
      <c r="F9" s="73">
        <v>984902.59066396509</v>
      </c>
      <c r="G9" s="73">
        <v>161706.58315439968</v>
      </c>
      <c r="H9" s="73">
        <v>161706.58315439968</v>
      </c>
      <c r="I9" s="73">
        <v>11952172.942167405</v>
      </c>
      <c r="J9" s="73">
        <v>11952172.942167405</v>
      </c>
      <c r="K9" s="73">
        <v>705996.14492702414</v>
      </c>
      <c r="L9" s="73">
        <v>705996.14492702414</v>
      </c>
      <c r="M9" s="73">
        <v>74684.580211733584</v>
      </c>
      <c r="N9" s="73">
        <v>74684.580211733584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1255.999517106201</v>
      </c>
      <c r="AF9" s="73">
        <v>1255.999517106201</v>
      </c>
      <c r="AG9" s="73">
        <v>0</v>
      </c>
      <c r="AH9" s="73">
        <v>0</v>
      </c>
      <c r="AI9" s="73">
        <v>1336.9565217391303</v>
      </c>
      <c r="AJ9" s="73">
        <v>1336.9565217391303</v>
      </c>
      <c r="AK9" s="73">
        <v>0</v>
      </c>
      <c r="AL9" s="73">
        <v>0</v>
      </c>
      <c r="AM9" s="75">
        <f t="shared" si="0"/>
        <v>15162794.417873744</v>
      </c>
      <c r="AN9" s="75">
        <f t="shared" si="1"/>
        <v>15162794.417873744</v>
      </c>
    </row>
    <row r="10" spans="1:40" ht="24.95" customHeight="1" x14ac:dyDescent="0.2">
      <c r="A10" s="53">
        <v>5</v>
      </c>
      <c r="B10" s="54" t="s">
        <v>61</v>
      </c>
      <c r="C10" s="73">
        <v>886844.62499003974</v>
      </c>
      <c r="D10" s="73">
        <v>50074.714068057365</v>
      </c>
      <c r="E10" s="73">
        <v>49901.848971106498</v>
      </c>
      <c r="F10" s="73">
        <v>48154.320461288735</v>
      </c>
      <c r="G10" s="73">
        <v>96690.626425057446</v>
      </c>
      <c r="H10" s="73">
        <v>94633.349926482988</v>
      </c>
      <c r="I10" s="73">
        <v>7100924.1988138016</v>
      </c>
      <c r="J10" s="73">
        <v>7100924.1988138016</v>
      </c>
      <c r="K10" s="73">
        <v>1779996.7644467982</v>
      </c>
      <c r="L10" s="73">
        <v>1681145.4113234526</v>
      </c>
      <c r="M10" s="73">
        <v>293862.87807292404</v>
      </c>
      <c r="N10" s="73">
        <v>261540.71152938655</v>
      </c>
      <c r="O10" s="73">
        <v>0</v>
      </c>
      <c r="P10" s="73">
        <v>0</v>
      </c>
      <c r="Q10" s="73">
        <v>4625.2709103471834</v>
      </c>
      <c r="R10" s="73">
        <v>4117.5156845075826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162960.14530549527</v>
      </c>
      <c r="Z10" s="73">
        <v>114371.81219040505</v>
      </c>
      <c r="AA10" s="73">
        <v>3125032.4458774682</v>
      </c>
      <c r="AB10" s="73">
        <v>523159.99989957549</v>
      </c>
      <c r="AC10" s="73">
        <v>211632.81277217757</v>
      </c>
      <c r="AD10" s="73">
        <v>9961.671036335174</v>
      </c>
      <c r="AE10" s="73">
        <v>0</v>
      </c>
      <c r="AF10" s="73">
        <v>0</v>
      </c>
      <c r="AG10" s="73">
        <v>0</v>
      </c>
      <c r="AH10" s="73">
        <v>0</v>
      </c>
      <c r="AI10" s="73">
        <v>773820.3747457607</v>
      </c>
      <c r="AJ10" s="73">
        <v>93754.04552840229</v>
      </c>
      <c r="AK10" s="73">
        <v>0</v>
      </c>
      <c r="AL10" s="73">
        <v>0</v>
      </c>
      <c r="AM10" s="75">
        <f t="shared" si="0"/>
        <v>14486291.991330976</v>
      </c>
      <c r="AN10" s="75">
        <f t="shared" si="1"/>
        <v>9981837.7504616957</v>
      </c>
    </row>
    <row r="11" spans="1:40" ht="24.95" customHeight="1" x14ac:dyDescent="0.2">
      <c r="A11" s="53">
        <v>6</v>
      </c>
      <c r="B11" s="54" t="s">
        <v>66</v>
      </c>
      <c r="C11" s="73">
        <v>5647.86</v>
      </c>
      <c r="D11" s="73">
        <v>5647.86</v>
      </c>
      <c r="E11" s="73">
        <v>99504.91</v>
      </c>
      <c r="F11" s="73">
        <v>99504.91</v>
      </c>
      <c r="G11" s="73">
        <v>55872.130000000005</v>
      </c>
      <c r="H11" s="73">
        <v>38735.440000000002</v>
      </c>
      <c r="I11" s="73">
        <v>7629348.9100000001</v>
      </c>
      <c r="J11" s="73">
        <v>7629348.9100000001</v>
      </c>
      <c r="K11" s="73">
        <v>1191604.2</v>
      </c>
      <c r="L11" s="73">
        <v>1191604.2</v>
      </c>
      <c r="M11" s="73">
        <v>189335.02000000002</v>
      </c>
      <c r="N11" s="73">
        <v>189335.02000000002</v>
      </c>
      <c r="O11" s="73">
        <v>0</v>
      </c>
      <c r="P11" s="73">
        <v>0</v>
      </c>
      <c r="Q11" s="73">
        <v>824.99</v>
      </c>
      <c r="R11" s="73">
        <v>824.99</v>
      </c>
      <c r="S11" s="73">
        <v>216715.07</v>
      </c>
      <c r="T11" s="73">
        <v>3530.0899999999674</v>
      </c>
      <c r="U11" s="73">
        <v>50474.28</v>
      </c>
      <c r="V11" s="73">
        <v>50474.28</v>
      </c>
      <c r="W11" s="73">
        <v>0</v>
      </c>
      <c r="X11" s="73">
        <v>0</v>
      </c>
      <c r="Y11" s="73">
        <v>230112.52</v>
      </c>
      <c r="Z11" s="73">
        <v>178253.1</v>
      </c>
      <c r="AA11" s="73">
        <v>1159432.97</v>
      </c>
      <c r="AB11" s="73">
        <v>620001.43999999994</v>
      </c>
      <c r="AC11" s="73">
        <v>32237.159999999996</v>
      </c>
      <c r="AD11" s="73">
        <v>31508.179999999993</v>
      </c>
      <c r="AE11" s="73">
        <v>976648.25</v>
      </c>
      <c r="AF11" s="73">
        <v>389096.18</v>
      </c>
      <c r="AG11" s="73">
        <v>0</v>
      </c>
      <c r="AH11" s="73">
        <v>0</v>
      </c>
      <c r="AI11" s="73">
        <v>518004.28898982913</v>
      </c>
      <c r="AJ11" s="73">
        <v>412242.51528135542</v>
      </c>
      <c r="AK11" s="73">
        <v>0</v>
      </c>
      <c r="AL11" s="73">
        <v>0</v>
      </c>
      <c r="AM11" s="75">
        <f t="shared" si="0"/>
        <v>12355762.558989828</v>
      </c>
      <c r="AN11" s="75">
        <f t="shared" si="1"/>
        <v>10840107.115281353</v>
      </c>
    </row>
    <row r="12" spans="1:40" ht="24.95" customHeight="1" x14ac:dyDescent="0.2">
      <c r="A12" s="53">
        <v>7</v>
      </c>
      <c r="B12" s="54" t="s">
        <v>63</v>
      </c>
      <c r="C12" s="73">
        <v>87172.12</v>
      </c>
      <c r="D12" s="73">
        <v>87172.12</v>
      </c>
      <c r="E12" s="73">
        <v>22731.48</v>
      </c>
      <c r="F12" s="73">
        <v>21370.216913847995</v>
      </c>
      <c r="G12" s="73">
        <v>108738.62</v>
      </c>
      <c r="H12" s="73">
        <v>108738.62</v>
      </c>
      <c r="I12" s="73">
        <v>1492642.01</v>
      </c>
      <c r="J12" s="73">
        <v>1492642.01</v>
      </c>
      <c r="K12" s="73">
        <v>1427948.45</v>
      </c>
      <c r="L12" s="73">
        <v>1420927.4793633879</v>
      </c>
      <c r="M12" s="73">
        <v>173409.87</v>
      </c>
      <c r="N12" s="73">
        <v>163043.49714089039</v>
      </c>
      <c r="O12" s="73">
        <v>0</v>
      </c>
      <c r="P12" s="73">
        <v>0</v>
      </c>
      <c r="Q12" s="73">
        <v>97333.96</v>
      </c>
      <c r="R12" s="73">
        <v>30569.720131596681</v>
      </c>
      <c r="S12" s="73">
        <v>269795.61</v>
      </c>
      <c r="T12" s="73">
        <v>94492.633314530642</v>
      </c>
      <c r="U12" s="73">
        <v>66291.62</v>
      </c>
      <c r="V12" s="73">
        <v>52117.870311998646</v>
      </c>
      <c r="W12" s="73">
        <v>5180.78</v>
      </c>
      <c r="X12" s="73">
        <v>2590.389246229508</v>
      </c>
      <c r="Y12" s="73">
        <v>220820.87</v>
      </c>
      <c r="Z12" s="73">
        <v>98646.496904978063</v>
      </c>
      <c r="AA12" s="73">
        <v>5180334.34</v>
      </c>
      <c r="AB12" s="73">
        <v>1074955.3281262396</v>
      </c>
      <c r="AC12" s="73">
        <v>185689.59</v>
      </c>
      <c r="AD12" s="73">
        <v>36146.8021962516</v>
      </c>
      <c r="AE12" s="73">
        <v>361919.44</v>
      </c>
      <c r="AF12" s="73">
        <v>128550.99129340197</v>
      </c>
      <c r="AG12" s="73">
        <v>0</v>
      </c>
      <c r="AH12" s="73">
        <v>0</v>
      </c>
      <c r="AI12" s="73">
        <v>915091.92</v>
      </c>
      <c r="AJ12" s="73">
        <v>243392.46547308681</v>
      </c>
      <c r="AK12" s="73">
        <v>0</v>
      </c>
      <c r="AL12" s="73">
        <v>0</v>
      </c>
      <c r="AM12" s="75">
        <f t="shared" si="0"/>
        <v>10615100.68</v>
      </c>
      <c r="AN12" s="75">
        <f t="shared" si="1"/>
        <v>5055356.6404164396</v>
      </c>
    </row>
    <row r="13" spans="1:40" ht="24.95" customHeight="1" x14ac:dyDescent="0.2">
      <c r="A13" s="53">
        <v>8</v>
      </c>
      <c r="B13" s="54" t="s">
        <v>60</v>
      </c>
      <c r="C13" s="73">
        <v>102566.05994919663</v>
      </c>
      <c r="D13" s="73">
        <v>-48496.758701280472</v>
      </c>
      <c r="E13" s="73">
        <v>237024.66474746069</v>
      </c>
      <c r="F13" s="73">
        <v>213664.04721069813</v>
      </c>
      <c r="G13" s="73">
        <v>82700.813886975666</v>
      </c>
      <c r="H13" s="73">
        <v>-39225.876758619132</v>
      </c>
      <c r="I13" s="73">
        <v>2877844.693643325</v>
      </c>
      <c r="J13" s="73">
        <v>-3175255.6228065556</v>
      </c>
      <c r="K13" s="73">
        <v>884826.75007007364</v>
      </c>
      <c r="L13" s="73">
        <v>804304.10311170225</v>
      </c>
      <c r="M13" s="73">
        <v>123992.23833499363</v>
      </c>
      <c r="N13" s="73">
        <v>92530.635310028723</v>
      </c>
      <c r="O13" s="73">
        <v>0</v>
      </c>
      <c r="P13" s="73">
        <v>0</v>
      </c>
      <c r="Q13" s="73">
        <v>697787.7428886221</v>
      </c>
      <c r="R13" s="73">
        <v>20066.643201444764</v>
      </c>
      <c r="S13" s="73">
        <v>167669.96018304024</v>
      </c>
      <c r="T13" s="73">
        <v>4146.717626786005</v>
      </c>
      <c r="U13" s="73">
        <v>0</v>
      </c>
      <c r="V13" s="73">
        <v>0</v>
      </c>
      <c r="W13" s="73">
        <v>0</v>
      </c>
      <c r="X13" s="73">
        <v>0</v>
      </c>
      <c r="Y13" s="73">
        <v>150651.71874017434</v>
      </c>
      <c r="Z13" s="73">
        <v>59949.254038906038</v>
      </c>
      <c r="AA13" s="73">
        <v>1478643.162718643</v>
      </c>
      <c r="AB13" s="73">
        <v>411909.88303268683</v>
      </c>
      <c r="AC13" s="73">
        <v>94558.985798713591</v>
      </c>
      <c r="AD13" s="73">
        <v>56866.6153990046</v>
      </c>
      <c r="AE13" s="73">
        <v>0</v>
      </c>
      <c r="AF13" s="73">
        <v>0</v>
      </c>
      <c r="AG13" s="73">
        <v>0</v>
      </c>
      <c r="AH13" s="73">
        <v>0</v>
      </c>
      <c r="AI13" s="73">
        <v>125077.11831871916</v>
      </c>
      <c r="AJ13" s="73">
        <v>56555.000262822876</v>
      </c>
      <c r="AK13" s="73">
        <v>0</v>
      </c>
      <c r="AL13" s="73">
        <v>0</v>
      </c>
      <c r="AM13" s="75">
        <f t="shared" si="0"/>
        <v>7023343.9092799369</v>
      </c>
      <c r="AN13" s="75">
        <f t="shared" si="1"/>
        <v>-1542985.3590723749</v>
      </c>
    </row>
    <row r="14" spans="1:40" ht="24.95" customHeight="1" x14ac:dyDescent="0.2">
      <c r="A14" s="53">
        <v>9</v>
      </c>
      <c r="B14" s="54" t="s">
        <v>64</v>
      </c>
      <c r="C14" s="73">
        <v>3119.5033199214668</v>
      </c>
      <c r="D14" s="73">
        <v>3119.5033199214668</v>
      </c>
      <c r="E14" s="73">
        <v>20603.002460814601</v>
      </c>
      <c r="F14" s="73">
        <v>20603.002460814601</v>
      </c>
      <c r="G14" s="73">
        <v>104915.29020373811</v>
      </c>
      <c r="H14" s="73">
        <v>72910.172222276655</v>
      </c>
      <c r="I14" s="73">
        <v>1537048.2416382576</v>
      </c>
      <c r="J14" s="73">
        <v>1537048.2416382576</v>
      </c>
      <c r="K14" s="73">
        <v>667816.36339395959</v>
      </c>
      <c r="L14" s="73">
        <v>457867.00197678141</v>
      </c>
      <c r="M14" s="73">
        <v>77042.32409176795</v>
      </c>
      <c r="N14" s="73">
        <v>58573.884806426024</v>
      </c>
      <c r="O14" s="73">
        <v>0</v>
      </c>
      <c r="P14" s="73">
        <v>0</v>
      </c>
      <c r="Q14" s="73">
        <v>985658.12139795371</v>
      </c>
      <c r="R14" s="73">
        <v>16919.684609931086</v>
      </c>
      <c r="S14" s="73">
        <v>727433.07690845325</v>
      </c>
      <c r="T14" s="73">
        <v>27193.444389308785</v>
      </c>
      <c r="U14" s="73">
        <v>9716.3094595403854</v>
      </c>
      <c r="V14" s="73">
        <v>9716.3094595403854</v>
      </c>
      <c r="W14" s="73">
        <v>132.51075</v>
      </c>
      <c r="X14" s="73">
        <v>132.51075</v>
      </c>
      <c r="Y14" s="73">
        <v>110969.50546366947</v>
      </c>
      <c r="Z14" s="73">
        <v>27473.234097565361</v>
      </c>
      <c r="AA14" s="73">
        <v>790615.48128022905</v>
      </c>
      <c r="AB14" s="73">
        <v>489643.45766683685</v>
      </c>
      <c r="AC14" s="73">
        <v>1052.6778583726327</v>
      </c>
      <c r="AD14" s="73">
        <v>1052.6778583726327</v>
      </c>
      <c r="AE14" s="73">
        <v>15536.274867354559</v>
      </c>
      <c r="AF14" s="73">
        <v>15536.274867354559</v>
      </c>
      <c r="AG14" s="73">
        <v>0</v>
      </c>
      <c r="AH14" s="73">
        <v>0</v>
      </c>
      <c r="AI14" s="73">
        <v>126275.04940185118</v>
      </c>
      <c r="AJ14" s="73">
        <v>108561.41194207684</v>
      </c>
      <c r="AK14" s="73">
        <v>0</v>
      </c>
      <c r="AL14" s="73">
        <v>0</v>
      </c>
      <c r="AM14" s="75">
        <f t="shared" si="0"/>
        <v>5177933.7324958835</v>
      </c>
      <c r="AN14" s="75">
        <f t="shared" si="1"/>
        <v>2846350.8120654644</v>
      </c>
    </row>
    <row r="15" spans="1:40" ht="24.95" customHeight="1" x14ac:dyDescent="0.2">
      <c r="A15" s="53">
        <v>10</v>
      </c>
      <c r="B15" s="54" t="s">
        <v>50</v>
      </c>
      <c r="C15" s="73">
        <v>0</v>
      </c>
      <c r="D15" s="73">
        <v>0</v>
      </c>
      <c r="E15" s="73">
        <v>0</v>
      </c>
      <c r="F15" s="73">
        <v>0</v>
      </c>
      <c r="G15" s="73">
        <v>106573.34199965188</v>
      </c>
      <c r="H15" s="73">
        <v>106573.34199965188</v>
      </c>
      <c r="I15" s="73">
        <v>0</v>
      </c>
      <c r="J15" s="73">
        <v>0</v>
      </c>
      <c r="K15" s="73">
        <v>2931982.042258502</v>
      </c>
      <c r="L15" s="73">
        <v>2519452.4815289918</v>
      </c>
      <c r="M15" s="73">
        <v>248276.42125538969</v>
      </c>
      <c r="N15" s="73">
        <v>213341.92192559954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1168.1517289999999</v>
      </c>
      <c r="V15" s="73">
        <v>584.07586499999991</v>
      </c>
      <c r="W15" s="73">
        <v>0</v>
      </c>
      <c r="X15" s="73">
        <v>0</v>
      </c>
      <c r="Y15" s="73">
        <v>4186.0461528699961</v>
      </c>
      <c r="Z15" s="73">
        <v>2792.6519748699948</v>
      </c>
      <c r="AA15" s="73">
        <v>174823.49812371013</v>
      </c>
      <c r="AB15" s="73">
        <v>100860.5610297301</v>
      </c>
      <c r="AC15" s="73">
        <v>0</v>
      </c>
      <c r="AD15" s="73">
        <v>0</v>
      </c>
      <c r="AE15" s="73">
        <v>1697.8324224099997</v>
      </c>
      <c r="AF15" s="73">
        <v>1697.8324224099997</v>
      </c>
      <c r="AG15" s="73">
        <v>0</v>
      </c>
      <c r="AH15" s="73">
        <v>0</v>
      </c>
      <c r="AI15" s="73">
        <v>25995.141114619953</v>
      </c>
      <c r="AJ15" s="73">
        <v>24150.878820089954</v>
      </c>
      <c r="AK15" s="73">
        <v>0</v>
      </c>
      <c r="AL15" s="73">
        <v>0</v>
      </c>
      <c r="AM15" s="75">
        <f t="shared" si="0"/>
        <v>3494702.4750561537</v>
      </c>
      <c r="AN15" s="75">
        <f t="shared" si="1"/>
        <v>2969453.7455663434</v>
      </c>
    </row>
    <row r="16" spans="1:40" ht="24.95" customHeight="1" x14ac:dyDescent="0.2">
      <c r="A16" s="53">
        <v>11</v>
      </c>
      <c r="B16" s="54" t="s">
        <v>49</v>
      </c>
      <c r="C16" s="73">
        <v>4536.0073999999986</v>
      </c>
      <c r="D16" s="73">
        <v>4536.0073999999986</v>
      </c>
      <c r="E16" s="73">
        <v>16013.810000000001</v>
      </c>
      <c r="F16" s="73">
        <v>16013.810000000001</v>
      </c>
      <c r="G16" s="73">
        <v>53339.614999999998</v>
      </c>
      <c r="H16" s="73">
        <v>24307.814999999991</v>
      </c>
      <c r="I16" s="73">
        <v>1148796.3397978013</v>
      </c>
      <c r="J16" s="73">
        <v>1127653.3397978013</v>
      </c>
      <c r="K16" s="73">
        <v>740923.69</v>
      </c>
      <c r="L16" s="73">
        <v>596559.03999999992</v>
      </c>
      <c r="M16" s="73">
        <v>161383.09</v>
      </c>
      <c r="N16" s="73">
        <v>125589</v>
      </c>
      <c r="O16" s="73">
        <v>0</v>
      </c>
      <c r="P16" s="73">
        <v>0</v>
      </c>
      <c r="Q16" s="73">
        <v>0</v>
      </c>
      <c r="R16" s="73">
        <v>0</v>
      </c>
      <c r="S16" s="73">
        <v>9754.6227020547904</v>
      </c>
      <c r="T16" s="73">
        <v>0</v>
      </c>
      <c r="U16" s="73">
        <v>38288.233492258238</v>
      </c>
      <c r="V16" s="73">
        <v>12467.183492258233</v>
      </c>
      <c r="W16" s="73">
        <v>0</v>
      </c>
      <c r="X16" s="73">
        <v>0</v>
      </c>
      <c r="Y16" s="73">
        <v>41398.890000000007</v>
      </c>
      <c r="Z16" s="73">
        <v>15717.190000000004</v>
      </c>
      <c r="AA16" s="73">
        <v>265721.70822768641</v>
      </c>
      <c r="AB16" s="73">
        <v>99203.408227686406</v>
      </c>
      <c r="AC16" s="73">
        <v>0</v>
      </c>
      <c r="AD16" s="73">
        <v>0</v>
      </c>
      <c r="AE16" s="73">
        <v>49862.100000000006</v>
      </c>
      <c r="AF16" s="73">
        <v>49862.100000000006</v>
      </c>
      <c r="AG16" s="73">
        <v>0</v>
      </c>
      <c r="AH16" s="73">
        <v>0</v>
      </c>
      <c r="AI16" s="73">
        <v>184654.62</v>
      </c>
      <c r="AJ16" s="73">
        <v>96467.76999999999</v>
      </c>
      <c r="AK16" s="73">
        <v>0</v>
      </c>
      <c r="AL16" s="73">
        <v>0</v>
      </c>
      <c r="AM16" s="75">
        <f t="shared" si="0"/>
        <v>2714672.7266198015</v>
      </c>
      <c r="AN16" s="75">
        <f t="shared" si="1"/>
        <v>2168376.6639177459</v>
      </c>
    </row>
    <row r="17" spans="1:40" ht="24.95" customHeight="1" x14ac:dyDescent="0.2">
      <c r="A17" s="53">
        <v>12</v>
      </c>
      <c r="B17" s="54" t="s">
        <v>62</v>
      </c>
      <c r="C17" s="73">
        <v>104253.76999999999</v>
      </c>
      <c r="D17" s="73">
        <v>104253.76999999999</v>
      </c>
      <c r="E17" s="73">
        <v>12950.050000000003</v>
      </c>
      <c r="F17" s="73">
        <v>12950.050000000003</v>
      </c>
      <c r="G17" s="73">
        <v>23372.800000000003</v>
      </c>
      <c r="H17" s="73">
        <v>20108.270741000004</v>
      </c>
      <c r="I17" s="73">
        <v>2004007.1699999988</v>
      </c>
      <c r="J17" s="73">
        <v>2004007.1699999988</v>
      </c>
      <c r="K17" s="73">
        <v>203661.56999999995</v>
      </c>
      <c r="L17" s="73">
        <v>114323.22434099991</v>
      </c>
      <c r="M17" s="73">
        <v>38594.06</v>
      </c>
      <c r="N17" s="73">
        <v>25882.448979800003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24838.400000000001</v>
      </c>
      <c r="Z17" s="73">
        <v>8380.6399692999948</v>
      </c>
      <c r="AA17" s="73">
        <v>176848.13000000003</v>
      </c>
      <c r="AB17" s="73">
        <v>59426.635339800065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631.71999999999991</v>
      </c>
      <c r="AJ17" s="73">
        <v>558.60988819999989</v>
      </c>
      <c r="AK17" s="73">
        <v>0</v>
      </c>
      <c r="AL17" s="73">
        <v>0</v>
      </c>
      <c r="AM17" s="75">
        <f t="shared" si="0"/>
        <v>2589157.6699999985</v>
      </c>
      <c r="AN17" s="75">
        <f t="shared" si="1"/>
        <v>2349890.8192590992</v>
      </c>
    </row>
    <row r="18" spans="1:40" ht="24.95" customHeight="1" x14ac:dyDescent="0.2">
      <c r="A18" s="53">
        <v>13</v>
      </c>
      <c r="B18" s="54" t="s">
        <v>59</v>
      </c>
      <c r="C18" s="73">
        <v>69703.113202999593</v>
      </c>
      <c r="D18" s="73">
        <v>69703.113202999593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74092.348606999949</v>
      </c>
      <c r="L18" s="73">
        <v>74092.348606999949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4545.690294</v>
      </c>
      <c r="AB18" s="73">
        <v>4545.690294</v>
      </c>
      <c r="AC18" s="73">
        <v>0</v>
      </c>
      <c r="AD18" s="73">
        <v>0</v>
      </c>
      <c r="AE18" s="73">
        <v>144.26229499999999</v>
      </c>
      <c r="AF18" s="73">
        <v>144.26229499999999</v>
      </c>
      <c r="AG18" s="73">
        <v>7821.0386709999984</v>
      </c>
      <c r="AH18" s="73">
        <v>7821.0386709999984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156306.45306999952</v>
      </c>
      <c r="AN18" s="75">
        <f t="shared" si="1"/>
        <v>156306.45306999952</v>
      </c>
    </row>
    <row r="19" spans="1:40" ht="24.95" customHeight="1" x14ac:dyDescent="0.2">
      <c r="A19" s="53">
        <v>14</v>
      </c>
      <c r="B19" s="63" t="s">
        <v>65</v>
      </c>
      <c r="C19" s="73">
        <v>0</v>
      </c>
      <c r="D19" s="73">
        <v>0</v>
      </c>
      <c r="E19" s="73">
        <v>104.31154123669903</v>
      </c>
      <c r="F19" s="73">
        <v>104.31154123669903</v>
      </c>
      <c r="G19" s="73">
        <v>104.97126431619134</v>
      </c>
      <c r="H19" s="73">
        <v>104.97126431619134</v>
      </c>
      <c r="I19" s="73">
        <v>0</v>
      </c>
      <c r="J19" s="73">
        <v>0</v>
      </c>
      <c r="K19" s="73">
        <v>1318.1454654390295</v>
      </c>
      <c r="L19" s="73">
        <v>1318.1454654390295</v>
      </c>
      <c r="M19" s="73">
        <v>348.38092180552417</v>
      </c>
      <c r="N19" s="73">
        <v>348.38092180552417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110802.54805649408</v>
      </c>
      <c r="AF19" s="73">
        <v>110802.54805649408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112678.35724929153</v>
      </c>
      <c r="AN19" s="75">
        <f t="shared" si="1"/>
        <v>112678.35724929153</v>
      </c>
    </row>
    <row r="20" spans="1:40" ht="15" x14ac:dyDescent="0.2">
      <c r="A20" s="26"/>
      <c r="B20" s="12" t="s">
        <v>1</v>
      </c>
      <c r="C20" s="76">
        <f t="shared" ref="C20:AN20" si="2">SUM(C6:C19)</f>
        <v>12364883.483412659</v>
      </c>
      <c r="D20" s="76">
        <f t="shared" si="2"/>
        <v>10082524.401901446</v>
      </c>
      <c r="E20" s="76">
        <f t="shared" si="2"/>
        <v>2743985.5837112362</v>
      </c>
      <c r="F20" s="76">
        <f t="shared" si="2"/>
        <v>2717516.1745785037</v>
      </c>
      <c r="G20" s="76">
        <f t="shared" si="2"/>
        <v>1882706.1269003975</v>
      </c>
      <c r="H20" s="76">
        <f t="shared" si="2"/>
        <v>1625918.6628384332</v>
      </c>
      <c r="I20" s="76">
        <f t="shared" si="2"/>
        <v>77609833.480537415</v>
      </c>
      <c r="J20" s="76">
        <f t="shared" si="2"/>
        <v>71440260.12973091</v>
      </c>
      <c r="K20" s="76">
        <f t="shared" si="2"/>
        <v>27584240.487339549</v>
      </c>
      <c r="L20" s="76">
        <f t="shared" si="2"/>
        <v>26322269.046245929</v>
      </c>
      <c r="M20" s="76">
        <f t="shared" si="2"/>
        <v>4057682.3352503302</v>
      </c>
      <c r="N20" s="76">
        <f t="shared" si="2"/>
        <v>3669306.6070989561</v>
      </c>
      <c r="O20" s="76">
        <f t="shared" si="2"/>
        <v>0</v>
      </c>
      <c r="P20" s="76">
        <f t="shared" si="2"/>
        <v>0</v>
      </c>
      <c r="Q20" s="76">
        <f t="shared" si="2"/>
        <v>2022465.6106436353</v>
      </c>
      <c r="R20" s="76">
        <f t="shared" si="2"/>
        <v>117070.9140695642</v>
      </c>
      <c r="S20" s="76">
        <f t="shared" si="2"/>
        <v>1391368.339793548</v>
      </c>
      <c r="T20" s="76">
        <f t="shared" si="2"/>
        <v>129362.8853306254</v>
      </c>
      <c r="U20" s="76">
        <f t="shared" si="2"/>
        <v>266788.64341300802</v>
      </c>
      <c r="V20" s="76">
        <f t="shared" si="2"/>
        <v>211803.56519483816</v>
      </c>
      <c r="W20" s="76">
        <f t="shared" si="2"/>
        <v>5313.2907500000001</v>
      </c>
      <c r="X20" s="76">
        <f t="shared" si="2"/>
        <v>2722.8999962295079</v>
      </c>
      <c r="Y20" s="76">
        <f t="shared" si="2"/>
        <v>2313517.1889758217</v>
      </c>
      <c r="Z20" s="76">
        <f t="shared" si="2"/>
        <v>1624005.5424394482</v>
      </c>
      <c r="AA20" s="76">
        <f t="shared" si="2"/>
        <v>29960806.907757808</v>
      </c>
      <c r="AB20" s="76">
        <f t="shared" si="2"/>
        <v>9548596.3092378825</v>
      </c>
      <c r="AC20" s="76">
        <f t="shared" si="2"/>
        <v>885591.35293741908</v>
      </c>
      <c r="AD20" s="76">
        <f t="shared" si="2"/>
        <v>143076.75775908938</v>
      </c>
      <c r="AE20" s="76">
        <f t="shared" si="2"/>
        <v>2878441.1854492617</v>
      </c>
      <c r="AF20" s="76">
        <f t="shared" si="2"/>
        <v>1143065.2416870492</v>
      </c>
      <c r="AG20" s="76">
        <f t="shared" si="2"/>
        <v>7821.0386709999984</v>
      </c>
      <c r="AH20" s="76">
        <f t="shared" si="2"/>
        <v>7821.0386709999984</v>
      </c>
      <c r="AI20" s="76">
        <f t="shared" si="2"/>
        <v>8480925.886274375</v>
      </c>
      <c r="AJ20" s="76">
        <f t="shared" si="2"/>
        <v>3468289.4888985991</v>
      </c>
      <c r="AK20" s="76">
        <f t="shared" si="2"/>
        <v>0</v>
      </c>
      <c r="AL20" s="76">
        <f t="shared" si="2"/>
        <v>0</v>
      </c>
      <c r="AM20" s="76">
        <f t="shared" si="2"/>
        <v>174456370.94181743</v>
      </c>
      <c r="AN20" s="76">
        <f t="shared" si="2"/>
        <v>132253609.66567852</v>
      </c>
    </row>
    <row r="21" spans="1:40" ht="15" x14ac:dyDescent="0.2">
      <c r="A21" s="86"/>
      <c r="B21" s="87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</row>
    <row r="22" spans="1:40" x14ac:dyDescent="0.2">
      <c r="AM22" s="92"/>
      <c r="AN22" s="92"/>
    </row>
    <row r="23" spans="1:40" ht="13.5" x14ac:dyDescent="0.2">
      <c r="B23" s="17" t="s">
        <v>15</v>
      </c>
      <c r="AM23" s="32"/>
      <c r="AN23" s="32"/>
    </row>
    <row r="24" spans="1:40" x14ac:dyDescent="0.2">
      <c r="B24" s="109" t="s">
        <v>82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AM24" s="32"/>
      <c r="AN24" s="32"/>
    </row>
    <row r="25" spans="1:40" x14ac:dyDescent="0.2"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AM25" s="32"/>
      <c r="AN25" s="32"/>
    </row>
    <row r="26" spans="1:40" ht="13.5" x14ac:dyDescent="0.2">
      <c r="B26" s="17" t="s">
        <v>18</v>
      </c>
      <c r="C26" s="18"/>
    </row>
    <row r="27" spans="1:40" ht="13.5" x14ac:dyDescent="0.2">
      <c r="B27" s="17" t="s">
        <v>19</v>
      </c>
      <c r="AM27" s="32"/>
      <c r="AN27" s="32"/>
    </row>
    <row r="29" spans="1:40" x14ac:dyDescent="0.2">
      <c r="AM29" s="32"/>
      <c r="AN29" s="32"/>
    </row>
  </sheetData>
  <sortState ref="B6:AN19">
    <sortCondition descending="1" ref="AM6:AM19"/>
  </sortState>
  <mergeCells count="22">
    <mergeCell ref="B24:N25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X30"/>
  <sheetViews>
    <sheetView zoomScale="90" zoomScaleNormal="90" workbookViewId="0">
      <pane xSplit="2" ySplit="7" topLeftCell="EN8" activePane="bottomRight" state="frozen"/>
      <selection pane="topRight" activeCell="C1" sqref="C1"/>
      <selection pane="bottomLeft" activeCell="A6" sqref="A6"/>
      <selection pane="bottomRight" activeCell="EU24" sqref="EU24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9" width="12.7109375" style="25" customWidth="1" outlineLevel="1"/>
    <col min="10" max="10" width="12.7109375" style="25" customWidth="1"/>
    <col min="11" max="13" width="12.7109375" style="25" customWidth="1" outlineLevel="1"/>
    <col min="14" max="14" width="15.140625" style="25" customWidth="1"/>
    <col min="15" max="17" width="12.7109375" style="25" customWidth="1" outlineLevel="1"/>
    <col min="18" max="18" width="12.7109375" style="25" customWidth="1"/>
    <col min="19" max="21" width="12.7109375" style="25" customWidth="1" outlineLevel="1"/>
    <col min="22" max="22" width="15.140625" style="25" customWidth="1"/>
    <col min="23" max="25" width="12.7109375" style="25" customWidth="1" outlineLevel="1"/>
    <col min="26" max="26" width="12.7109375" style="25" customWidth="1"/>
    <col min="27" max="29" width="12.7109375" style="25" customWidth="1" outlineLevel="1"/>
    <col min="30" max="30" width="15.140625" style="25" customWidth="1"/>
    <col min="31" max="33" width="12.7109375" style="25" customWidth="1" outlineLevel="1"/>
    <col min="34" max="34" width="12.7109375" style="25" customWidth="1"/>
    <col min="35" max="37" width="12.7109375" style="25" customWidth="1" outlineLevel="1"/>
    <col min="38" max="38" width="15.140625" style="25" customWidth="1"/>
    <col min="39" max="41" width="12.7109375" style="25" customWidth="1" outlineLevel="1"/>
    <col min="42" max="42" width="12.7109375" style="25" customWidth="1"/>
    <col min="43" max="45" width="12.7109375" style="25" customWidth="1" outlineLevel="1"/>
    <col min="46" max="46" width="15.140625" style="25" customWidth="1"/>
    <col min="47" max="49" width="12.7109375" style="25" customWidth="1" outlineLevel="1"/>
    <col min="50" max="50" width="12.7109375" style="25" customWidth="1"/>
    <col min="51" max="53" width="12.7109375" style="25" customWidth="1" outlineLevel="1"/>
    <col min="54" max="54" width="15.140625" style="25" customWidth="1"/>
    <col min="55" max="57" width="12.7109375" style="25" customWidth="1" outlineLevel="1"/>
    <col min="58" max="58" width="12.7109375" style="25" customWidth="1"/>
    <col min="59" max="61" width="12.7109375" style="25" customWidth="1" outlineLevel="1"/>
    <col min="62" max="62" width="15.140625" style="25" customWidth="1"/>
    <col min="63" max="65" width="12.7109375" style="25" customWidth="1" outlineLevel="1"/>
    <col min="66" max="66" width="12.7109375" style="25" customWidth="1"/>
    <col min="67" max="69" width="12.7109375" style="25" customWidth="1" outlineLevel="1"/>
    <col min="70" max="70" width="15.140625" style="25" customWidth="1"/>
    <col min="71" max="73" width="12.7109375" style="25" customWidth="1" outlineLevel="1"/>
    <col min="74" max="74" width="12.7109375" style="25" customWidth="1"/>
    <col min="75" max="77" width="12.7109375" style="25" customWidth="1" outlineLevel="1"/>
    <col min="78" max="78" width="15.140625" style="25" customWidth="1"/>
    <col min="79" max="81" width="12.7109375" style="25" customWidth="1" outlineLevel="1"/>
    <col min="82" max="82" width="12.7109375" style="25" customWidth="1"/>
    <col min="83" max="85" width="12.7109375" style="25" customWidth="1" outlineLevel="1"/>
    <col min="86" max="86" width="15.140625" style="25" customWidth="1"/>
    <col min="87" max="89" width="12.7109375" style="25" customWidth="1" outlineLevel="1"/>
    <col min="90" max="90" width="12.7109375" style="25" customWidth="1"/>
    <col min="91" max="93" width="12.7109375" style="25" customWidth="1" outlineLevel="1"/>
    <col min="94" max="94" width="15.140625" style="25" customWidth="1"/>
    <col min="95" max="97" width="12.7109375" style="25" customWidth="1" outlineLevel="1"/>
    <col min="98" max="98" width="12.7109375" style="25" customWidth="1"/>
    <col min="99" max="101" width="12.7109375" style="25" customWidth="1" outlineLevel="1"/>
    <col min="102" max="102" width="15.140625" style="25" customWidth="1"/>
    <col min="103" max="105" width="12.7109375" style="25" customWidth="1" outlineLevel="1"/>
    <col min="106" max="106" width="12.7109375" style="25" customWidth="1"/>
    <col min="107" max="109" width="12.7109375" style="25" customWidth="1" outlineLevel="1"/>
    <col min="110" max="110" width="15.140625" style="25" customWidth="1"/>
    <col min="111" max="113" width="12.7109375" style="25" customWidth="1" outlineLevel="1"/>
    <col min="114" max="114" width="12.7109375" style="25" customWidth="1"/>
    <col min="115" max="117" width="12.7109375" style="25" customWidth="1" outlineLevel="1"/>
    <col min="118" max="118" width="15.140625" style="25" customWidth="1"/>
    <col min="119" max="121" width="12.7109375" style="25" customWidth="1" outlineLevel="1"/>
    <col min="122" max="122" width="12.7109375" style="25" customWidth="1"/>
    <col min="123" max="125" width="12.7109375" style="25" customWidth="1" outlineLevel="1"/>
    <col min="126" max="126" width="15.140625" style="25" customWidth="1"/>
    <col min="127" max="129" width="12.7109375" style="25" customWidth="1" outlineLevel="1"/>
    <col min="130" max="130" width="12.7109375" style="25" customWidth="1"/>
    <col min="131" max="133" width="12.7109375" style="25" customWidth="1" outlineLevel="1"/>
    <col min="134" max="134" width="15.140625" style="25" customWidth="1"/>
    <col min="135" max="137" width="12.7109375" style="25" customWidth="1" outlineLevel="1"/>
    <col min="138" max="138" width="12.7109375" style="25" customWidth="1"/>
    <col min="139" max="141" width="12.7109375" style="25" customWidth="1" outlineLevel="1"/>
    <col min="142" max="142" width="15.140625" style="25" customWidth="1"/>
    <col min="143" max="145" width="12.7109375" style="25" customWidth="1" outlineLevel="1"/>
    <col min="146" max="146" width="12.7109375" style="25" customWidth="1"/>
    <col min="147" max="149" width="12.7109375" style="25" customWidth="1" outlineLevel="1"/>
    <col min="150" max="150" width="15.140625" style="25" customWidth="1"/>
    <col min="151" max="153" width="12.7109375" style="25" customWidth="1" outlineLevel="1"/>
    <col min="154" max="154" width="12.7109375" style="25" customWidth="1"/>
    <col min="155" max="16384" width="9.140625" style="25"/>
  </cols>
  <sheetData>
    <row r="1" spans="1:154" s="18" customFormat="1" ht="20.25" customHeight="1" x14ac:dyDescent="0.2">
      <c r="A1" s="110" t="s">
        <v>71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39"/>
    </row>
    <row r="2" spans="1:154" s="33" customFormat="1" ht="13.5" x14ac:dyDescent="0.2">
      <c r="A2" s="110" t="s">
        <v>26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39"/>
      <c r="AG2" s="18"/>
    </row>
    <row r="3" spans="1:154" s="18" customFormat="1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 x14ac:dyDescent="0.2">
      <c r="A5" s="96" t="s">
        <v>0</v>
      </c>
      <c r="B5" s="96" t="s">
        <v>2</v>
      </c>
      <c r="C5" s="99" t="s">
        <v>3</v>
      </c>
      <c r="D5" s="100"/>
      <c r="E5" s="100"/>
      <c r="F5" s="100"/>
      <c r="G5" s="100"/>
      <c r="H5" s="100"/>
      <c r="I5" s="100"/>
      <c r="J5" s="101"/>
      <c r="K5" s="99" t="s">
        <v>27</v>
      </c>
      <c r="L5" s="100"/>
      <c r="M5" s="100"/>
      <c r="N5" s="100"/>
      <c r="O5" s="100"/>
      <c r="P5" s="100"/>
      <c r="Q5" s="100"/>
      <c r="R5" s="101"/>
      <c r="S5" s="99" t="s">
        <v>34</v>
      </c>
      <c r="T5" s="100"/>
      <c r="U5" s="100"/>
      <c r="V5" s="100"/>
      <c r="W5" s="100"/>
      <c r="X5" s="100"/>
      <c r="Y5" s="100"/>
      <c r="Z5" s="101"/>
      <c r="AA5" s="99" t="s">
        <v>6</v>
      </c>
      <c r="AB5" s="100"/>
      <c r="AC5" s="100"/>
      <c r="AD5" s="100"/>
      <c r="AE5" s="100"/>
      <c r="AF5" s="100"/>
      <c r="AG5" s="100"/>
      <c r="AH5" s="101"/>
      <c r="AI5" s="99" t="s">
        <v>35</v>
      </c>
      <c r="AJ5" s="100"/>
      <c r="AK5" s="100"/>
      <c r="AL5" s="100"/>
      <c r="AM5" s="100"/>
      <c r="AN5" s="100"/>
      <c r="AO5" s="100"/>
      <c r="AP5" s="101"/>
      <c r="AQ5" s="99" t="s">
        <v>7</v>
      </c>
      <c r="AR5" s="100"/>
      <c r="AS5" s="100"/>
      <c r="AT5" s="100"/>
      <c r="AU5" s="100"/>
      <c r="AV5" s="100"/>
      <c r="AW5" s="100"/>
      <c r="AX5" s="101"/>
      <c r="AY5" s="99" t="s">
        <v>8</v>
      </c>
      <c r="AZ5" s="100"/>
      <c r="BA5" s="100"/>
      <c r="BB5" s="100"/>
      <c r="BC5" s="100"/>
      <c r="BD5" s="100"/>
      <c r="BE5" s="100"/>
      <c r="BF5" s="101"/>
      <c r="BG5" s="99" t="s">
        <v>28</v>
      </c>
      <c r="BH5" s="100"/>
      <c r="BI5" s="100"/>
      <c r="BJ5" s="100"/>
      <c r="BK5" s="100"/>
      <c r="BL5" s="100"/>
      <c r="BM5" s="100"/>
      <c r="BN5" s="101"/>
      <c r="BO5" s="99" t="s">
        <v>38</v>
      </c>
      <c r="BP5" s="100"/>
      <c r="BQ5" s="100"/>
      <c r="BR5" s="100"/>
      <c r="BS5" s="100"/>
      <c r="BT5" s="100"/>
      <c r="BU5" s="100"/>
      <c r="BV5" s="101"/>
      <c r="BW5" s="99" t="s">
        <v>29</v>
      </c>
      <c r="BX5" s="100"/>
      <c r="BY5" s="100"/>
      <c r="BZ5" s="100"/>
      <c r="CA5" s="100"/>
      <c r="CB5" s="100"/>
      <c r="CC5" s="100"/>
      <c r="CD5" s="101"/>
      <c r="CE5" s="99" t="s">
        <v>30</v>
      </c>
      <c r="CF5" s="100"/>
      <c r="CG5" s="100"/>
      <c r="CH5" s="100"/>
      <c r="CI5" s="100"/>
      <c r="CJ5" s="100"/>
      <c r="CK5" s="100"/>
      <c r="CL5" s="101"/>
      <c r="CM5" s="99" t="s">
        <v>9</v>
      </c>
      <c r="CN5" s="100"/>
      <c r="CO5" s="100"/>
      <c r="CP5" s="100"/>
      <c r="CQ5" s="100"/>
      <c r="CR5" s="100"/>
      <c r="CS5" s="100"/>
      <c r="CT5" s="101"/>
      <c r="CU5" s="99" t="s">
        <v>33</v>
      </c>
      <c r="CV5" s="100"/>
      <c r="CW5" s="100"/>
      <c r="CX5" s="100"/>
      <c r="CY5" s="100"/>
      <c r="CZ5" s="100"/>
      <c r="DA5" s="100"/>
      <c r="DB5" s="101"/>
      <c r="DC5" s="99" t="s">
        <v>10</v>
      </c>
      <c r="DD5" s="100"/>
      <c r="DE5" s="100"/>
      <c r="DF5" s="100"/>
      <c r="DG5" s="100"/>
      <c r="DH5" s="100"/>
      <c r="DI5" s="100"/>
      <c r="DJ5" s="101"/>
      <c r="DK5" s="99" t="s">
        <v>11</v>
      </c>
      <c r="DL5" s="100"/>
      <c r="DM5" s="100"/>
      <c r="DN5" s="100"/>
      <c r="DO5" s="100"/>
      <c r="DP5" s="100"/>
      <c r="DQ5" s="100"/>
      <c r="DR5" s="101"/>
      <c r="DS5" s="99" t="s">
        <v>12</v>
      </c>
      <c r="DT5" s="100"/>
      <c r="DU5" s="100"/>
      <c r="DV5" s="100"/>
      <c r="DW5" s="100"/>
      <c r="DX5" s="100"/>
      <c r="DY5" s="100"/>
      <c r="DZ5" s="101"/>
      <c r="EA5" s="99" t="s">
        <v>32</v>
      </c>
      <c r="EB5" s="100"/>
      <c r="EC5" s="100"/>
      <c r="ED5" s="100"/>
      <c r="EE5" s="100"/>
      <c r="EF5" s="100"/>
      <c r="EG5" s="100"/>
      <c r="EH5" s="101"/>
      <c r="EI5" s="99" t="s">
        <v>13</v>
      </c>
      <c r="EJ5" s="100"/>
      <c r="EK5" s="100"/>
      <c r="EL5" s="100"/>
      <c r="EM5" s="100"/>
      <c r="EN5" s="100"/>
      <c r="EO5" s="100"/>
      <c r="EP5" s="101"/>
      <c r="EQ5" s="99" t="s">
        <v>14</v>
      </c>
      <c r="ER5" s="100"/>
      <c r="ES5" s="100"/>
      <c r="ET5" s="100"/>
      <c r="EU5" s="100"/>
      <c r="EV5" s="100"/>
      <c r="EW5" s="100"/>
      <c r="EX5" s="101"/>
    </row>
    <row r="6" spans="1:154" s="22" customFormat="1" ht="42" customHeight="1" x14ac:dyDescent="0.2">
      <c r="A6" s="97"/>
      <c r="B6" s="97"/>
      <c r="C6" s="103" t="s">
        <v>20</v>
      </c>
      <c r="D6" s="104"/>
      <c r="E6" s="104"/>
      <c r="F6" s="105"/>
      <c r="G6" s="103" t="s">
        <v>21</v>
      </c>
      <c r="H6" s="104"/>
      <c r="I6" s="104"/>
      <c r="J6" s="105"/>
      <c r="K6" s="103" t="s">
        <v>20</v>
      </c>
      <c r="L6" s="104"/>
      <c r="M6" s="104"/>
      <c r="N6" s="105"/>
      <c r="O6" s="103" t="s">
        <v>21</v>
      </c>
      <c r="P6" s="104"/>
      <c r="Q6" s="104"/>
      <c r="R6" s="105"/>
      <c r="S6" s="103" t="s">
        <v>20</v>
      </c>
      <c r="T6" s="104"/>
      <c r="U6" s="104"/>
      <c r="V6" s="105"/>
      <c r="W6" s="103" t="s">
        <v>21</v>
      </c>
      <c r="X6" s="104"/>
      <c r="Y6" s="104"/>
      <c r="Z6" s="105"/>
      <c r="AA6" s="103" t="s">
        <v>20</v>
      </c>
      <c r="AB6" s="104"/>
      <c r="AC6" s="104"/>
      <c r="AD6" s="105"/>
      <c r="AE6" s="103" t="s">
        <v>21</v>
      </c>
      <c r="AF6" s="104"/>
      <c r="AG6" s="104"/>
      <c r="AH6" s="105"/>
      <c r="AI6" s="103" t="s">
        <v>20</v>
      </c>
      <c r="AJ6" s="104"/>
      <c r="AK6" s="104"/>
      <c r="AL6" s="105"/>
      <c r="AM6" s="103" t="s">
        <v>21</v>
      </c>
      <c r="AN6" s="104"/>
      <c r="AO6" s="104"/>
      <c r="AP6" s="105"/>
      <c r="AQ6" s="103" t="s">
        <v>20</v>
      </c>
      <c r="AR6" s="104"/>
      <c r="AS6" s="104"/>
      <c r="AT6" s="105"/>
      <c r="AU6" s="103" t="s">
        <v>21</v>
      </c>
      <c r="AV6" s="104"/>
      <c r="AW6" s="104"/>
      <c r="AX6" s="105"/>
      <c r="AY6" s="103" t="s">
        <v>20</v>
      </c>
      <c r="AZ6" s="104"/>
      <c r="BA6" s="104"/>
      <c r="BB6" s="105"/>
      <c r="BC6" s="103" t="s">
        <v>21</v>
      </c>
      <c r="BD6" s="104"/>
      <c r="BE6" s="104"/>
      <c r="BF6" s="105"/>
      <c r="BG6" s="103" t="s">
        <v>20</v>
      </c>
      <c r="BH6" s="104"/>
      <c r="BI6" s="104"/>
      <c r="BJ6" s="105"/>
      <c r="BK6" s="103" t="s">
        <v>21</v>
      </c>
      <c r="BL6" s="104"/>
      <c r="BM6" s="104"/>
      <c r="BN6" s="105"/>
      <c r="BO6" s="103" t="s">
        <v>20</v>
      </c>
      <c r="BP6" s="104"/>
      <c r="BQ6" s="104"/>
      <c r="BR6" s="105"/>
      <c r="BS6" s="103" t="s">
        <v>21</v>
      </c>
      <c r="BT6" s="104"/>
      <c r="BU6" s="104"/>
      <c r="BV6" s="105"/>
      <c r="BW6" s="103" t="s">
        <v>20</v>
      </c>
      <c r="BX6" s="104"/>
      <c r="BY6" s="104"/>
      <c r="BZ6" s="105"/>
      <c r="CA6" s="103" t="s">
        <v>21</v>
      </c>
      <c r="CB6" s="104"/>
      <c r="CC6" s="104"/>
      <c r="CD6" s="105"/>
      <c r="CE6" s="103" t="s">
        <v>20</v>
      </c>
      <c r="CF6" s="104"/>
      <c r="CG6" s="104"/>
      <c r="CH6" s="105"/>
      <c r="CI6" s="103" t="s">
        <v>21</v>
      </c>
      <c r="CJ6" s="104"/>
      <c r="CK6" s="104"/>
      <c r="CL6" s="105"/>
      <c r="CM6" s="103" t="s">
        <v>20</v>
      </c>
      <c r="CN6" s="104"/>
      <c r="CO6" s="104"/>
      <c r="CP6" s="105"/>
      <c r="CQ6" s="103" t="s">
        <v>21</v>
      </c>
      <c r="CR6" s="104"/>
      <c r="CS6" s="104"/>
      <c r="CT6" s="105"/>
      <c r="CU6" s="103" t="s">
        <v>20</v>
      </c>
      <c r="CV6" s="104"/>
      <c r="CW6" s="104"/>
      <c r="CX6" s="105"/>
      <c r="CY6" s="103" t="s">
        <v>21</v>
      </c>
      <c r="CZ6" s="104"/>
      <c r="DA6" s="104"/>
      <c r="DB6" s="105"/>
      <c r="DC6" s="103" t="s">
        <v>20</v>
      </c>
      <c r="DD6" s="104"/>
      <c r="DE6" s="104"/>
      <c r="DF6" s="105"/>
      <c r="DG6" s="103" t="s">
        <v>21</v>
      </c>
      <c r="DH6" s="104"/>
      <c r="DI6" s="104"/>
      <c r="DJ6" s="105"/>
      <c r="DK6" s="103" t="s">
        <v>20</v>
      </c>
      <c r="DL6" s="104"/>
      <c r="DM6" s="104"/>
      <c r="DN6" s="105"/>
      <c r="DO6" s="103" t="s">
        <v>21</v>
      </c>
      <c r="DP6" s="104"/>
      <c r="DQ6" s="104"/>
      <c r="DR6" s="105"/>
      <c r="DS6" s="103" t="s">
        <v>20</v>
      </c>
      <c r="DT6" s="104"/>
      <c r="DU6" s="104"/>
      <c r="DV6" s="105"/>
      <c r="DW6" s="103" t="s">
        <v>21</v>
      </c>
      <c r="DX6" s="104"/>
      <c r="DY6" s="104"/>
      <c r="DZ6" s="105"/>
      <c r="EA6" s="103" t="s">
        <v>20</v>
      </c>
      <c r="EB6" s="104"/>
      <c r="EC6" s="104"/>
      <c r="ED6" s="105"/>
      <c r="EE6" s="103" t="s">
        <v>21</v>
      </c>
      <c r="EF6" s="104"/>
      <c r="EG6" s="104"/>
      <c r="EH6" s="105"/>
      <c r="EI6" s="103" t="s">
        <v>20</v>
      </c>
      <c r="EJ6" s="104"/>
      <c r="EK6" s="104"/>
      <c r="EL6" s="105"/>
      <c r="EM6" s="103" t="s">
        <v>21</v>
      </c>
      <c r="EN6" s="104"/>
      <c r="EO6" s="104"/>
      <c r="EP6" s="105"/>
      <c r="EQ6" s="103" t="s">
        <v>20</v>
      </c>
      <c r="ER6" s="104"/>
      <c r="ES6" s="104"/>
      <c r="ET6" s="105"/>
      <c r="EU6" s="103" t="s">
        <v>21</v>
      </c>
      <c r="EV6" s="104"/>
      <c r="EW6" s="104"/>
      <c r="EX6" s="105"/>
    </row>
    <row r="7" spans="1:154" s="70" customFormat="1" ht="51.75" customHeight="1" x14ac:dyDescent="0.2">
      <c r="A7" s="98"/>
      <c r="B7" s="98"/>
      <c r="C7" s="71" t="s">
        <v>53</v>
      </c>
      <c r="D7" s="71" t="s">
        <v>54</v>
      </c>
      <c r="E7" s="71" t="s">
        <v>55</v>
      </c>
      <c r="F7" s="71" t="s">
        <v>14</v>
      </c>
      <c r="G7" s="71" t="s">
        <v>53</v>
      </c>
      <c r="H7" s="71" t="s">
        <v>54</v>
      </c>
      <c r="I7" s="71" t="s">
        <v>55</v>
      </c>
      <c r="J7" s="71" t="s">
        <v>14</v>
      </c>
      <c r="K7" s="71" t="s">
        <v>53</v>
      </c>
      <c r="L7" s="71" t="s">
        <v>54</v>
      </c>
      <c r="M7" s="71" t="s">
        <v>55</v>
      </c>
      <c r="N7" s="71" t="s">
        <v>14</v>
      </c>
      <c r="O7" s="71" t="s">
        <v>53</v>
      </c>
      <c r="P7" s="71" t="s">
        <v>54</v>
      </c>
      <c r="Q7" s="71" t="s">
        <v>55</v>
      </c>
      <c r="R7" s="71" t="s">
        <v>14</v>
      </c>
      <c r="S7" s="71" t="s">
        <v>53</v>
      </c>
      <c r="T7" s="71" t="s">
        <v>54</v>
      </c>
      <c r="U7" s="71" t="s">
        <v>55</v>
      </c>
      <c r="V7" s="71" t="s">
        <v>14</v>
      </c>
      <c r="W7" s="71" t="s">
        <v>53</v>
      </c>
      <c r="X7" s="71" t="s">
        <v>54</v>
      </c>
      <c r="Y7" s="71" t="s">
        <v>55</v>
      </c>
      <c r="Z7" s="71" t="s">
        <v>14</v>
      </c>
      <c r="AA7" s="71" t="s">
        <v>53</v>
      </c>
      <c r="AB7" s="71" t="s">
        <v>54</v>
      </c>
      <c r="AC7" s="71" t="s">
        <v>55</v>
      </c>
      <c r="AD7" s="71" t="s">
        <v>14</v>
      </c>
      <c r="AE7" s="71" t="s">
        <v>53</v>
      </c>
      <c r="AF7" s="71" t="s">
        <v>54</v>
      </c>
      <c r="AG7" s="71" t="s">
        <v>55</v>
      </c>
      <c r="AH7" s="71" t="s">
        <v>14</v>
      </c>
      <c r="AI7" s="71" t="s">
        <v>53</v>
      </c>
      <c r="AJ7" s="71" t="s">
        <v>54</v>
      </c>
      <c r="AK7" s="71" t="s">
        <v>55</v>
      </c>
      <c r="AL7" s="71" t="s">
        <v>14</v>
      </c>
      <c r="AM7" s="71" t="s">
        <v>53</v>
      </c>
      <c r="AN7" s="71" t="s">
        <v>54</v>
      </c>
      <c r="AO7" s="71" t="s">
        <v>55</v>
      </c>
      <c r="AP7" s="71" t="s">
        <v>14</v>
      </c>
      <c r="AQ7" s="71" t="s">
        <v>53</v>
      </c>
      <c r="AR7" s="71" t="s">
        <v>54</v>
      </c>
      <c r="AS7" s="71" t="s">
        <v>55</v>
      </c>
      <c r="AT7" s="71" t="s">
        <v>14</v>
      </c>
      <c r="AU7" s="71" t="s">
        <v>53</v>
      </c>
      <c r="AV7" s="71" t="s">
        <v>54</v>
      </c>
      <c r="AW7" s="71" t="s">
        <v>55</v>
      </c>
      <c r="AX7" s="71" t="s">
        <v>14</v>
      </c>
      <c r="AY7" s="71" t="s">
        <v>53</v>
      </c>
      <c r="AZ7" s="71" t="s">
        <v>54</v>
      </c>
      <c r="BA7" s="71" t="s">
        <v>55</v>
      </c>
      <c r="BB7" s="71" t="s">
        <v>14</v>
      </c>
      <c r="BC7" s="71" t="s">
        <v>53</v>
      </c>
      <c r="BD7" s="71" t="s">
        <v>54</v>
      </c>
      <c r="BE7" s="71" t="s">
        <v>55</v>
      </c>
      <c r="BF7" s="71" t="s">
        <v>14</v>
      </c>
      <c r="BG7" s="71" t="s">
        <v>53</v>
      </c>
      <c r="BH7" s="71" t="s">
        <v>54</v>
      </c>
      <c r="BI7" s="71" t="s">
        <v>55</v>
      </c>
      <c r="BJ7" s="71" t="s">
        <v>14</v>
      </c>
      <c r="BK7" s="71" t="s">
        <v>53</v>
      </c>
      <c r="BL7" s="71" t="s">
        <v>54</v>
      </c>
      <c r="BM7" s="71" t="s">
        <v>55</v>
      </c>
      <c r="BN7" s="71" t="s">
        <v>14</v>
      </c>
      <c r="BO7" s="71" t="s">
        <v>53</v>
      </c>
      <c r="BP7" s="71" t="s">
        <v>54</v>
      </c>
      <c r="BQ7" s="71" t="s">
        <v>55</v>
      </c>
      <c r="BR7" s="71" t="s">
        <v>14</v>
      </c>
      <c r="BS7" s="71" t="s">
        <v>53</v>
      </c>
      <c r="BT7" s="71" t="s">
        <v>54</v>
      </c>
      <c r="BU7" s="71" t="s">
        <v>55</v>
      </c>
      <c r="BV7" s="71" t="s">
        <v>14</v>
      </c>
      <c r="BW7" s="71" t="s">
        <v>53</v>
      </c>
      <c r="BX7" s="71" t="s">
        <v>54</v>
      </c>
      <c r="BY7" s="71" t="s">
        <v>55</v>
      </c>
      <c r="BZ7" s="71" t="s">
        <v>14</v>
      </c>
      <c r="CA7" s="71" t="s">
        <v>53</v>
      </c>
      <c r="CB7" s="71" t="s">
        <v>54</v>
      </c>
      <c r="CC7" s="71" t="s">
        <v>55</v>
      </c>
      <c r="CD7" s="71" t="s">
        <v>14</v>
      </c>
      <c r="CE7" s="71" t="s">
        <v>53</v>
      </c>
      <c r="CF7" s="71" t="s">
        <v>54</v>
      </c>
      <c r="CG7" s="71" t="s">
        <v>55</v>
      </c>
      <c r="CH7" s="71" t="s">
        <v>14</v>
      </c>
      <c r="CI7" s="71" t="s">
        <v>53</v>
      </c>
      <c r="CJ7" s="71" t="s">
        <v>54</v>
      </c>
      <c r="CK7" s="71" t="s">
        <v>55</v>
      </c>
      <c r="CL7" s="71" t="s">
        <v>14</v>
      </c>
      <c r="CM7" s="71" t="s">
        <v>53</v>
      </c>
      <c r="CN7" s="71" t="s">
        <v>54</v>
      </c>
      <c r="CO7" s="71" t="s">
        <v>55</v>
      </c>
      <c r="CP7" s="71" t="s">
        <v>14</v>
      </c>
      <c r="CQ7" s="71" t="s">
        <v>53</v>
      </c>
      <c r="CR7" s="71" t="s">
        <v>54</v>
      </c>
      <c r="CS7" s="71" t="s">
        <v>55</v>
      </c>
      <c r="CT7" s="71" t="s">
        <v>14</v>
      </c>
      <c r="CU7" s="71" t="s">
        <v>53</v>
      </c>
      <c r="CV7" s="71" t="s">
        <v>54</v>
      </c>
      <c r="CW7" s="71" t="s">
        <v>55</v>
      </c>
      <c r="CX7" s="71" t="s">
        <v>14</v>
      </c>
      <c r="CY7" s="71" t="s">
        <v>53</v>
      </c>
      <c r="CZ7" s="71" t="s">
        <v>54</v>
      </c>
      <c r="DA7" s="71" t="s">
        <v>55</v>
      </c>
      <c r="DB7" s="71" t="s">
        <v>14</v>
      </c>
      <c r="DC7" s="71" t="s">
        <v>53</v>
      </c>
      <c r="DD7" s="71" t="s">
        <v>54</v>
      </c>
      <c r="DE7" s="71" t="s">
        <v>55</v>
      </c>
      <c r="DF7" s="71" t="s">
        <v>14</v>
      </c>
      <c r="DG7" s="71" t="s">
        <v>53</v>
      </c>
      <c r="DH7" s="71" t="s">
        <v>54</v>
      </c>
      <c r="DI7" s="71" t="s">
        <v>55</v>
      </c>
      <c r="DJ7" s="71" t="s">
        <v>14</v>
      </c>
      <c r="DK7" s="71" t="s">
        <v>53</v>
      </c>
      <c r="DL7" s="71" t="s">
        <v>54</v>
      </c>
      <c r="DM7" s="71" t="s">
        <v>55</v>
      </c>
      <c r="DN7" s="71" t="s">
        <v>14</v>
      </c>
      <c r="DO7" s="71" t="s">
        <v>53</v>
      </c>
      <c r="DP7" s="71" t="s">
        <v>54</v>
      </c>
      <c r="DQ7" s="71" t="s">
        <v>55</v>
      </c>
      <c r="DR7" s="71" t="s">
        <v>14</v>
      </c>
      <c r="DS7" s="71" t="s">
        <v>53</v>
      </c>
      <c r="DT7" s="71" t="s">
        <v>54</v>
      </c>
      <c r="DU7" s="71" t="s">
        <v>55</v>
      </c>
      <c r="DV7" s="71" t="s">
        <v>14</v>
      </c>
      <c r="DW7" s="71" t="s">
        <v>53</v>
      </c>
      <c r="DX7" s="71" t="s">
        <v>54</v>
      </c>
      <c r="DY7" s="71" t="s">
        <v>55</v>
      </c>
      <c r="DZ7" s="71" t="s">
        <v>14</v>
      </c>
      <c r="EA7" s="71" t="s">
        <v>53</v>
      </c>
      <c r="EB7" s="71" t="s">
        <v>54</v>
      </c>
      <c r="EC7" s="71" t="s">
        <v>55</v>
      </c>
      <c r="ED7" s="71" t="s">
        <v>14</v>
      </c>
      <c r="EE7" s="71" t="s">
        <v>53</v>
      </c>
      <c r="EF7" s="71" t="s">
        <v>54</v>
      </c>
      <c r="EG7" s="71" t="s">
        <v>55</v>
      </c>
      <c r="EH7" s="71" t="s">
        <v>14</v>
      </c>
      <c r="EI7" s="71" t="s">
        <v>53</v>
      </c>
      <c r="EJ7" s="71" t="s">
        <v>54</v>
      </c>
      <c r="EK7" s="71" t="s">
        <v>55</v>
      </c>
      <c r="EL7" s="71" t="s">
        <v>14</v>
      </c>
      <c r="EM7" s="71" t="s">
        <v>53</v>
      </c>
      <c r="EN7" s="71" t="s">
        <v>54</v>
      </c>
      <c r="EO7" s="71" t="s">
        <v>55</v>
      </c>
      <c r="EP7" s="71" t="s">
        <v>14</v>
      </c>
      <c r="EQ7" s="71" t="s">
        <v>53</v>
      </c>
      <c r="ER7" s="71" t="s">
        <v>54</v>
      </c>
      <c r="ES7" s="71" t="s">
        <v>55</v>
      </c>
      <c r="ET7" s="71" t="s">
        <v>14</v>
      </c>
      <c r="EU7" s="71" t="s">
        <v>53</v>
      </c>
      <c r="EV7" s="71" t="s">
        <v>54</v>
      </c>
      <c r="EW7" s="71" t="s">
        <v>55</v>
      </c>
      <c r="EX7" s="71" t="s">
        <v>14</v>
      </c>
    </row>
    <row r="8" spans="1:154" s="22" customFormat="1" ht="24.95" customHeight="1" x14ac:dyDescent="0.2">
      <c r="A8" s="53">
        <v>1</v>
      </c>
      <c r="B8" s="72" t="s">
        <v>87</v>
      </c>
      <c r="C8" s="73">
        <v>76487</v>
      </c>
      <c r="D8" s="73">
        <v>0</v>
      </c>
      <c r="E8" s="73">
        <v>185000</v>
      </c>
      <c r="F8" s="73">
        <v>261487</v>
      </c>
      <c r="G8" s="73">
        <v>76487</v>
      </c>
      <c r="H8" s="73">
        <v>0</v>
      </c>
      <c r="I8" s="73">
        <v>185000</v>
      </c>
      <c r="J8" s="73">
        <v>261487</v>
      </c>
      <c r="K8" s="73">
        <v>0</v>
      </c>
      <c r="L8" s="73">
        <v>107768.71</v>
      </c>
      <c r="M8" s="73">
        <v>0</v>
      </c>
      <c r="N8" s="73">
        <v>107768.71</v>
      </c>
      <c r="O8" s="73">
        <v>0</v>
      </c>
      <c r="P8" s="73">
        <v>107768.71</v>
      </c>
      <c r="Q8" s="73">
        <v>0</v>
      </c>
      <c r="R8" s="73">
        <v>107768.71</v>
      </c>
      <c r="S8" s="73">
        <v>693.38</v>
      </c>
      <c r="T8" s="73">
        <v>0</v>
      </c>
      <c r="U8" s="73">
        <v>0</v>
      </c>
      <c r="V8" s="73">
        <v>693.38</v>
      </c>
      <c r="W8" s="73">
        <v>693.38</v>
      </c>
      <c r="X8" s="73">
        <v>0</v>
      </c>
      <c r="Y8" s="73">
        <v>0</v>
      </c>
      <c r="Z8" s="73">
        <v>693.38</v>
      </c>
      <c r="AA8" s="73">
        <v>13507506.271928258</v>
      </c>
      <c r="AB8" s="73">
        <v>2286228.5860799327</v>
      </c>
      <c r="AC8" s="73">
        <v>9586096.8903898913</v>
      </c>
      <c r="AD8" s="73">
        <v>25379831.74839808</v>
      </c>
      <c r="AE8" s="73">
        <v>13507506.271928258</v>
      </c>
      <c r="AF8" s="73">
        <v>2286228.5860799327</v>
      </c>
      <c r="AG8" s="73">
        <v>9586096.8903898913</v>
      </c>
      <c r="AH8" s="73">
        <v>25379831.74839808</v>
      </c>
      <c r="AI8" s="73">
        <v>0</v>
      </c>
      <c r="AJ8" s="73">
        <v>0</v>
      </c>
      <c r="AK8" s="73">
        <v>0</v>
      </c>
      <c r="AL8" s="73">
        <v>0</v>
      </c>
      <c r="AM8" s="73">
        <v>0</v>
      </c>
      <c r="AN8" s="73">
        <v>0</v>
      </c>
      <c r="AO8" s="73">
        <v>0</v>
      </c>
      <c r="AP8" s="73">
        <v>0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0</v>
      </c>
      <c r="BV8" s="73">
        <v>0</v>
      </c>
      <c r="BW8" s="73">
        <v>0</v>
      </c>
      <c r="BX8" s="73">
        <v>0</v>
      </c>
      <c r="BY8" s="73">
        <v>0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0</v>
      </c>
      <c r="CI8" s="73">
        <v>0</v>
      </c>
      <c r="CJ8" s="73">
        <v>0</v>
      </c>
      <c r="CK8" s="73">
        <v>0</v>
      </c>
      <c r="CL8" s="73">
        <v>0</v>
      </c>
      <c r="CM8" s="73">
        <v>0</v>
      </c>
      <c r="CN8" s="73">
        <v>0</v>
      </c>
      <c r="CO8" s="73">
        <v>0</v>
      </c>
      <c r="CP8" s="73">
        <v>0</v>
      </c>
      <c r="CQ8" s="73">
        <v>0</v>
      </c>
      <c r="CR8" s="73">
        <v>0</v>
      </c>
      <c r="CS8" s="73">
        <v>0</v>
      </c>
      <c r="CT8" s="73">
        <v>0</v>
      </c>
      <c r="CU8" s="73">
        <v>0</v>
      </c>
      <c r="CV8" s="73">
        <v>0</v>
      </c>
      <c r="CW8" s="73">
        <v>0</v>
      </c>
      <c r="CX8" s="73">
        <v>0</v>
      </c>
      <c r="CY8" s="73">
        <v>0</v>
      </c>
      <c r="CZ8" s="73">
        <v>0</v>
      </c>
      <c r="DA8" s="73">
        <v>0</v>
      </c>
      <c r="DB8" s="73">
        <v>0</v>
      </c>
      <c r="DC8" s="73">
        <v>0</v>
      </c>
      <c r="DD8" s="73">
        <v>0</v>
      </c>
      <c r="DE8" s="73">
        <v>0</v>
      </c>
      <c r="DF8" s="73">
        <v>0</v>
      </c>
      <c r="DG8" s="73">
        <v>0</v>
      </c>
      <c r="DH8" s="73">
        <v>0</v>
      </c>
      <c r="DI8" s="73">
        <v>0</v>
      </c>
      <c r="DJ8" s="73">
        <v>0</v>
      </c>
      <c r="DK8" s="73">
        <v>0</v>
      </c>
      <c r="DL8" s="73">
        <v>0</v>
      </c>
      <c r="DM8" s="73">
        <v>0</v>
      </c>
      <c r="DN8" s="73">
        <v>0</v>
      </c>
      <c r="DO8" s="73">
        <v>0</v>
      </c>
      <c r="DP8" s="73">
        <v>0</v>
      </c>
      <c r="DQ8" s="73">
        <v>0</v>
      </c>
      <c r="DR8" s="73">
        <v>0</v>
      </c>
      <c r="DS8" s="73">
        <v>0</v>
      </c>
      <c r="DT8" s="73">
        <v>0</v>
      </c>
      <c r="DU8" s="73">
        <v>0</v>
      </c>
      <c r="DV8" s="73">
        <v>0</v>
      </c>
      <c r="DW8" s="73">
        <v>0</v>
      </c>
      <c r="DX8" s="73">
        <v>0</v>
      </c>
      <c r="DY8" s="73">
        <v>0</v>
      </c>
      <c r="DZ8" s="73">
        <v>0</v>
      </c>
      <c r="EA8" s="73">
        <v>0</v>
      </c>
      <c r="EB8" s="73">
        <v>0</v>
      </c>
      <c r="EC8" s="73">
        <v>0</v>
      </c>
      <c r="ED8" s="73">
        <v>0</v>
      </c>
      <c r="EE8" s="73">
        <v>0</v>
      </c>
      <c r="EF8" s="73">
        <v>0</v>
      </c>
      <c r="EG8" s="73">
        <v>0</v>
      </c>
      <c r="EH8" s="73">
        <v>0</v>
      </c>
      <c r="EI8" s="73">
        <v>0</v>
      </c>
      <c r="EJ8" s="73">
        <v>0</v>
      </c>
      <c r="EK8" s="73">
        <v>0</v>
      </c>
      <c r="EL8" s="73">
        <v>0</v>
      </c>
      <c r="EM8" s="73">
        <v>0</v>
      </c>
      <c r="EN8" s="73">
        <v>0</v>
      </c>
      <c r="EO8" s="73">
        <v>0</v>
      </c>
      <c r="EP8" s="73">
        <v>0</v>
      </c>
      <c r="EQ8" s="73">
        <f t="shared" ref="EQ8:EQ21" si="0">C8+K8+S8+AA8+AI8+AQ8+AY8+BG8+BO8+BW8+CE8+CM8+CU8+DC8+DK8+DS8+EA8+EI8</f>
        <v>13584686.651928259</v>
      </c>
      <c r="ER8" s="73">
        <f t="shared" ref="ER8:ER21" si="1">D8+L8+T8+AB8+AJ8+AR8+AZ8+BH8+BP8+BX8+CF8+CN8+CV8+DD8+DL8+DT8+EB8+EJ8</f>
        <v>2393997.2960799327</v>
      </c>
      <c r="ES8" s="73">
        <f t="shared" ref="ES8:ES21" si="2">E8+M8+U8+AC8+AK8+AS8+BA8+BI8+BQ8+BY8+CG8+CO8+CW8+DE8+DM8+DU8+EC8+EK8</f>
        <v>9771096.8903898913</v>
      </c>
      <c r="ET8" s="73">
        <f t="shared" ref="ET8:ET21" si="3">F8+N8+V8+AD8+AL8+AT8+BB8+BJ8+BR8+BZ8+CH8+CP8+CX8+DF8+DN8+DV8+ED8+EL8</f>
        <v>25749780.83839808</v>
      </c>
      <c r="EU8" s="73">
        <f t="shared" ref="EU8:EU21" si="4">G8+O8+W8+AE8+AM8+AU8+BC8+BK8+BS8+CA8+CI8+CQ8+CY8+DG8+DO8+DW8+EE8+EM8</f>
        <v>13584686.651928259</v>
      </c>
      <c r="EV8" s="73">
        <f t="shared" ref="EV8:EV21" si="5">H8+P8+X8+AF8+AN8+AV8+BD8+BL8+BT8+CB8+CJ8+CR8+CZ8+DH8+DP8+DX8+EF8+EN8</f>
        <v>2393997.2960799327</v>
      </c>
      <c r="EW8" s="73">
        <f t="shared" ref="EW8:EW21" si="6">I8+Q8+Y8+AG8+AO8+AW8+BE8+BM8+BU8+CC8+CK8+CS8+DA8+DI8+DQ8+DY8+EG8+EO8</f>
        <v>9771096.8903898913</v>
      </c>
      <c r="EX8" s="73">
        <f t="shared" ref="EX8:EX21" si="7">J8+R8+Z8+AH8+AP8+AX8+BF8+BN8+BV8+CD8+CL8+CT8+DB8+DJ8+DR8+DZ8+EH8+EP8</f>
        <v>25749780.83839808</v>
      </c>
    </row>
    <row r="9" spans="1:154" s="24" customFormat="1" ht="24.95" customHeight="1" x14ac:dyDescent="0.2">
      <c r="A9" s="53">
        <v>2</v>
      </c>
      <c r="B9" s="72" t="s">
        <v>48</v>
      </c>
      <c r="C9" s="73">
        <v>741698.95000000007</v>
      </c>
      <c r="D9" s="73">
        <v>528331.11</v>
      </c>
      <c r="E9" s="73">
        <v>0</v>
      </c>
      <c r="F9" s="73">
        <v>1270030.06</v>
      </c>
      <c r="G9" s="73">
        <v>307063.79862216098</v>
      </c>
      <c r="H9" s="73">
        <v>213907.33137783915</v>
      </c>
      <c r="I9" s="73">
        <v>0</v>
      </c>
      <c r="J9" s="73">
        <v>520971.13000000012</v>
      </c>
      <c r="K9" s="73">
        <v>51706.159999999996</v>
      </c>
      <c r="L9" s="73">
        <v>3251.89</v>
      </c>
      <c r="M9" s="73">
        <v>0</v>
      </c>
      <c r="N9" s="73">
        <v>54958.049999999996</v>
      </c>
      <c r="O9" s="73">
        <v>51706.159999999996</v>
      </c>
      <c r="P9" s="73">
        <v>3251.89</v>
      </c>
      <c r="Q9" s="73">
        <v>0</v>
      </c>
      <c r="R9" s="73">
        <v>54958.049999999996</v>
      </c>
      <c r="S9" s="73">
        <v>13556.58</v>
      </c>
      <c r="T9" s="73">
        <v>500</v>
      </c>
      <c r="U9" s="73">
        <v>0</v>
      </c>
      <c r="V9" s="73">
        <v>14056.58</v>
      </c>
      <c r="W9" s="73">
        <v>13556.58</v>
      </c>
      <c r="X9" s="73">
        <v>500</v>
      </c>
      <c r="Y9" s="73">
        <v>0</v>
      </c>
      <c r="Z9" s="73">
        <v>14056.58</v>
      </c>
      <c r="AA9" s="73">
        <v>8469966.050999999</v>
      </c>
      <c r="AB9" s="73">
        <v>1686530.1794</v>
      </c>
      <c r="AC9" s="73">
        <v>946096.13959999999</v>
      </c>
      <c r="AD9" s="73">
        <v>11102592.369999999</v>
      </c>
      <c r="AE9" s="73">
        <v>8469966.050999999</v>
      </c>
      <c r="AF9" s="73">
        <v>1686530.1794</v>
      </c>
      <c r="AG9" s="73">
        <v>946096.13959999999</v>
      </c>
      <c r="AH9" s="73">
        <v>11102592.369999999</v>
      </c>
      <c r="AI9" s="73">
        <v>1380246.480345</v>
      </c>
      <c r="AJ9" s="73">
        <v>1701975.7450089995</v>
      </c>
      <c r="AK9" s="73">
        <v>1200137.1746459999</v>
      </c>
      <c r="AL9" s="73">
        <v>4282359.3999999994</v>
      </c>
      <c r="AM9" s="73">
        <v>1380246.480345</v>
      </c>
      <c r="AN9" s="73">
        <v>1701975.7450089995</v>
      </c>
      <c r="AO9" s="73">
        <v>1200137.1746459999</v>
      </c>
      <c r="AP9" s="73">
        <v>4282359.3999999994</v>
      </c>
      <c r="AQ9" s="73">
        <v>115523.04000000008</v>
      </c>
      <c r="AR9" s="73">
        <v>192289.32</v>
      </c>
      <c r="AS9" s="73">
        <v>84676</v>
      </c>
      <c r="AT9" s="73">
        <v>392488.3600000001</v>
      </c>
      <c r="AU9" s="73">
        <v>107957.08000000009</v>
      </c>
      <c r="AV9" s="73">
        <v>192289.32</v>
      </c>
      <c r="AW9" s="73">
        <v>84676</v>
      </c>
      <c r="AX9" s="73">
        <v>384922.40000000008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84835.729999999981</v>
      </c>
      <c r="CN9" s="73">
        <v>0</v>
      </c>
      <c r="CO9" s="73">
        <v>0</v>
      </c>
      <c r="CP9" s="73">
        <v>84835.729999999981</v>
      </c>
      <c r="CQ9" s="73">
        <v>12188.700000000012</v>
      </c>
      <c r="CR9" s="73">
        <v>0</v>
      </c>
      <c r="CS9" s="73">
        <v>0</v>
      </c>
      <c r="CT9" s="73">
        <v>12188.700000000012</v>
      </c>
      <c r="CU9" s="73">
        <v>1035315.0867509999</v>
      </c>
      <c r="CV9" s="73">
        <v>520244.66324900009</v>
      </c>
      <c r="CW9" s="73">
        <v>18472.099999999999</v>
      </c>
      <c r="CX9" s="73">
        <v>1574031.85</v>
      </c>
      <c r="CY9" s="73">
        <v>242083.33443765924</v>
      </c>
      <c r="CZ9" s="73">
        <v>101950.92129808705</v>
      </c>
      <c r="DA9" s="73">
        <v>3337.3142642540461</v>
      </c>
      <c r="DB9" s="73">
        <v>347371.57000000036</v>
      </c>
      <c r="DC9" s="73">
        <v>0</v>
      </c>
      <c r="DD9" s="73">
        <v>0</v>
      </c>
      <c r="DE9" s="73">
        <v>0</v>
      </c>
      <c r="DF9" s="73">
        <v>0</v>
      </c>
      <c r="DG9" s="73">
        <v>0</v>
      </c>
      <c r="DH9" s="73">
        <v>0</v>
      </c>
      <c r="DI9" s="73">
        <v>0</v>
      </c>
      <c r="DJ9" s="73">
        <v>0</v>
      </c>
      <c r="DK9" s="73">
        <v>545656.94999999995</v>
      </c>
      <c r="DL9" s="73">
        <v>5000</v>
      </c>
      <c r="DM9" s="73">
        <v>0</v>
      </c>
      <c r="DN9" s="73">
        <v>550656.94999999995</v>
      </c>
      <c r="DO9" s="73">
        <v>101150.18293692381</v>
      </c>
      <c r="DP9" s="73">
        <v>999.99706307615952</v>
      </c>
      <c r="DQ9" s="73">
        <v>0</v>
      </c>
      <c r="DR9" s="73">
        <v>102150.17999999996</v>
      </c>
      <c r="DS9" s="73">
        <v>0</v>
      </c>
      <c r="DT9" s="73">
        <v>0</v>
      </c>
      <c r="DU9" s="73">
        <v>0</v>
      </c>
      <c r="DV9" s="73">
        <v>0</v>
      </c>
      <c r="DW9" s="73">
        <v>0</v>
      </c>
      <c r="DX9" s="73">
        <v>0</v>
      </c>
      <c r="DY9" s="73">
        <v>0</v>
      </c>
      <c r="DZ9" s="73">
        <v>0</v>
      </c>
      <c r="EA9" s="73">
        <v>88312.400000000111</v>
      </c>
      <c r="EB9" s="73">
        <v>223183.46</v>
      </c>
      <c r="EC9" s="73">
        <v>0</v>
      </c>
      <c r="ED9" s="73">
        <v>311495.8600000001</v>
      </c>
      <c r="EE9" s="73">
        <v>88312.394132314934</v>
      </c>
      <c r="EF9" s="73">
        <v>219486.65586768524</v>
      </c>
      <c r="EG9" s="73">
        <v>0</v>
      </c>
      <c r="EH9" s="73">
        <v>307799.05000000016</v>
      </c>
      <c r="EI9" s="73">
        <v>0</v>
      </c>
      <c r="EJ9" s="73">
        <v>0</v>
      </c>
      <c r="EK9" s="73">
        <v>0</v>
      </c>
      <c r="EL9" s="73">
        <v>0</v>
      </c>
      <c r="EM9" s="73">
        <v>0</v>
      </c>
      <c r="EN9" s="73">
        <v>0</v>
      </c>
      <c r="EO9" s="73">
        <v>0</v>
      </c>
      <c r="EP9" s="73">
        <v>0</v>
      </c>
      <c r="EQ9" s="73">
        <f t="shared" si="0"/>
        <v>12526817.428095998</v>
      </c>
      <c r="ER9" s="73">
        <f t="shared" si="1"/>
        <v>4861306.3676579995</v>
      </c>
      <c r="ES9" s="73">
        <f t="shared" si="2"/>
        <v>2249381.4142459999</v>
      </c>
      <c r="ET9" s="73">
        <f t="shared" si="3"/>
        <v>19637505.209999997</v>
      </c>
      <c r="EU9" s="73">
        <f t="shared" si="4"/>
        <v>10774230.761474056</v>
      </c>
      <c r="EV9" s="73">
        <f t="shared" si="5"/>
        <v>4120892.0400156868</v>
      </c>
      <c r="EW9" s="73">
        <f t="shared" si="6"/>
        <v>2234246.628510254</v>
      </c>
      <c r="EX9" s="73">
        <f t="shared" si="7"/>
        <v>17129369.43</v>
      </c>
    </row>
    <row r="10" spans="1:154" ht="24.95" customHeight="1" x14ac:dyDescent="0.2">
      <c r="A10" s="53">
        <v>3</v>
      </c>
      <c r="B10" s="72" t="s">
        <v>58</v>
      </c>
      <c r="C10" s="73">
        <v>12000</v>
      </c>
      <c r="D10" s="73">
        <v>0</v>
      </c>
      <c r="E10" s="73">
        <v>165000</v>
      </c>
      <c r="F10" s="73">
        <v>177000</v>
      </c>
      <c r="G10" s="73">
        <v>12000</v>
      </c>
      <c r="H10" s="73">
        <v>0</v>
      </c>
      <c r="I10" s="73">
        <v>165000</v>
      </c>
      <c r="J10" s="73">
        <v>177000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2689398.5353983808</v>
      </c>
      <c r="AB10" s="73">
        <v>176267.51438907388</v>
      </c>
      <c r="AC10" s="73">
        <v>9860306.1502127443</v>
      </c>
      <c r="AD10" s="73">
        <v>12725972.200000199</v>
      </c>
      <c r="AE10" s="73">
        <v>2689398.5353983808</v>
      </c>
      <c r="AF10" s="73">
        <v>176267.51438907388</v>
      </c>
      <c r="AG10" s="73">
        <v>9860306.1502127443</v>
      </c>
      <c r="AH10" s="73">
        <v>12725972.200000199</v>
      </c>
      <c r="AI10" s="73">
        <v>71277.14</v>
      </c>
      <c r="AJ10" s="73">
        <v>73830.710000000006</v>
      </c>
      <c r="AK10" s="73">
        <v>483454.11</v>
      </c>
      <c r="AL10" s="73">
        <v>628561.96</v>
      </c>
      <c r="AM10" s="73">
        <v>71277.14</v>
      </c>
      <c r="AN10" s="73">
        <v>73830.710000000006</v>
      </c>
      <c r="AO10" s="73">
        <v>483454.11</v>
      </c>
      <c r="AP10" s="73">
        <v>628561.96</v>
      </c>
      <c r="AQ10" s="73">
        <v>6478</v>
      </c>
      <c r="AR10" s="73">
        <v>1333.8</v>
      </c>
      <c r="AS10" s="73">
        <v>48469.83</v>
      </c>
      <c r="AT10" s="73">
        <v>56281.630000000005</v>
      </c>
      <c r="AU10" s="73">
        <v>6478</v>
      </c>
      <c r="AV10" s="73">
        <v>1333.8</v>
      </c>
      <c r="AW10" s="73">
        <v>48469.83</v>
      </c>
      <c r="AX10" s="73">
        <v>56281.630000000005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73">
        <v>0</v>
      </c>
      <c r="CS10" s="73">
        <v>0</v>
      </c>
      <c r="CT10" s="73">
        <v>0</v>
      </c>
      <c r="CU10" s="73">
        <v>0</v>
      </c>
      <c r="CV10" s="73">
        <v>0</v>
      </c>
      <c r="CW10" s="73">
        <v>0</v>
      </c>
      <c r="CX10" s="73">
        <v>0</v>
      </c>
      <c r="CY10" s="73">
        <v>0</v>
      </c>
      <c r="CZ10" s="73">
        <v>0</v>
      </c>
      <c r="DA10" s="73">
        <v>0</v>
      </c>
      <c r="DB10" s="73">
        <v>0</v>
      </c>
      <c r="DC10" s="73">
        <v>0</v>
      </c>
      <c r="DD10" s="73">
        <v>0</v>
      </c>
      <c r="DE10" s="73">
        <v>0</v>
      </c>
      <c r="DF10" s="73">
        <v>0</v>
      </c>
      <c r="DG10" s="73">
        <v>0</v>
      </c>
      <c r="DH10" s="73">
        <v>0</v>
      </c>
      <c r="DI10" s="73">
        <v>0</v>
      </c>
      <c r="DJ10" s="73">
        <v>0</v>
      </c>
      <c r="DK10" s="73">
        <v>0</v>
      </c>
      <c r="DL10" s="73">
        <v>0</v>
      </c>
      <c r="DM10" s="73">
        <v>0</v>
      </c>
      <c r="DN10" s="73">
        <v>0</v>
      </c>
      <c r="DO10" s="73">
        <v>0</v>
      </c>
      <c r="DP10" s="73">
        <v>0</v>
      </c>
      <c r="DQ10" s="73">
        <v>0</v>
      </c>
      <c r="DR10" s="73">
        <v>0</v>
      </c>
      <c r="DS10" s="73">
        <v>0</v>
      </c>
      <c r="DT10" s="73">
        <v>0</v>
      </c>
      <c r="DU10" s="73">
        <v>0</v>
      </c>
      <c r="DV10" s="73">
        <v>0</v>
      </c>
      <c r="DW10" s="73">
        <v>0</v>
      </c>
      <c r="DX10" s="73">
        <v>0</v>
      </c>
      <c r="DY10" s="73">
        <v>0</v>
      </c>
      <c r="DZ10" s="73">
        <v>0</v>
      </c>
      <c r="EA10" s="73">
        <v>0</v>
      </c>
      <c r="EB10" s="73">
        <v>0</v>
      </c>
      <c r="EC10" s="73">
        <v>0</v>
      </c>
      <c r="ED10" s="73">
        <v>0</v>
      </c>
      <c r="EE10" s="73">
        <v>0</v>
      </c>
      <c r="EF10" s="73">
        <v>0</v>
      </c>
      <c r="EG10" s="73">
        <v>0</v>
      </c>
      <c r="EH10" s="73">
        <v>0</v>
      </c>
      <c r="EI10" s="73">
        <v>0</v>
      </c>
      <c r="EJ10" s="73">
        <v>0</v>
      </c>
      <c r="EK10" s="73">
        <v>0</v>
      </c>
      <c r="EL10" s="73">
        <v>0</v>
      </c>
      <c r="EM10" s="73">
        <v>0</v>
      </c>
      <c r="EN10" s="73">
        <v>0</v>
      </c>
      <c r="EO10" s="73">
        <v>0</v>
      </c>
      <c r="EP10" s="73">
        <v>0</v>
      </c>
      <c r="EQ10" s="73">
        <f t="shared" si="0"/>
        <v>2779153.675398381</v>
      </c>
      <c r="ER10" s="73">
        <f t="shared" si="1"/>
        <v>251432.02438907389</v>
      </c>
      <c r="ES10" s="73">
        <f t="shared" si="2"/>
        <v>10557230.090212744</v>
      </c>
      <c r="ET10" s="73">
        <f t="shared" si="3"/>
        <v>13587815.790000198</v>
      </c>
      <c r="EU10" s="73">
        <f t="shared" si="4"/>
        <v>2779153.675398381</v>
      </c>
      <c r="EV10" s="73">
        <f t="shared" si="5"/>
        <v>251432.02438907389</v>
      </c>
      <c r="EW10" s="73">
        <f t="shared" si="6"/>
        <v>10557230.090212744</v>
      </c>
      <c r="EX10" s="73">
        <f t="shared" si="7"/>
        <v>13587815.790000198</v>
      </c>
    </row>
    <row r="11" spans="1:154" ht="24.95" customHeight="1" x14ac:dyDescent="0.2">
      <c r="A11" s="53">
        <v>4</v>
      </c>
      <c r="B11" s="72" t="s">
        <v>47</v>
      </c>
      <c r="C11" s="73">
        <v>0</v>
      </c>
      <c r="D11" s="73">
        <v>1246824.2499999998</v>
      </c>
      <c r="E11" s="73">
        <v>0</v>
      </c>
      <c r="F11" s="73">
        <v>1246824.2499999998</v>
      </c>
      <c r="G11" s="73">
        <v>0</v>
      </c>
      <c r="H11" s="73">
        <v>1145251.6199999999</v>
      </c>
      <c r="I11" s="73">
        <v>0</v>
      </c>
      <c r="J11" s="73">
        <v>1145251.6199999999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2720483.0510286447</v>
      </c>
      <c r="AJ11" s="73">
        <v>2898806.4599999967</v>
      </c>
      <c r="AK11" s="73">
        <v>1025875.32</v>
      </c>
      <c r="AL11" s="73">
        <v>6645164.8310286421</v>
      </c>
      <c r="AM11" s="73">
        <v>2720483.0510286447</v>
      </c>
      <c r="AN11" s="73">
        <v>2898806.4599999967</v>
      </c>
      <c r="AO11" s="73">
        <v>1025875.32</v>
      </c>
      <c r="AP11" s="73">
        <v>6645164.8310286421</v>
      </c>
      <c r="AQ11" s="73">
        <v>370198.51999999996</v>
      </c>
      <c r="AR11" s="73">
        <v>257394.49000000005</v>
      </c>
      <c r="AS11" s="73">
        <v>48129.87</v>
      </c>
      <c r="AT11" s="73">
        <v>675722.88</v>
      </c>
      <c r="AU11" s="73">
        <v>370198.51999999996</v>
      </c>
      <c r="AV11" s="73">
        <v>257394.49000000005</v>
      </c>
      <c r="AW11" s="73">
        <v>48129.87</v>
      </c>
      <c r="AX11" s="73">
        <v>675722.88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0</v>
      </c>
      <c r="BJ11" s="73">
        <v>0</v>
      </c>
      <c r="BK11" s="73">
        <v>0</v>
      </c>
      <c r="BL11" s="73">
        <v>0</v>
      </c>
      <c r="BM11" s="73">
        <v>0</v>
      </c>
      <c r="BN11" s="73">
        <v>0</v>
      </c>
      <c r="BO11" s="73">
        <v>0</v>
      </c>
      <c r="BP11" s="73">
        <v>0</v>
      </c>
      <c r="BQ11" s="73">
        <v>0</v>
      </c>
      <c r="BR11" s="73">
        <v>0</v>
      </c>
      <c r="BS11" s="73">
        <v>0</v>
      </c>
      <c r="BT11" s="73">
        <v>0</v>
      </c>
      <c r="BU11" s="73">
        <v>0</v>
      </c>
      <c r="BV11" s="73">
        <v>0</v>
      </c>
      <c r="BW11" s="73">
        <v>0</v>
      </c>
      <c r="BX11" s="73">
        <v>0</v>
      </c>
      <c r="BY11" s="73">
        <v>0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0</v>
      </c>
      <c r="CI11" s="73">
        <v>0</v>
      </c>
      <c r="CJ11" s="73">
        <v>0</v>
      </c>
      <c r="CK11" s="73">
        <v>0</v>
      </c>
      <c r="CL11" s="73">
        <v>0</v>
      </c>
      <c r="CM11" s="73">
        <v>56044.19</v>
      </c>
      <c r="CN11" s="73">
        <v>0</v>
      </c>
      <c r="CO11" s="73">
        <v>0</v>
      </c>
      <c r="CP11" s="73">
        <v>56044.19</v>
      </c>
      <c r="CQ11" s="73">
        <v>56044.19</v>
      </c>
      <c r="CR11" s="73">
        <v>0</v>
      </c>
      <c r="CS11" s="73">
        <v>0</v>
      </c>
      <c r="CT11" s="73">
        <v>56044.19</v>
      </c>
      <c r="CU11" s="73">
        <v>376938.99999999994</v>
      </c>
      <c r="CV11" s="73">
        <v>587825.2099999995</v>
      </c>
      <c r="CW11" s="73">
        <v>0</v>
      </c>
      <c r="CX11" s="73">
        <v>964764.2099999995</v>
      </c>
      <c r="CY11" s="73">
        <v>107572.6999999999</v>
      </c>
      <c r="CZ11" s="73">
        <v>283957.65999999922</v>
      </c>
      <c r="DA11" s="73">
        <v>0</v>
      </c>
      <c r="DB11" s="73">
        <v>391530.35999999911</v>
      </c>
      <c r="DC11" s="73">
        <v>0</v>
      </c>
      <c r="DD11" s="73">
        <v>0</v>
      </c>
      <c r="DE11" s="73">
        <v>0</v>
      </c>
      <c r="DF11" s="73">
        <v>0</v>
      </c>
      <c r="DG11" s="73">
        <v>0</v>
      </c>
      <c r="DH11" s="73">
        <v>0</v>
      </c>
      <c r="DI11" s="73">
        <v>0</v>
      </c>
      <c r="DJ11" s="73">
        <v>0</v>
      </c>
      <c r="DK11" s="73">
        <v>268659.37</v>
      </c>
      <c r="DL11" s="73">
        <v>0</v>
      </c>
      <c r="DM11" s="73">
        <v>0</v>
      </c>
      <c r="DN11" s="73">
        <v>268659.37</v>
      </c>
      <c r="DO11" s="73">
        <v>153985.40000000002</v>
      </c>
      <c r="DP11" s="73">
        <v>0</v>
      </c>
      <c r="DQ11" s="73">
        <v>0</v>
      </c>
      <c r="DR11" s="73">
        <v>153985.40000000002</v>
      </c>
      <c r="DS11" s="73">
        <v>0</v>
      </c>
      <c r="DT11" s="73">
        <v>0</v>
      </c>
      <c r="DU11" s="73">
        <v>0</v>
      </c>
      <c r="DV11" s="73">
        <v>0</v>
      </c>
      <c r="DW11" s="73">
        <v>0</v>
      </c>
      <c r="DX11" s="73">
        <v>0</v>
      </c>
      <c r="DY11" s="73">
        <v>0</v>
      </c>
      <c r="DZ11" s="73">
        <v>0</v>
      </c>
      <c r="EA11" s="73">
        <v>3550543.08</v>
      </c>
      <c r="EB11" s="73">
        <v>3735.79</v>
      </c>
      <c r="EC11" s="73">
        <v>0</v>
      </c>
      <c r="ED11" s="73">
        <v>3554278.87</v>
      </c>
      <c r="EE11" s="73">
        <v>21158.790000000037</v>
      </c>
      <c r="EF11" s="73">
        <v>3735.79</v>
      </c>
      <c r="EG11" s="73">
        <v>0</v>
      </c>
      <c r="EH11" s="73">
        <v>24894.580000000038</v>
      </c>
      <c r="EI11" s="73">
        <v>0</v>
      </c>
      <c r="EJ11" s="73">
        <v>0</v>
      </c>
      <c r="EK11" s="73">
        <v>0</v>
      </c>
      <c r="EL11" s="73">
        <v>0</v>
      </c>
      <c r="EM11" s="73">
        <v>0</v>
      </c>
      <c r="EN11" s="73">
        <v>0</v>
      </c>
      <c r="EO11" s="73">
        <v>0</v>
      </c>
      <c r="EP11" s="73">
        <v>0</v>
      </c>
      <c r="EQ11" s="73">
        <f t="shared" si="0"/>
        <v>7342867.2110286448</v>
      </c>
      <c r="ER11" s="73">
        <f t="shared" si="1"/>
        <v>4994586.1999999965</v>
      </c>
      <c r="ES11" s="73">
        <f t="shared" si="2"/>
        <v>1074005.19</v>
      </c>
      <c r="ET11" s="73">
        <f t="shared" si="3"/>
        <v>13411458.60102864</v>
      </c>
      <c r="EU11" s="73">
        <f t="shared" si="4"/>
        <v>3429442.6510286443</v>
      </c>
      <c r="EV11" s="73">
        <f t="shared" si="5"/>
        <v>4589146.0199999958</v>
      </c>
      <c r="EW11" s="73">
        <f t="shared" si="6"/>
        <v>1074005.19</v>
      </c>
      <c r="EX11" s="73">
        <f t="shared" si="7"/>
        <v>9092593.8610286415</v>
      </c>
    </row>
    <row r="12" spans="1:154" ht="24.95" customHeight="1" x14ac:dyDescent="0.2">
      <c r="A12" s="53">
        <v>5</v>
      </c>
      <c r="B12" s="72" t="s">
        <v>66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6808.0299999999988</v>
      </c>
      <c r="M12" s="73">
        <v>0</v>
      </c>
      <c r="N12" s="73">
        <v>6808.0299999999988</v>
      </c>
      <c r="O12" s="73">
        <v>0</v>
      </c>
      <c r="P12" s="73">
        <v>6808.0299999999988</v>
      </c>
      <c r="Q12" s="73">
        <v>0</v>
      </c>
      <c r="R12" s="73">
        <v>6808.0299999999988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5054866.95</v>
      </c>
      <c r="AB12" s="73">
        <v>255942.61</v>
      </c>
      <c r="AC12" s="73">
        <v>1087754.3799999999</v>
      </c>
      <c r="AD12" s="73">
        <v>6398563.9400000004</v>
      </c>
      <c r="AE12" s="73">
        <v>5054866.95</v>
      </c>
      <c r="AF12" s="73">
        <v>255942.61</v>
      </c>
      <c r="AG12" s="73">
        <v>1087754.3799999999</v>
      </c>
      <c r="AH12" s="73">
        <v>6398563.9400000004</v>
      </c>
      <c r="AI12" s="73">
        <v>276918.3</v>
      </c>
      <c r="AJ12" s="73">
        <v>245508.99000000005</v>
      </c>
      <c r="AK12" s="73">
        <v>127484.42</v>
      </c>
      <c r="AL12" s="73">
        <v>649911.71000000008</v>
      </c>
      <c r="AM12" s="73">
        <v>276918.3</v>
      </c>
      <c r="AN12" s="73">
        <v>245508.99000000005</v>
      </c>
      <c r="AO12" s="73">
        <v>127484.42</v>
      </c>
      <c r="AP12" s="73">
        <v>649911.71000000008</v>
      </c>
      <c r="AQ12" s="73">
        <v>35529.449999999997</v>
      </c>
      <c r="AR12" s="73">
        <v>25935.39</v>
      </c>
      <c r="AS12" s="73">
        <v>12334.35</v>
      </c>
      <c r="AT12" s="73">
        <v>73799.19</v>
      </c>
      <c r="AU12" s="73">
        <v>35529.449999999997</v>
      </c>
      <c r="AV12" s="73">
        <v>25935.39</v>
      </c>
      <c r="AW12" s="73">
        <v>12334.35</v>
      </c>
      <c r="AX12" s="73">
        <v>73799.19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0</v>
      </c>
      <c r="BJ12" s="73">
        <v>0</v>
      </c>
      <c r="BK12" s="73">
        <v>0</v>
      </c>
      <c r="BL12" s="73">
        <v>0</v>
      </c>
      <c r="BM12" s="73">
        <v>0</v>
      </c>
      <c r="BN12" s="73">
        <v>0</v>
      </c>
      <c r="BO12" s="73">
        <v>0</v>
      </c>
      <c r="BP12" s="73">
        <v>0</v>
      </c>
      <c r="BQ12" s="73">
        <v>0</v>
      </c>
      <c r="BR12" s="73">
        <v>0</v>
      </c>
      <c r="BS12" s="73">
        <v>0</v>
      </c>
      <c r="BT12" s="73">
        <v>0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0</v>
      </c>
      <c r="CI12" s="73">
        <v>0</v>
      </c>
      <c r="CJ12" s="73">
        <v>0</v>
      </c>
      <c r="CK12" s="73">
        <v>0</v>
      </c>
      <c r="CL12" s="73">
        <v>0</v>
      </c>
      <c r="CM12" s="73">
        <v>5009.45</v>
      </c>
      <c r="CN12" s="73">
        <v>0</v>
      </c>
      <c r="CO12" s="73">
        <v>0</v>
      </c>
      <c r="CP12" s="73">
        <v>5009.45</v>
      </c>
      <c r="CQ12" s="73">
        <v>5009.45</v>
      </c>
      <c r="CR12" s="73">
        <v>0</v>
      </c>
      <c r="CS12" s="73">
        <v>0</v>
      </c>
      <c r="CT12" s="73">
        <v>5009.45</v>
      </c>
      <c r="CU12" s="73">
        <v>228593.55000000002</v>
      </c>
      <c r="CV12" s="73">
        <v>450.72</v>
      </c>
      <c r="CW12" s="73">
        <v>0</v>
      </c>
      <c r="CX12" s="73">
        <v>229044.27000000002</v>
      </c>
      <c r="CY12" s="73">
        <v>228593.55000000002</v>
      </c>
      <c r="CZ12" s="73">
        <v>450.72</v>
      </c>
      <c r="DA12" s="73">
        <v>0</v>
      </c>
      <c r="DB12" s="73">
        <v>229044.27000000002</v>
      </c>
      <c r="DC12" s="73">
        <v>5317</v>
      </c>
      <c r="DD12" s="73">
        <v>15930</v>
      </c>
      <c r="DE12" s="73">
        <v>0</v>
      </c>
      <c r="DF12" s="73">
        <v>21247</v>
      </c>
      <c r="DG12" s="73">
        <v>5317</v>
      </c>
      <c r="DH12" s="73">
        <v>15930</v>
      </c>
      <c r="DI12" s="73">
        <v>0</v>
      </c>
      <c r="DJ12" s="73">
        <v>21247</v>
      </c>
      <c r="DK12" s="73">
        <v>607098.32999999996</v>
      </c>
      <c r="DL12" s="73">
        <v>0</v>
      </c>
      <c r="DM12" s="73">
        <v>0</v>
      </c>
      <c r="DN12" s="73">
        <v>607098.32999999996</v>
      </c>
      <c r="DO12" s="73">
        <v>315747.13999999996</v>
      </c>
      <c r="DP12" s="73">
        <v>0</v>
      </c>
      <c r="DQ12" s="73">
        <v>0</v>
      </c>
      <c r="DR12" s="73">
        <v>315747.13999999996</v>
      </c>
      <c r="DS12" s="73">
        <v>0</v>
      </c>
      <c r="DT12" s="73">
        <v>0</v>
      </c>
      <c r="DU12" s="73">
        <v>0</v>
      </c>
      <c r="DV12" s="73">
        <v>0</v>
      </c>
      <c r="DW12" s="73">
        <v>0</v>
      </c>
      <c r="DX12" s="73">
        <v>0</v>
      </c>
      <c r="DY12" s="73">
        <v>0</v>
      </c>
      <c r="DZ12" s="73">
        <v>0</v>
      </c>
      <c r="EA12" s="73">
        <v>13441.76</v>
      </c>
      <c r="EB12" s="73">
        <v>2050</v>
      </c>
      <c r="EC12" s="73">
        <v>0</v>
      </c>
      <c r="ED12" s="73">
        <v>15491.76</v>
      </c>
      <c r="EE12" s="73">
        <v>13441.76</v>
      </c>
      <c r="EF12" s="73">
        <v>2050</v>
      </c>
      <c r="EG12" s="73">
        <v>0</v>
      </c>
      <c r="EH12" s="73">
        <v>15491.76</v>
      </c>
      <c r="EI12" s="73">
        <v>0</v>
      </c>
      <c r="EJ12" s="73">
        <v>0</v>
      </c>
      <c r="EK12" s="73">
        <v>0</v>
      </c>
      <c r="EL12" s="73">
        <v>0</v>
      </c>
      <c r="EM12" s="73">
        <v>0</v>
      </c>
      <c r="EN12" s="73">
        <v>0</v>
      </c>
      <c r="EO12" s="73">
        <v>0</v>
      </c>
      <c r="EP12" s="73">
        <v>0</v>
      </c>
      <c r="EQ12" s="73">
        <f t="shared" si="0"/>
        <v>6226774.79</v>
      </c>
      <c r="ER12" s="73">
        <f t="shared" si="1"/>
        <v>552625.74</v>
      </c>
      <c r="ES12" s="73">
        <f t="shared" si="2"/>
        <v>1227573.1499999999</v>
      </c>
      <c r="ET12" s="73">
        <f t="shared" si="3"/>
        <v>8006973.6800000016</v>
      </c>
      <c r="EU12" s="73">
        <f t="shared" si="4"/>
        <v>5935423.5999999996</v>
      </c>
      <c r="EV12" s="73">
        <f t="shared" si="5"/>
        <v>552625.74</v>
      </c>
      <c r="EW12" s="73">
        <f t="shared" si="6"/>
        <v>1227573.1499999999</v>
      </c>
      <c r="EX12" s="73">
        <f t="shared" si="7"/>
        <v>7715622.4900000012</v>
      </c>
    </row>
    <row r="13" spans="1:154" ht="24.95" customHeight="1" x14ac:dyDescent="0.2">
      <c r="A13" s="53">
        <v>6</v>
      </c>
      <c r="B13" s="72" t="s">
        <v>61</v>
      </c>
      <c r="C13" s="73">
        <v>318079.55</v>
      </c>
      <c r="D13" s="73">
        <v>0</v>
      </c>
      <c r="E13" s="73">
        <v>0</v>
      </c>
      <c r="F13" s="73">
        <v>318079.55</v>
      </c>
      <c r="G13" s="73">
        <v>16091.489999999874</v>
      </c>
      <c r="H13" s="73">
        <v>0</v>
      </c>
      <c r="I13" s="73">
        <v>0</v>
      </c>
      <c r="J13" s="73">
        <v>16091.489999999874</v>
      </c>
      <c r="K13" s="73">
        <v>125.54000000000002</v>
      </c>
      <c r="L13" s="73">
        <v>443.43</v>
      </c>
      <c r="M13" s="73">
        <v>0</v>
      </c>
      <c r="N13" s="73">
        <v>568.97</v>
      </c>
      <c r="O13" s="73">
        <v>125.54000000000002</v>
      </c>
      <c r="P13" s="73">
        <v>443.43</v>
      </c>
      <c r="Q13" s="73">
        <v>0</v>
      </c>
      <c r="R13" s="73">
        <v>568.97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3177795.1155767264</v>
      </c>
      <c r="AB13" s="73">
        <v>104480.99969999985</v>
      </c>
      <c r="AC13" s="73">
        <v>2420714.1089999983</v>
      </c>
      <c r="AD13" s="73">
        <v>5702990.2242767252</v>
      </c>
      <c r="AE13" s="73">
        <v>3177795.1155767264</v>
      </c>
      <c r="AF13" s="73">
        <v>104480.99969999985</v>
      </c>
      <c r="AG13" s="73">
        <v>2420714.1089999983</v>
      </c>
      <c r="AH13" s="73">
        <v>5702990.2242767252</v>
      </c>
      <c r="AI13" s="73">
        <v>356755.4820529999</v>
      </c>
      <c r="AJ13" s="73">
        <v>374893.57794700016</v>
      </c>
      <c r="AK13" s="73">
        <v>5014.8899999999994</v>
      </c>
      <c r="AL13" s="73">
        <v>736663.95000000007</v>
      </c>
      <c r="AM13" s="73">
        <v>356755.4820529999</v>
      </c>
      <c r="AN13" s="73">
        <v>374893.57794700016</v>
      </c>
      <c r="AO13" s="73">
        <v>5014.8899999999994</v>
      </c>
      <c r="AP13" s="73">
        <v>736663.95000000007</v>
      </c>
      <c r="AQ13" s="73">
        <v>49898.894236</v>
      </c>
      <c r="AR13" s="73">
        <v>60501.615764000009</v>
      </c>
      <c r="AS13" s="73">
        <v>0</v>
      </c>
      <c r="AT13" s="73">
        <v>110400.51000000001</v>
      </c>
      <c r="AU13" s="73">
        <v>49898.894236</v>
      </c>
      <c r="AV13" s="73">
        <v>60501.615764000009</v>
      </c>
      <c r="AW13" s="73">
        <v>0</v>
      </c>
      <c r="AX13" s="73">
        <v>110400.51000000001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0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0</v>
      </c>
      <c r="BS13" s="73">
        <v>0</v>
      </c>
      <c r="BT13" s="73">
        <v>0</v>
      </c>
      <c r="BU13" s="73">
        <v>0</v>
      </c>
      <c r="BV13" s="73">
        <v>0</v>
      </c>
      <c r="BW13" s="73">
        <v>0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0</v>
      </c>
      <c r="CI13" s="73">
        <v>0</v>
      </c>
      <c r="CJ13" s="73">
        <v>0</v>
      </c>
      <c r="CK13" s="73">
        <v>0</v>
      </c>
      <c r="CL13" s="73">
        <v>0</v>
      </c>
      <c r="CM13" s="73">
        <v>430.64999999999964</v>
      </c>
      <c r="CN13" s="73">
        <v>0</v>
      </c>
      <c r="CO13" s="73">
        <v>0</v>
      </c>
      <c r="CP13" s="73">
        <v>430.64999999999964</v>
      </c>
      <c r="CQ13" s="73">
        <v>430.64999999999964</v>
      </c>
      <c r="CR13" s="73">
        <v>0</v>
      </c>
      <c r="CS13" s="73">
        <v>0</v>
      </c>
      <c r="CT13" s="73">
        <v>430.64999999999964</v>
      </c>
      <c r="CU13" s="73">
        <v>173894.59000000043</v>
      </c>
      <c r="CV13" s="73">
        <v>790077.17999999982</v>
      </c>
      <c r="CW13" s="73">
        <v>0</v>
      </c>
      <c r="CX13" s="73">
        <v>963971.77000000025</v>
      </c>
      <c r="CY13" s="73">
        <v>23009.440000000875</v>
      </c>
      <c r="CZ13" s="73">
        <v>7740.6300000001211</v>
      </c>
      <c r="DA13" s="73">
        <v>0</v>
      </c>
      <c r="DB13" s="73">
        <v>30750.070000000997</v>
      </c>
      <c r="DC13" s="73">
        <v>0</v>
      </c>
      <c r="DD13" s="73">
        <v>0</v>
      </c>
      <c r="DE13" s="73">
        <v>0</v>
      </c>
      <c r="DF13" s="73">
        <v>0</v>
      </c>
      <c r="DG13" s="73">
        <v>0</v>
      </c>
      <c r="DH13" s="73">
        <v>0</v>
      </c>
      <c r="DI13" s="73">
        <v>0</v>
      </c>
      <c r="DJ13" s="73">
        <v>0</v>
      </c>
      <c r="DK13" s="73">
        <v>0</v>
      </c>
      <c r="DL13" s="73">
        <v>0</v>
      </c>
      <c r="DM13" s="73">
        <v>0</v>
      </c>
      <c r="DN13" s="73">
        <v>0</v>
      </c>
      <c r="DO13" s="73">
        <v>0</v>
      </c>
      <c r="DP13" s="73">
        <v>0</v>
      </c>
      <c r="DQ13" s="73">
        <v>0</v>
      </c>
      <c r="DR13" s="73">
        <v>0</v>
      </c>
      <c r="DS13" s="73">
        <v>0</v>
      </c>
      <c r="DT13" s="73">
        <v>0</v>
      </c>
      <c r="DU13" s="73">
        <v>0</v>
      </c>
      <c r="DV13" s="73">
        <v>0</v>
      </c>
      <c r="DW13" s="73">
        <v>0</v>
      </c>
      <c r="DX13" s="73">
        <v>0</v>
      </c>
      <c r="DY13" s="73">
        <v>0</v>
      </c>
      <c r="DZ13" s="73">
        <v>0</v>
      </c>
      <c r="EA13" s="73">
        <v>19145.800000000007</v>
      </c>
      <c r="EB13" s="73">
        <v>394.1</v>
      </c>
      <c r="EC13" s="73">
        <v>0</v>
      </c>
      <c r="ED13" s="73">
        <v>19539.900000000005</v>
      </c>
      <c r="EE13" s="73">
        <v>4786.4500000000062</v>
      </c>
      <c r="EF13" s="73">
        <v>98.520000000000039</v>
      </c>
      <c r="EG13" s="73">
        <v>0</v>
      </c>
      <c r="EH13" s="73">
        <v>4884.9700000000066</v>
      </c>
      <c r="EI13" s="73">
        <v>0</v>
      </c>
      <c r="EJ13" s="73">
        <v>0</v>
      </c>
      <c r="EK13" s="73">
        <v>0</v>
      </c>
      <c r="EL13" s="73">
        <v>0</v>
      </c>
      <c r="EM13" s="73">
        <v>0</v>
      </c>
      <c r="EN13" s="73">
        <v>0</v>
      </c>
      <c r="EO13" s="73">
        <v>0</v>
      </c>
      <c r="EP13" s="73">
        <v>0</v>
      </c>
      <c r="EQ13" s="73">
        <f t="shared" si="0"/>
        <v>4096125.6218657261</v>
      </c>
      <c r="ER13" s="73">
        <f t="shared" si="1"/>
        <v>1330790.903411</v>
      </c>
      <c r="ES13" s="73">
        <f t="shared" si="2"/>
        <v>2425728.9989999984</v>
      </c>
      <c r="ET13" s="73">
        <f t="shared" si="3"/>
        <v>7852645.5242767259</v>
      </c>
      <c r="EU13" s="73">
        <f t="shared" si="4"/>
        <v>3628893.061865727</v>
      </c>
      <c r="EV13" s="73">
        <f t="shared" si="5"/>
        <v>548158.77341100015</v>
      </c>
      <c r="EW13" s="73">
        <f t="shared" si="6"/>
        <v>2425728.9989999984</v>
      </c>
      <c r="EX13" s="73">
        <f t="shared" si="7"/>
        <v>6602780.8342767265</v>
      </c>
    </row>
    <row r="14" spans="1:154" ht="24.95" customHeight="1" x14ac:dyDescent="0.2">
      <c r="A14" s="53">
        <v>7</v>
      </c>
      <c r="B14" s="72" t="s">
        <v>60</v>
      </c>
      <c r="C14" s="73">
        <v>6000</v>
      </c>
      <c r="D14" s="73">
        <v>0</v>
      </c>
      <c r="E14" s="73">
        <v>0</v>
      </c>
      <c r="F14" s="73">
        <v>6000</v>
      </c>
      <c r="G14" s="73">
        <v>3750</v>
      </c>
      <c r="H14" s="73">
        <v>0</v>
      </c>
      <c r="I14" s="73">
        <v>0</v>
      </c>
      <c r="J14" s="73">
        <v>3750</v>
      </c>
      <c r="K14" s="73">
        <v>0</v>
      </c>
      <c r="L14" s="73">
        <v>21948.884297000001</v>
      </c>
      <c r="M14" s="73">
        <v>0</v>
      </c>
      <c r="N14" s="73">
        <v>21948.884297000001</v>
      </c>
      <c r="O14" s="73">
        <v>-222.85980000000001</v>
      </c>
      <c r="P14" s="73">
        <v>21948.884297000001</v>
      </c>
      <c r="Q14" s="73">
        <v>0</v>
      </c>
      <c r="R14" s="73">
        <v>21726.024497000002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2510486.5813998901</v>
      </c>
      <c r="AB14" s="73">
        <v>9451.2579000000551</v>
      </c>
      <c r="AC14" s="73">
        <v>202706.73849999989</v>
      </c>
      <c r="AD14" s="73">
        <v>2722644.5777998902</v>
      </c>
      <c r="AE14" s="73">
        <v>-1557739.2869204101</v>
      </c>
      <c r="AF14" s="73">
        <v>-5860.7819399999753</v>
      </c>
      <c r="AG14" s="73">
        <v>195678.8948199999</v>
      </c>
      <c r="AH14" s="73">
        <v>-1367921.1740404102</v>
      </c>
      <c r="AI14" s="73">
        <v>156304.18973572121</v>
      </c>
      <c r="AJ14" s="73">
        <v>160175.72688610933</v>
      </c>
      <c r="AK14" s="73">
        <v>0</v>
      </c>
      <c r="AL14" s="73">
        <v>316479.91662183055</v>
      </c>
      <c r="AM14" s="73">
        <v>152177.28657952123</v>
      </c>
      <c r="AN14" s="73">
        <v>147163.82035330933</v>
      </c>
      <c r="AO14" s="73">
        <v>0</v>
      </c>
      <c r="AP14" s="73">
        <v>299341.10693283053</v>
      </c>
      <c r="AQ14" s="73">
        <v>13490</v>
      </c>
      <c r="AR14" s="73">
        <v>6235.5</v>
      </c>
      <c r="AS14" s="73">
        <v>0</v>
      </c>
      <c r="AT14" s="73">
        <v>19725.5</v>
      </c>
      <c r="AU14" s="73">
        <v>12730</v>
      </c>
      <c r="AV14" s="73">
        <v>6235.5</v>
      </c>
      <c r="AW14" s="73">
        <v>0</v>
      </c>
      <c r="AX14" s="73">
        <v>18965.5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1246221.7543739981</v>
      </c>
      <c r="BP14" s="73">
        <v>0</v>
      </c>
      <c r="BQ14" s="73">
        <v>0</v>
      </c>
      <c r="BR14" s="73">
        <v>1246221.7543739981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0</v>
      </c>
      <c r="CI14" s="73">
        <v>0</v>
      </c>
      <c r="CJ14" s="73">
        <v>0</v>
      </c>
      <c r="CK14" s="73">
        <v>0</v>
      </c>
      <c r="CL14" s="73">
        <v>0</v>
      </c>
      <c r="CM14" s="73">
        <v>3763.76</v>
      </c>
      <c r="CN14" s="73">
        <v>0</v>
      </c>
      <c r="CO14" s="73">
        <v>0</v>
      </c>
      <c r="CP14" s="73">
        <v>3763.76</v>
      </c>
      <c r="CQ14" s="73">
        <v>1824.6914572881551</v>
      </c>
      <c r="CR14" s="73">
        <v>0</v>
      </c>
      <c r="CS14" s="73">
        <v>0</v>
      </c>
      <c r="CT14" s="73">
        <v>1824.6914572881551</v>
      </c>
      <c r="CU14" s="73">
        <v>286313.34999999998</v>
      </c>
      <c r="CV14" s="73">
        <v>66747.399999999994</v>
      </c>
      <c r="CW14" s="73">
        <v>0</v>
      </c>
      <c r="CX14" s="73">
        <v>353060.75</v>
      </c>
      <c r="CY14" s="73">
        <v>122478.36701267262</v>
      </c>
      <c r="CZ14" s="73">
        <v>17414.149999999994</v>
      </c>
      <c r="DA14" s="73">
        <v>0</v>
      </c>
      <c r="DB14" s="73">
        <v>139892.51701267262</v>
      </c>
      <c r="DC14" s="73">
        <v>0</v>
      </c>
      <c r="DD14" s="73">
        <v>6735.7800000000007</v>
      </c>
      <c r="DE14" s="73">
        <v>0</v>
      </c>
      <c r="DF14" s="73">
        <v>6735.7800000000007</v>
      </c>
      <c r="DG14" s="73">
        <v>0</v>
      </c>
      <c r="DH14" s="73">
        <v>6735.7800000000007</v>
      </c>
      <c r="DI14" s="73">
        <v>0</v>
      </c>
      <c r="DJ14" s="73">
        <v>6735.7800000000007</v>
      </c>
      <c r="DK14" s="73">
        <v>0</v>
      </c>
      <c r="DL14" s="73">
        <v>0</v>
      </c>
      <c r="DM14" s="73">
        <v>0</v>
      </c>
      <c r="DN14" s="73">
        <v>0</v>
      </c>
      <c r="DO14" s="73">
        <v>0</v>
      </c>
      <c r="DP14" s="73">
        <v>0</v>
      </c>
      <c r="DQ14" s="73">
        <v>0</v>
      </c>
      <c r="DR14" s="73">
        <v>0</v>
      </c>
      <c r="DS14" s="73">
        <v>0</v>
      </c>
      <c r="DT14" s="73">
        <v>0</v>
      </c>
      <c r="DU14" s="73">
        <v>0</v>
      </c>
      <c r="DV14" s="73">
        <v>0</v>
      </c>
      <c r="DW14" s="73">
        <v>0</v>
      </c>
      <c r="DX14" s="73">
        <v>0</v>
      </c>
      <c r="DY14" s="73">
        <v>0</v>
      </c>
      <c r="DZ14" s="73">
        <v>0</v>
      </c>
      <c r="EA14" s="73">
        <v>1482.56</v>
      </c>
      <c r="EB14" s="73">
        <v>0</v>
      </c>
      <c r="EC14" s="73">
        <v>0</v>
      </c>
      <c r="ED14" s="73">
        <v>1482.56</v>
      </c>
      <c r="EE14" s="73">
        <v>741.28</v>
      </c>
      <c r="EF14" s="73">
        <v>0</v>
      </c>
      <c r="EG14" s="73">
        <v>0</v>
      </c>
      <c r="EH14" s="73">
        <v>741.28</v>
      </c>
      <c r="EI14" s="73">
        <v>0</v>
      </c>
      <c r="EJ14" s="73">
        <v>0</v>
      </c>
      <c r="EK14" s="73">
        <v>0</v>
      </c>
      <c r="EL14" s="73">
        <v>0</v>
      </c>
      <c r="EM14" s="73">
        <v>0</v>
      </c>
      <c r="EN14" s="73">
        <v>0</v>
      </c>
      <c r="EO14" s="73">
        <v>0</v>
      </c>
      <c r="EP14" s="73">
        <v>0</v>
      </c>
      <c r="EQ14" s="73">
        <f t="shared" si="0"/>
        <v>4224062.1955096088</v>
      </c>
      <c r="ER14" s="73">
        <f t="shared" si="1"/>
        <v>271294.54908310942</v>
      </c>
      <c r="ES14" s="73">
        <f t="shared" si="2"/>
        <v>202706.73849999989</v>
      </c>
      <c r="ET14" s="73">
        <f t="shared" si="3"/>
        <v>4698063.4830927188</v>
      </c>
      <c r="EU14" s="73">
        <f t="shared" si="4"/>
        <v>-1264260.5216709282</v>
      </c>
      <c r="EV14" s="73">
        <f t="shared" si="5"/>
        <v>193637.35271030935</v>
      </c>
      <c r="EW14" s="73">
        <f t="shared" si="6"/>
        <v>195678.8948199999</v>
      </c>
      <c r="EX14" s="73">
        <f t="shared" si="7"/>
        <v>-874944.27414061886</v>
      </c>
    </row>
    <row r="15" spans="1:154" ht="24.95" customHeight="1" x14ac:dyDescent="0.2">
      <c r="A15" s="53">
        <v>8</v>
      </c>
      <c r="B15" s="72" t="s">
        <v>62</v>
      </c>
      <c r="C15" s="73">
        <v>0</v>
      </c>
      <c r="D15" s="73">
        <v>0</v>
      </c>
      <c r="E15" s="73">
        <v>42000</v>
      </c>
      <c r="F15" s="73">
        <v>42000</v>
      </c>
      <c r="G15" s="73">
        <v>0</v>
      </c>
      <c r="H15" s="73">
        <v>0</v>
      </c>
      <c r="I15" s="73">
        <v>42000</v>
      </c>
      <c r="J15" s="73">
        <v>42000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280</v>
      </c>
      <c r="T15" s="73">
        <v>0</v>
      </c>
      <c r="U15" s="73">
        <v>0</v>
      </c>
      <c r="V15" s="73">
        <v>280</v>
      </c>
      <c r="W15" s="73">
        <v>280</v>
      </c>
      <c r="X15" s="73">
        <v>0</v>
      </c>
      <c r="Y15" s="73">
        <v>0</v>
      </c>
      <c r="Z15" s="73">
        <v>280</v>
      </c>
      <c r="AA15" s="73">
        <v>913684.74820079771</v>
      </c>
      <c r="AB15" s="73">
        <v>24930.804527183933</v>
      </c>
      <c r="AC15" s="73">
        <v>2242498.1272720182</v>
      </c>
      <c r="AD15" s="73">
        <v>3181113.6799999997</v>
      </c>
      <c r="AE15" s="73">
        <v>913684.74820079771</v>
      </c>
      <c r="AF15" s="73">
        <v>24930.804527183933</v>
      </c>
      <c r="AG15" s="73">
        <v>2242498.1272720182</v>
      </c>
      <c r="AH15" s="73">
        <v>3181113.6799999997</v>
      </c>
      <c r="AI15" s="73">
        <v>10608.6</v>
      </c>
      <c r="AJ15" s="73">
        <v>28999.47</v>
      </c>
      <c r="AK15" s="73">
        <v>173265.5</v>
      </c>
      <c r="AL15" s="73">
        <v>212873.57</v>
      </c>
      <c r="AM15" s="73">
        <v>5784.3</v>
      </c>
      <c r="AN15" s="73">
        <v>23020.81</v>
      </c>
      <c r="AO15" s="73">
        <v>91073.7</v>
      </c>
      <c r="AP15" s="73">
        <v>119878.81</v>
      </c>
      <c r="AQ15" s="73">
        <v>0</v>
      </c>
      <c r="AR15" s="73">
        <v>4114.1499999999996</v>
      </c>
      <c r="AS15" s="73">
        <v>10930.45</v>
      </c>
      <c r="AT15" s="73">
        <v>15044.6</v>
      </c>
      <c r="AU15" s="73">
        <v>0</v>
      </c>
      <c r="AV15" s="73">
        <v>2457.0499999999997</v>
      </c>
      <c r="AW15" s="73">
        <v>5750.2200000000012</v>
      </c>
      <c r="AX15" s="73">
        <v>8207.27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0</v>
      </c>
      <c r="CN15" s="73">
        <v>0</v>
      </c>
      <c r="CO15" s="73">
        <v>0</v>
      </c>
      <c r="CP15" s="73">
        <v>0</v>
      </c>
      <c r="CQ15" s="73">
        <v>0</v>
      </c>
      <c r="CR15" s="73">
        <v>0</v>
      </c>
      <c r="CS15" s="73">
        <v>0</v>
      </c>
      <c r="CT15" s="73">
        <v>0</v>
      </c>
      <c r="CU15" s="73">
        <v>203280.76</v>
      </c>
      <c r="CV15" s="73">
        <v>0</v>
      </c>
      <c r="CW15" s="73">
        <v>0</v>
      </c>
      <c r="CX15" s="73">
        <v>203280.76</v>
      </c>
      <c r="CY15" s="73">
        <v>63164.97</v>
      </c>
      <c r="CZ15" s="73">
        <v>0</v>
      </c>
      <c r="DA15" s="73">
        <v>0</v>
      </c>
      <c r="DB15" s="73">
        <v>63164.97</v>
      </c>
      <c r="DC15" s="73">
        <v>0</v>
      </c>
      <c r="DD15" s="73">
        <v>0</v>
      </c>
      <c r="DE15" s="73">
        <v>0</v>
      </c>
      <c r="DF15" s="73">
        <v>0</v>
      </c>
      <c r="DG15" s="73">
        <v>0</v>
      </c>
      <c r="DH15" s="73">
        <v>0</v>
      </c>
      <c r="DI15" s="73">
        <v>0</v>
      </c>
      <c r="DJ15" s="73">
        <v>0</v>
      </c>
      <c r="DK15" s="73">
        <v>0</v>
      </c>
      <c r="DL15" s="73">
        <v>0</v>
      </c>
      <c r="DM15" s="73">
        <v>0</v>
      </c>
      <c r="DN15" s="73">
        <v>0</v>
      </c>
      <c r="DO15" s="73">
        <v>0</v>
      </c>
      <c r="DP15" s="73">
        <v>0</v>
      </c>
      <c r="DQ15" s="73">
        <v>0</v>
      </c>
      <c r="DR15" s="73">
        <v>0</v>
      </c>
      <c r="DS15" s="73">
        <v>0</v>
      </c>
      <c r="DT15" s="73">
        <v>0</v>
      </c>
      <c r="DU15" s="73">
        <v>0</v>
      </c>
      <c r="DV15" s="73">
        <v>0</v>
      </c>
      <c r="DW15" s="73">
        <v>0</v>
      </c>
      <c r="DX15" s="73">
        <v>0</v>
      </c>
      <c r="DY15" s="73">
        <v>0</v>
      </c>
      <c r="DZ15" s="73">
        <v>0</v>
      </c>
      <c r="EA15" s="73">
        <v>0</v>
      </c>
      <c r="EB15" s="73">
        <v>0</v>
      </c>
      <c r="EC15" s="73">
        <v>0</v>
      </c>
      <c r="ED15" s="73">
        <v>0</v>
      </c>
      <c r="EE15" s="73">
        <v>0</v>
      </c>
      <c r="EF15" s="73">
        <v>0</v>
      </c>
      <c r="EG15" s="73">
        <v>0</v>
      </c>
      <c r="EH15" s="73">
        <v>0</v>
      </c>
      <c r="EI15" s="73">
        <v>0</v>
      </c>
      <c r="EJ15" s="73">
        <v>0</v>
      </c>
      <c r="EK15" s="73">
        <v>0</v>
      </c>
      <c r="EL15" s="73">
        <v>0</v>
      </c>
      <c r="EM15" s="73">
        <v>0</v>
      </c>
      <c r="EN15" s="73">
        <v>0</v>
      </c>
      <c r="EO15" s="73">
        <v>0</v>
      </c>
      <c r="EP15" s="73">
        <v>0</v>
      </c>
      <c r="EQ15" s="73">
        <f t="shared" si="0"/>
        <v>1127854.1082007978</v>
      </c>
      <c r="ER15" s="73">
        <f t="shared" si="1"/>
        <v>58044.424527183939</v>
      </c>
      <c r="ES15" s="73">
        <f t="shared" si="2"/>
        <v>2468694.0772720184</v>
      </c>
      <c r="ET15" s="73">
        <f t="shared" si="3"/>
        <v>3654592.6099999994</v>
      </c>
      <c r="EU15" s="73">
        <f t="shared" si="4"/>
        <v>982914.01820079773</v>
      </c>
      <c r="EV15" s="73">
        <f t="shared" si="5"/>
        <v>50408.664527183937</v>
      </c>
      <c r="EW15" s="73">
        <f t="shared" si="6"/>
        <v>2381322.0472720186</v>
      </c>
      <c r="EX15" s="73">
        <f t="shared" si="7"/>
        <v>3414644.73</v>
      </c>
    </row>
    <row r="16" spans="1:154" ht="24.95" customHeight="1" x14ac:dyDescent="0.2">
      <c r="A16" s="53">
        <v>9</v>
      </c>
      <c r="B16" s="72" t="s">
        <v>63</v>
      </c>
      <c r="C16" s="73">
        <v>0</v>
      </c>
      <c r="D16" s="73">
        <v>0</v>
      </c>
      <c r="E16" s="73">
        <v>5000</v>
      </c>
      <c r="F16" s="73">
        <v>5000</v>
      </c>
      <c r="G16" s="73">
        <v>0</v>
      </c>
      <c r="H16" s="73">
        <v>0</v>
      </c>
      <c r="I16" s="73">
        <v>5000</v>
      </c>
      <c r="J16" s="73">
        <v>5000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50</v>
      </c>
      <c r="T16" s="73">
        <v>0</v>
      </c>
      <c r="U16" s="73">
        <v>0</v>
      </c>
      <c r="V16" s="73">
        <v>50</v>
      </c>
      <c r="W16" s="73">
        <v>50</v>
      </c>
      <c r="X16" s="73">
        <v>0</v>
      </c>
      <c r="Y16" s="73">
        <v>0</v>
      </c>
      <c r="Z16" s="73">
        <v>50</v>
      </c>
      <c r="AA16" s="73">
        <v>806321.97</v>
      </c>
      <c r="AB16" s="73">
        <v>39349.5</v>
      </c>
      <c r="AC16" s="73">
        <v>832028.04</v>
      </c>
      <c r="AD16" s="73">
        <v>1677699.51</v>
      </c>
      <c r="AE16" s="73">
        <v>806321.97</v>
      </c>
      <c r="AF16" s="73">
        <v>39349.5</v>
      </c>
      <c r="AG16" s="73">
        <v>832028.04</v>
      </c>
      <c r="AH16" s="73">
        <v>1677699.51</v>
      </c>
      <c r="AI16" s="73">
        <v>419507.67</v>
      </c>
      <c r="AJ16" s="73">
        <v>125268.98</v>
      </c>
      <c r="AK16" s="73">
        <v>185191.88</v>
      </c>
      <c r="AL16" s="73">
        <v>729968.53</v>
      </c>
      <c r="AM16" s="73">
        <v>419507.67</v>
      </c>
      <c r="AN16" s="73">
        <v>125268.98</v>
      </c>
      <c r="AO16" s="73">
        <v>185191.88</v>
      </c>
      <c r="AP16" s="73">
        <v>729968.53</v>
      </c>
      <c r="AQ16" s="73">
        <v>43691.57</v>
      </c>
      <c r="AR16" s="73">
        <v>13923.46</v>
      </c>
      <c r="AS16" s="73">
        <v>21345.56</v>
      </c>
      <c r="AT16" s="73">
        <v>78960.59</v>
      </c>
      <c r="AU16" s="73">
        <v>33972.904999999999</v>
      </c>
      <c r="AV16" s="73">
        <v>13923.46</v>
      </c>
      <c r="AW16" s="73">
        <v>21345.56</v>
      </c>
      <c r="AX16" s="73">
        <v>69241.925000000003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0</v>
      </c>
      <c r="BJ16" s="73">
        <v>0</v>
      </c>
      <c r="BK16" s="73">
        <v>0</v>
      </c>
      <c r="BL16" s="73">
        <v>0</v>
      </c>
      <c r="BM16" s="73">
        <v>0</v>
      </c>
      <c r="BN16" s="73">
        <v>0</v>
      </c>
      <c r="BO16" s="73">
        <v>0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0</v>
      </c>
      <c r="BV16" s="73">
        <v>0</v>
      </c>
      <c r="BW16" s="73">
        <v>0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0</v>
      </c>
      <c r="CI16" s="73">
        <v>0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73">
        <v>0</v>
      </c>
      <c r="CS16" s="73">
        <v>0</v>
      </c>
      <c r="CT16" s="73">
        <v>0</v>
      </c>
      <c r="CU16" s="73">
        <v>18580.41</v>
      </c>
      <c r="CV16" s="73">
        <v>18263.5</v>
      </c>
      <c r="CW16" s="73">
        <v>0</v>
      </c>
      <c r="CX16" s="73">
        <v>36843.910000000003</v>
      </c>
      <c r="CY16" s="73">
        <v>-1609.875</v>
      </c>
      <c r="CZ16" s="73">
        <v>18263.5</v>
      </c>
      <c r="DA16" s="73">
        <v>0</v>
      </c>
      <c r="DB16" s="73">
        <v>16653.625</v>
      </c>
      <c r="DC16" s="73">
        <v>2121</v>
      </c>
      <c r="DD16" s="73">
        <v>0</v>
      </c>
      <c r="DE16" s="73">
        <v>0</v>
      </c>
      <c r="DF16" s="73">
        <v>2121</v>
      </c>
      <c r="DG16" s="73">
        <v>0</v>
      </c>
      <c r="DH16" s="73">
        <v>0</v>
      </c>
      <c r="DI16" s="73">
        <v>0</v>
      </c>
      <c r="DJ16" s="73">
        <v>0</v>
      </c>
      <c r="DK16" s="73">
        <v>320933.5</v>
      </c>
      <c r="DL16" s="73">
        <v>38176.870000000003</v>
      </c>
      <c r="DM16" s="73">
        <v>0</v>
      </c>
      <c r="DN16" s="73">
        <v>359110.37</v>
      </c>
      <c r="DO16" s="73">
        <v>128373.40000000002</v>
      </c>
      <c r="DP16" s="73">
        <v>38176.870000000003</v>
      </c>
      <c r="DQ16" s="73">
        <v>0</v>
      </c>
      <c r="DR16" s="73">
        <v>166550.27000000002</v>
      </c>
      <c r="DS16" s="73">
        <v>0</v>
      </c>
      <c r="DT16" s="73">
        <v>0</v>
      </c>
      <c r="DU16" s="73">
        <v>0</v>
      </c>
      <c r="DV16" s="73">
        <v>0</v>
      </c>
      <c r="DW16" s="73">
        <v>0</v>
      </c>
      <c r="DX16" s="73">
        <v>0</v>
      </c>
      <c r="DY16" s="73">
        <v>0</v>
      </c>
      <c r="DZ16" s="73">
        <v>0</v>
      </c>
      <c r="EA16" s="73">
        <v>0</v>
      </c>
      <c r="EB16" s="73">
        <v>0</v>
      </c>
      <c r="EC16" s="73">
        <v>7218.24</v>
      </c>
      <c r="ED16" s="73">
        <v>7218.24</v>
      </c>
      <c r="EE16" s="73">
        <v>-3609.12</v>
      </c>
      <c r="EF16" s="73">
        <v>0</v>
      </c>
      <c r="EG16" s="73">
        <v>7218.24</v>
      </c>
      <c r="EH16" s="73">
        <v>3609.12</v>
      </c>
      <c r="EI16" s="73">
        <v>0</v>
      </c>
      <c r="EJ16" s="73">
        <v>0</v>
      </c>
      <c r="EK16" s="73">
        <v>0</v>
      </c>
      <c r="EL16" s="73">
        <v>0</v>
      </c>
      <c r="EM16" s="73">
        <v>0</v>
      </c>
      <c r="EN16" s="73">
        <v>0</v>
      </c>
      <c r="EO16" s="73">
        <v>0</v>
      </c>
      <c r="EP16" s="73">
        <v>0</v>
      </c>
      <c r="EQ16" s="73">
        <f t="shared" si="0"/>
        <v>1611206.1199999999</v>
      </c>
      <c r="ER16" s="73">
        <f t="shared" si="1"/>
        <v>234982.30999999997</v>
      </c>
      <c r="ES16" s="73">
        <f t="shared" si="2"/>
        <v>1050783.7200000002</v>
      </c>
      <c r="ET16" s="73">
        <f t="shared" si="3"/>
        <v>2896972.1500000004</v>
      </c>
      <c r="EU16" s="73">
        <f t="shared" si="4"/>
        <v>1383006.9499999997</v>
      </c>
      <c r="EV16" s="73">
        <f t="shared" si="5"/>
        <v>234982.30999999997</v>
      </c>
      <c r="EW16" s="73">
        <f t="shared" si="6"/>
        <v>1050783.7200000002</v>
      </c>
      <c r="EX16" s="73">
        <f t="shared" si="7"/>
        <v>2668772.98</v>
      </c>
    </row>
    <row r="17" spans="1:154" ht="24.95" customHeight="1" x14ac:dyDescent="0.2">
      <c r="A17" s="53">
        <v>10</v>
      </c>
      <c r="B17" s="72" t="s">
        <v>64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1595.88</v>
      </c>
      <c r="M17" s="73">
        <v>0</v>
      </c>
      <c r="N17" s="73">
        <v>1595.88</v>
      </c>
      <c r="O17" s="73">
        <v>0</v>
      </c>
      <c r="P17" s="73">
        <v>1595.88</v>
      </c>
      <c r="Q17" s="73">
        <v>0</v>
      </c>
      <c r="R17" s="73">
        <v>1595.88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781024.17287000048</v>
      </c>
      <c r="AB17" s="73">
        <v>277619.91860999941</v>
      </c>
      <c r="AC17" s="73">
        <v>403606.65551000013</v>
      </c>
      <c r="AD17" s="73">
        <v>1462250.7469900001</v>
      </c>
      <c r="AE17" s="73">
        <v>781024.17287000048</v>
      </c>
      <c r="AF17" s="73">
        <v>277619.91860999941</v>
      </c>
      <c r="AG17" s="73">
        <v>403606.65551000013</v>
      </c>
      <c r="AH17" s="73">
        <v>1462250.7469900001</v>
      </c>
      <c r="AI17" s="73">
        <v>57640.110000000008</v>
      </c>
      <c r="AJ17" s="73">
        <v>24497.149999999998</v>
      </c>
      <c r="AK17" s="73">
        <v>438679.58000000013</v>
      </c>
      <c r="AL17" s="73">
        <v>520816.84000000014</v>
      </c>
      <c r="AM17" s="73">
        <v>31041.860000000008</v>
      </c>
      <c r="AN17" s="73">
        <v>22582.649999999998</v>
      </c>
      <c r="AO17" s="73">
        <v>358112.19100000011</v>
      </c>
      <c r="AP17" s="73">
        <v>411736.70100000012</v>
      </c>
      <c r="AQ17" s="73">
        <v>12838.15</v>
      </c>
      <c r="AR17" s="73">
        <v>1605</v>
      </c>
      <c r="AS17" s="73">
        <v>29005.34</v>
      </c>
      <c r="AT17" s="73">
        <v>43448.49</v>
      </c>
      <c r="AU17" s="73">
        <v>12838.15</v>
      </c>
      <c r="AV17" s="73">
        <v>1605</v>
      </c>
      <c r="AW17" s="73">
        <v>23665.754000000001</v>
      </c>
      <c r="AX17" s="73">
        <v>38108.904000000002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3">
        <v>0</v>
      </c>
      <c r="CK17" s="73">
        <v>0</v>
      </c>
      <c r="CL17" s="73">
        <v>0</v>
      </c>
      <c r="CM17" s="73">
        <v>443.26</v>
      </c>
      <c r="CN17" s="73">
        <v>0</v>
      </c>
      <c r="CO17" s="73">
        <v>0</v>
      </c>
      <c r="CP17" s="73">
        <v>443.26</v>
      </c>
      <c r="CQ17" s="73">
        <v>88.651999999999987</v>
      </c>
      <c r="CR17" s="73">
        <v>0</v>
      </c>
      <c r="CS17" s="73">
        <v>0</v>
      </c>
      <c r="CT17" s="73">
        <v>88.651999999999987</v>
      </c>
      <c r="CU17" s="73">
        <v>37090.71</v>
      </c>
      <c r="CV17" s="73">
        <v>496196.44999999984</v>
      </c>
      <c r="CW17" s="73">
        <v>0</v>
      </c>
      <c r="CX17" s="73">
        <v>533287.1599999998</v>
      </c>
      <c r="CY17" s="73">
        <v>11548.429420916065</v>
      </c>
      <c r="CZ17" s="73">
        <v>496196.44999999984</v>
      </c>
      <c r="DA17" s="73">
        <v>0</v>
      </c>
      <c r="DB17" s="73">
        <v>507744.87942091591</v>
      </c>
      <c r="DC17" s="73">
        <v>0</v>
      </c>
      <c r="DD17" s="73">
        <v>0</v>
      </c>
      <c r="DE17" s="73">
        <v>0</v>
      </c>
      <c r="DF17" s="73">
        <v>0</v>
      </c>
      <c r="DG17" s="73">
        <v>0</v>
      </c>
      <c r="DH17" s="73">
        <v>0</v>
      </c>
      <c r="DI17" s="73">
        <v>0</v>
      </c>
      <c r="DJ17" s="73">
        <v>0</v>
      </c>
      <c r="DK17" s="73">
        <v>0</v>
      </c>
      <c r="DL17" s="73">
        <v>0</v>
      </c>
      <c r="DM17" s="73">
        <v>0</v>
      </c>
      <c r="DN17" s="73">
        <v>0</v>
      </c>
      <c r="DO17" s="73">
        <v>0</v>
      </c>
      <c r="DP17" s="73">
        <v>0</v>
      </c>
      <c r="DQ17" s="73">
        <v>0</v>
      </c>
      <c r="DR17" s="73">
        <v>0</v>
      </c>
      <c r="DS17" s="73">
        <v>0</v>
      </c>
      <c r="DT17" s="73">
        <v>0</v>
      </c>
      <c r="DU17" s="73">
        <v>0</v>
      </c>
      <c r="DV17" s="73">
        <v>0</v>
      </c>
      <c r="DW17" s="73">
        <v>0</v>
      </c>
      <c r="DX17" s="73">
        <v>0</v>
      </c>
      <c r="DY17" s="73">
        <v>0</v>
      </c>
      <c r="DZ17" s="73">
        <v>0</v>
      </c>
      <c r="EA17" s="73">
        <v>0</v>
      </c>
      <c r="EB17" s="73">
        <v>0</v>
      </c>
      <c r="EC17" s="73">
        <v>0</v>
      </c>
      <c r="ED17" s="73">
        <v>0</v>
      </c>
      <c r="EE17" s="73">
        <v>0</v>
      </c>
      <c r="EF17" s="73">
        <v>0</v>
      </c>
      <c r="EG17" s="73">
        <v>0</v>
      </c>
      <c r="EH17" s="73">
        <v>0</v>
      </c>
      <c r="EI17" s="73">
        <v>0</v>
      </c>
      <c r="EJ17" s="73">
        <v>0</v>
      </c>
      <c r="EK17" s="73">
        <v>0</v>
      </c>
      <c r="EL17" s="73">
        <v>0</v>
      </c>
      <c r="EM17" s="73">
        <v>0</v>
      </c>
      <c r="EN17" s="73">
        <v>0</v>
      </c>
      <c r="EO17" s="73">
        <v>0</v>
      </c>
      <c r="EP17" s="73">
        <v>0</v>
      </c>
      <c r="EQ17" s="73">
        <f t="shared" si="0"/>
        <v>889036.40287000046</v>
      </c>
      <c r="ER17" s="73">
        <f t="shared" si="1"/>
        <v>801514.39860999933</v>
      </c>
      <c r="ES17" s="73">
        <f t="shared" si="2"/>
        <v>871291.57551000023</v>
      </c>
      <c r="ET17" s="73">
        <f t="shared" si="3"/>
        <v>2561842.3769899998</v>
      </c>
      <c r="EU17" s="73">
        <f t="shared" si="4"/>
        <v>836541.2642909165</v>
      </c>
      <c r="EV17" s="73">
        <f t="shared" si="5"/>
        <v>799599.89860999933</v>
      </c>
      <c r="EW17" s="73">
        <f t="shared" si="6"/>
        <v>785384.60051000025</v>
      </c>
      <c r="EX17" s="73">
        <f t="shared" si="7"/>
        <v>2421525.7634109161</v>
      </c>
    </row>
    <row r="18" spans="1:154" ht="24.95" customHeight="1" x14ac:dyDescent="0.2">
      <c r="A18" s="53">
        <v>11</v>
      </c>
      <c r="B18" s="72" t="s">
        <v>50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472493.6</v>
      </c>
      <c r="AJ18" s="73">
        <v>962612.4600000002</v>
      </c>
      <c r="AK18" s="73">
        <v>520286.24</v>
      </c>
      <c r="AL18" s="73">
        <v>1955392.3</v>
      </c>
      <c r="AM18" s="73">
        <v>370494.70699999994</v>
      </c>
      <c r="AN18" s="73">
        <v>763459.51200000022</v>
      </c>
      <c r="AO18" s="73">
        <v>460925.35099999997</v>
      </c>
      <c r="AP18" s="73">
        <v>1594879.57</v>
      </c>
      <c r="AQ18" s="73">
        <v>27406.559999999998</v>
      </c>
      <c r="AR18" s="73">
        <v>106438.41</v>
      </c>
      <c r="AS18" s="73">
        <v>47442.759999999995</v>
      </c>
      <c r="AT18" s="73">
        <v>181287.72999999998</v>
      </c>
      <c r="AU18" s="73">
        <v>21497.156999999999</v>
      </c>
      <c r="AV18" s="73">
        <v>87627.290999999997</v>
      </c>
      <c r="AW18" s="73">
        <v>37249.179999999993</v>
      </c>
      <c r="AX18" s="73">
        <v>146373.628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0</v>
      </c>
      <c r="BJ18" s="73">
        <v>0</v>
      </c>
      <c r="BK18" s="73">
        <v>0</v>
      </c>
      <c r="BL18" s="73">
        <v>0</v>
      </c>
      <c r="BM18" s="73">
        <v>0</v>
      </c>
      <c r="BN18" s="73">
        <v>0</v>
      </c>
      <c r="BO18" s="73">
        <v>0</v>
      </c>
      <c r="BP18" s="73">
        <v>0</v>
      </c>
      <c r="BQ18" s="73">
        <v>0</v>
      </c>
      <c r="BR18" s="73">
        <v>0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0</v>
      </c>
      <c r="CI18" s="73">
        <v>0</v>
      </c>
      <c r="CJ18" s="73">
        <v>0</v>
      </c>
      <c r="CK18" s="73">
        <v>0</v>
      </c>
      <c r="CL18" s="73">
        <v>0</v>
      </c>
      <c r="CM18" s="73">
        <v>26162.880000000001</v>
      </c>
      <c r="CN18" s="73">
        <v>0</v>
      </c>
      <c r="CO18" s="73">
        <v>0</v>
      </c>
      <c r="CP18" s="73">
        <v>26162.880000000001</v>
      </c>
      <c r="CQ18" s="73">
        <v>13081.44</v>
      </c>
      <c r="CR18" s="73">
        <v>0</v>
      </c>
      <c r="CS18" s="73">
        <v>0</v>
      </c>
      <c r="CT18" s="73">
        <v>13081.44</v>
      </c>
      <c r="CU18" s="73">
        <v>20101.209999999995</v>
      </c>
      <c r="CV18" s="73">
        <v>170</v>
      </c>
      <c r="CW18" s="73">
        <v>0</v>
      </c>
      <c r="CX18" s="73">
        <v>20271.209999999995</v>
      </c>
      <c r="CY18" s="73">
        <v>15358.579999999996</v>
      </c>
      <c r="CZ18" s="73">
        <v>170</v>
      </c>
      <c r="DA18" s="73">
        <v>0</v>
      </c>
      <c r="DB18" s="73">
        <v>15528.579999999996</v>
      </c>
      <c r="DC18" s="73">
        <v>0</v>
      </c>
      <c r="DD18" s="73">
        <v>0</v>
      </c>
      <c r="DE18" s="73">
        <v>0</v>
      </c>
      <c r="DF18" s="73">
        <v>0</v>
      </c>
      <c r="DG18" s="73">
        <v>0</v>
      </c>
      <c r="DH18" s="73">
        <v>0</v>
      </c>
      <c r="DI18" s="73">
        <v>0</v>
      </c>
      <c r="DJ18" s="73">
        <v>0</v>
      </c>
      <c r="DK18" s="73">
        <v>0</v>
      </c>
      <c r="DL18" s="73">
        <v>0</v>
      </c>
      <c r="DM18" s="73">
        <v>0</v>
      </c>
      <c r="DN18" s="73">
        <v>0</v>
      </c>
      <c r="DO18" s="73">
        <v>0</v>
      </c>
      <c r="DP18" s="73">
        <v>0</v>
      </c>
      <c r="DQ18" s="73">
        <v>0</v>
      </c>
      <c r="DR18" s="73">
        <v>0</v>
      </c>
      <c r="DS18" s="73">
        <v>0</v>
      </c>
      <c r="DT18" s="73">
        <v>0</v>
      </c>
      <c r="DU18" s="73">
        <v>0</v>
      </c>
      <c r="DV18" s="73">
        <v>0</v>
      </c>
      <c r="DW18" s="73">
        <v>0</v>
      </c>
      <c r="DX18" s="73">
        <v>0</v>
      </c>
      <c r="DY18" s="73">
        <v>0</v>
      </c>
      <c r="DZ18" s="73">
        <v>0</v>
      </c>
      <c r="EA18" s="73">
        <v>7536.5399999999991</v>
      </c>
      <c r="EB18" s="73">
        <v>0</v>
      </c>
      <c r="EC18" s="73">
        <v>0</v>
      </c>
      <c r="ED18" s="73">
        <v>7536.5399999999991</v>
      </c>
      <c r="EE18" s="73">
        <v>6146.5399999999991</v>
      </c>
      <c r="EF18" s="73">
        <v>0</v>
      </c>
      <c r="EG18" s="73">
        <v>0</v>
      </c>
      <c r="EH18" s="73">
        <v>6146.5399999999991</v>
      </c>
      <c r="EI18" s="73">
        <v>0</v>
      </c>
      <c r="EJ18" s="73">
        <v>0</v>
      </c>
      <c r="EK18" s="73">
        <v>0</v>
      </c>
      <c r="EL18" s="73">
        <v>0</v>
      </c>
      <c r="EM18" s="73">
        <v>0</v>
      </c>
      <c r="EN18" s="73">
        <v>0</v>
      </c>
      <c r="EO18" s="73">
        <v>0</v>
      </c>
      <c r="EP18" s="73">
        <v>0</v>
      </c>
      <c r="EQ18" s="73">
        <f t="shared" si="0"/>
        <v>553700.78999999992</v>
      </c>
      <c r="ER18" s="73">
        <f t="shared" si="1"/>
        <v>1069220.8700000001</v>
      </c>
      <c r="ES18" s="73">
        <f t="shared" si="2"/>
        <v>567729</v>
      </c>
      <c r="ET18" s="73">
        <f t="shared" si="3"/>
        <v>2190650.66</v>
      </c>
      <c r="EU18" s="73">
        <f t="shared" si="4"/>
        <v>426578.42399999994</v>
      </c>
      <c r="EV18" s="73">
        <f t="shared" si="5"/>
        <v>851256.80300000019</v>
      </c>
      <c r="EW18" s="73">
        <f t="shared" si="6"/>
        <v>498174.53099999996</v>
      </c>
      <c r="EX18" s="73">
        <f t="shared" si="7"/>
        <v>1776009.7580000001</v>
      </c>
    </row>
    <row r="19" spans="1:154" ht="24.95" customHeight="1" x14ac:dyDescent="0.2">
      <c r="A19" s="53">
        <v>12</v>
      </c>
      <c r="B19" s="72" t="s">
        <v>49</v>
      </c>
      <c r="C19" s="73">
        <v>17875</v>
      </c>
      <c r="D19" s="73">
        <v>0</v>
      </c>
      <c r="E19" s="73">
        <v>0</v>
      </c>
      <c r="F19" s="73">
        <v>17875</v>
      </c>
      <c r="G19" s="73">
        <v>17875</v>
      </c>
      <c r="H19" s="73">
        <v>0</v>
      </c>
      <c r="I19" s="73">
        <v>0</v>
      </c>
      <c r="J19" s="73">
        <v>17875</v>
      </c>
      <c r="K19" s="73">
        <v>0</v>
      </c>
      <c r="L19" s="73">
        <v>629.92999999999995</v>
      </c>
      <c r="M19" s="73">
        <v>0</v>
      </c>
      <c r="N19" s="73">
        <v>629.92999999999995</v>
      </c>
      <c r="O19" s="73">
        <v>0</v>
      </c>
      <c r="P19" s="73">
        <v>629.92999999999995</v>
      </c>
      <c r="Q19" s="73">
        <v>0</v>
      </c>
      <c r="R19" s="73">
        <v>629.92999999999995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869399.61</v>
      </c>
      <c r="AB19" s="73">
        <v>0</v>
      </c>
      <c r="AC19" s="73">
        <v>0</v>
      </c>
      <c r="AD19" s="73">
        <v>869399.61</v>
      </c>
      <c r="AE19" s="73">
        <v>869399.61</v>
      </c>
      <c r="AF19" s="73">
        <v>0</v>
      </c>
      <c r="AG19" s="73">
        <v>0</v>
      </c>
      <c r="AH19" s="73">
        <v>869399.61</v>
      </c>
      <c r="AI19" s="73">
        <v>143632</v>
      </c>
      <c r="AJ19" s="73">
        <v>357468.23</v>
      </c>
      <c r="AK19" s="73">
        <v>0</v>
      </c>
      <c r="AL19" s="73">
        <v>501100.23</v>
      </c>
      <c r="AM19" s="73">
        <v>136500.75</v>
      </c>
      <c r="AN19" s="73">
        <v>335097.23</v>
      </c>
      <c r="AO19" s="73">
        <v>0</v>
      </c>
      <c r="AP19" s="73">
        <v>471597.98</v>
      </c>
      <c r="AQ19" s="73">
        <v>23605</v>
      </c>
      <c r="AR19" s="73">
        <v>47868</v>
      </c>
      <c r="AS19" s="73">
        <v>0</v>
      </c>
      <c r="AT19" s="73">
        <v>71473</v>
      </c>
      <c r="AU19" s="73">
        <v>21297</v>
      </c>
      <c r="AV19" s="73">
        <v>47868</v>
      </c>
      <c r="AW19" s="73">
        <v>0</v>
      </c>
      <c r="AX19" s="73">
        <v>69165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0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0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50</v>
      </c>
      <c r="CN19" s="73">
        <v>0</v>
      </c>
      <c r="CO19" s="73">
        <v>0</v>
      </c>
      <c r="CP19" s="73">
        <v>50</v>
      </c>
      <c r="CQ19" s="73">
        <v>50</v>
      </c>
      <c r="CR19" s="73">
        <v>0</v>
      </c>
      <c r="CS19" s="73">
        <v>0</v>
      </c>
      <c r="CT19" s="73">
        <v>50</v>
      </c>
      <c r="CU19" s="73">
        <v>25290.079999999998</v>
      </c>
      <c r="CV19" s="73">
        <v>0</v>
      </c>
      <c r="CW19" s="73">
        <v>0</v>
      </c>
      <c r="CX19" s="73">
        <v>25290.079999999998</v>
      </c>
      <c r="CY19" s="73">
        <v>4771.1439769183999</v>
      </c>
      <c r="CZ19" s="73">
        <v>0</v>
      </c>
      <c r="DA19" s="73">
        <v>0</v>
      </c>
      <c r="DB19" s="73">
        <v>4771.1439769183999</v>
      </c>
      <c r="DC19" s="73">
        <v>0</v>
      </c>
      <c r="DD19" s="73">
        <v>0</v>
      </c>
      <c r="DE19" s="73">
        <v>0</v>
      </c>
      <c r="DF19" s="73">
        <v>0</v>
      </c>
      <c r="DG19" s="73">
        <v>0</v>
      </c>
      <c r="DH19" s="73">
        <v>0</v>
      </c>
      <c r="DI19" s="73">
        <v>0</v>
      </c>
      <c r="DJ19" s="73">
        <v>0</v>
      </c>
      <c r="DK19" s="73">
        <v>0</v>
      </c>
      <c r="DL19" s="73">
        <v>0</v>
      </c>
      <c r="DM19" s="73">
        <v>0</v>
      </c>
      <c r="DN19" s="73">
        <v>0</v>
      </c>
      <c r="DO19" s="73">
        <v>0</v>
      </c>
      <c r="DP19" s="73">
        <v>0</v>
      </c>
      <c r="DQ19" s="73">
        <v>0</v>
      </c>
      <c r="DR19" s="73">
        <v>0</v>
      </c>
      <c r="DS19" s="73">
        <v>0</v>
      </c>
      <c r="DT19" s="73">
        <v>0</v>
      </c>
      <c r="DU19" s="73">
        <v>0</v>
      </c>
      <c r="DV19" s="73">
        <v>0</v>
      </c>
      <c r="DW19" s="73">
        <v>0</v>
      </c>
      <c r="DX19" s="73">
        <v>0</v>
      </c>
      <c r="DY19" s="73">
        <v>0</v>
      </c>
      <c r="DZ19" s="73">
        <v>0</v>
      </c>
      <c r="EA19" s="73">
        <v>15907.6</v>
      </c>
      <c r="EB19" s="73">
        <v>0</v>
      </c>
      <c r="EC19" s="73">
        <v>0</v>
      </c>
      <c r="ED19" s="73">
        <v>15907.6</v>
      </c>
      <c r="EE19" s="73">
        <v>15907.6</v>
      </c>
      <c r="EF19" s="73">
        <v>0</v>
      </c>
      <c r="EG19" s="73">
        <v>0</v>
      </c>
      <c r="EH19" s="73">
        <v>15907.6</v>
      </c>
      <c r="EI19" s="73">
        <v>0</v>
      </c>
      <c r="EJ19" s="73">
        <v>0</v>
      </c>
      <c r="EK19" s="73">
        <v>0</v>
      </c>
      <c r="EL19" s="73">
        <v>0</v>
      </c>
      <c r="EM19" s="73">
        <v>0</v>
      </c>
      <c r="EN19" s="73">
        <v>0</v>
      </c>
      <c r="EO19" s="73">
        <v>0</v>
      </c>
      <c r="EP19" s="73">
        <v>0</v>
      </c>
      <c r="EQ19" s="73">
        <f t="shared" si="0"/>
        <v>1095759.29</v>
      </c>
      <c r="ER19" s="73">
        <f t="shared" si="1"/>
        <v>405966.16</v>
      </c>
      <c r="ES19" s="73">
        <f t="shared" si="2"/>
        <v>0</v>
      </c>
      <c r="ET19" s="73">
        <f t="shared" si="3"/>
        <v>1501725.4500000002</v>
      </c>
      <c r="EU19" s="73">
        <f t="shared" si="4"/>
        <v>1065801.1039769184</v>
      </c>
      <c r="EV19" s="73">
        <f t="shared" si="5"/>
        <v>383595.16</v>
      </c>
      <c r="EW19" s="73">
        <f t="shared" si="6"/>
        <v>0</v>
      </c>
      <c r="EX19" s="73">
        <f t="shared" si="7"/>
        <v>1449396.2639769185</v>
      </c>
    </row>
    <row r="20" spans="1:154" ht="24.95" customHeight="1" x14ac:dyDescent="0.2">
      <c r="A20" s="53">
        <v>13</v>
      </c>
      <c r="B20" s="72" t="s">
        <v>65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938.55</v>
      </c>
      <c r="AK20" s="73">
        <v>0</v>
      </c>
      <c r="AL20" s="73">
        <v>938.55</v>
      </c>
      <c r="AM20" s="73">
        <v>0</v>
      </c>
      <c r="AN20" s="73">
        <v>938.55</v>
      </c>
      <c r="AO20" s="73">
        <v>0</v>
      </c>
      <c r="AP20" s="73">
        <v>938.55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v>0</v>
      </c>
      <c r="CS20" s="73">
        <v>0</v>
      </c>
      <c r="CT20" s="73">
        <v>0</v>
      </c>
      <c r="CU20" s="73">
        <v>0</v>
      </c>
      <c r="CV20" s="73">
        <v>0</v>
      </c>
      <c r="CW20" s="73">
        <v>0</v>
      </c>
      <c r="CX20" s="73">
        <v>0</v>
      </c>
      <c r="CY20" s="73">
        <v>0</v>
      </c>
      <c r="CZ20" s="73">
        <v>0</v>
      </c>
      <c r="DA20" s="73">
        <v>0</v>
      </c>
      <c r="DB20" s="73">
        <v>0</v>
      </c>
      <c r="DC20" s="73">
        <v>0</v>
      </c>
      <c r="DD20" s="73">
        <v>0</v>
      </c>
      <c r="DE20" s="73">
        <v>0</v>
      </c>
      <c r="DF20" s="73">
        <v>0</v>
      </c>
      <c r="DG20" s="73">
        <v>0</v>
      </c>
      <c r="DH20" s="73">
        <v>0</v>
      </c>
      <c r="DI20" s="73">
        <v>0</v>
      </c>
      <c r="DJ20" s="73">
        <v>0</v>
      </c>
      <c r="DK20" s="73">
        <v>130940.68</v>
      </c>
      <c r="DL20" s="73">
        <v>0</v>
      </c>
      <c r="DM20" s="73">
        <v>0</v>
      </c>
      <c r="DN20" s="73">
        <v>130940.68</v>
      </c>
      <c r="DO20" s="73">
        <v>130940.68</v>
      </c>
      <c r="DP20" s="73">
        <v>0</v>
      </c>
      <c r="DQ20" s="73">
        <v>0</v>
      </c>
      <c r="DR20" s="73">
        <v>130940.68</v>
      </c>
      <c r="DS20" s="73">
        <v>0</v>
      </c>
      <c r="DT20" s="73">
        <v>0</v>
      </c>
      <c r="DU20" s="73">
        <v>0</v>
      </c>
      <c r="DV20" s="73">
        <v>0</v>
      </c>
      <c r="DW20" s="73">
        <v>0</v>
      </c>
      <c r="DX20" s="73">
        <v>0</v>
      </c>
      <c r="DY20" s="73">
        <v>0</v>
      </c>
      <c r="DZ20" s="73">
        <v>0</v>
      </c>
      <c r="EA20" s="73">
        <v>0</v>
      </c>
      <c r="EB20" s="73">
        <v>0</v>
      </c>
      <c r="EC20" s="73">
        <v>0</v>
      </c>
      <c r="ED20" s="73">
        <v>0</v>
      </c>
      <c r="EE20" s="73">
        <v>0</v>
      </c>
      <c r="EF20" s="73">
        <v>0</v>
      </c>
      <c r="EG20" s="73">
        <v>0</v>
      </c>
      <c r="EH20" s="73">
        <v>0</v>
      </c>
      <c r="EI20" s="73">
        <v>0</v>
      </c>
      <c r="EJ20" s="73">
        <v>0</v>
      </c>
      <c r="EK20" s="73">
        <v>0</v>
      </c>
      <c r="EL20" s="73">
        <v>0</v>
      </c>
      <c r="EM20" s="73">
        <v>0</v>
      </c>
      <c r="EN20" s="73">
        <v>0</v>
      </c>
      <c r="EO20" s="73">
        <v>0</v>
      </c>
      <c r="EP20" s="73">
        <v>0</v>
      </c>
      <c r="EQ20" s="73">
        <f t="shared" si="0"/>
        <v>130940.68</v>
      </c>
      <c r="ER20" s="73">
        <f t="shared" si="1"/>
        <v>938.55</v>
      </c>
      <c r="ES20" s="73">
        <f t="shared" si="2"/>
        <v>0</v>
      </c>
      <c r="ET20" s="73">
        <f t="shared" si="3"/>
        <v>131879.22999999998</v>
      </c>
      <c r="EU20" s="73">
        <f t="shared" si="4"/>
        <v>130940.68</v>
      </c>
      <c r="EV20" s="73">
        <f t="shared" si="5"/>
        <v>938.55</v>
      </c>
      <c r="EW20" s="73">
        <f t="shared" si="6"/>
        <v>0</v>
      </c>
      <c r="EX20" s="73">
        <f t="shared" si="7"/>
        <v>131879.22999999998</v>
      </c>
    </row>
    <row r="21" spans="1:154" ht="24.95" customHeight="1" x14ac:dyDescent="0.2">
      <c r="A21" s="53">
        <v>14</v>
      </c>
      <c r="B21" s="74" t="s">
        <v>59</v>
      </c>
      <c r="C21" s="73">
        <v>0</v>
      </c>
      <c r="D21" s="73">
        <v>26878.639999999999</v>
      </c>
      <c r="E21" s="73">
        <v>0</v>
      </c>
      <c r="F21" s="73">
        <v>26878.639999999999</v>
      </c>
      <c r="G21" s="73">
        <v>0</v>
      </c>
      <c r="H21" s="73">
        <v>26878.639999999999</v>
      </c>
      <c r="I21" s="73">
        <v>0</v>
      </c>
      <c r="J21" s="73">
        <v>26878.639999999999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8027</v>
      </c>
      <c r="AB21" s="73">
        <v>0</v>
      </c>
      <c r="AC21" s="73">
        <v>0</v>
      </c>
      <c r="AD21" s="73">
        <v>8027</v>
      </c>
      <c r="AE21" s="73">
        <v>8027</v>
      </c>
      <c r="AF21" s="73">
        <v>0</v>
      </c>
      <c r="AG21" s="73">
        <v>0</v>
      </c>
      <c r="AH21" s="73">
        <v>8027</v>
      </c>
      <c r="AI21" s="73">
        <v>41464.81</v>
      </c>
      <c r="AJ21" s="73">
        <v>0</v>
      </c>
      <c r="AK21" s="73">
        <v>0</v>
      </c>
      <c r="AL21" s="73">
        <v>41464.81</v>
      </c>
      <c r="AM21" s="73">
        <v>41464.81</v>
      </c>
      <c r="AN21" s="73">
        <v>0</v>
      </c>
      <c r="AO21" s="73">
        <v>0</v>
      </c>
      <c r="AP21" s="73">
        <v>41464.81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v>0</v>
      </c>
      <c r="CS21" s="73">
        <v>0</v>
      </c>
      <c r="CT21" s="73">
        <v>0</v>
      </c>
      <c r="CU21" s="73">
        <v>0</v>
      </c>
      <c r="CV21" s="73">
        <v>0</v>
      </c>
      <c r="CW21" s="73">
        <v>0</v>
      </c>
      <c r="CX21" s="73">
        <v>0</v>
      </c>
      <c r="CY21" s="73">
        <v>0</v>
      </c>
      <c r="CZ21" s="73">
        <v>0</v>
      </c>
      <c r="DA21" s="73">
        <v>0</v>
      </c>
      <c r="DB21" s="73">
        <v>0</v>
      </c>
      <c r="DC21" s="73">
        <v>0</v>
      </c>
      <c r="DD21" s="73">
        <v>0</v>
      </c>
      <c r="DE21" s="73">
        <v>0</v>
      </c>
      <c r="DF21" s="73">
        <v>0</v>
      </c>
      <c r="DG21" s="73">
        <v>0</v>
      </c>
      <c r="DH21" s="73">
        <v>0</v>
      </c>
      <c r="DI21" s="73">
        <v>0</v>
      </c>
      <c r="DJ21" s="73">
        <v>0</v>
      </c>
      <c r="DK21" s="73">
        <v>0</v>
      </c>
      <c r="DL21" s="73">
        <v>0</v>
      </c>
      <c r="DM21" s="73">
        <v>0</v>
      </c>
      <c r="DN21" s="73">
        <v>0</v>
      </c>
      <c r="DO21" s="73">
        <v>0</v>
      </c>
      <c r="DP21" s="73">
        <v>0</v>
      </c>
      <c r="DQ21" s="73">
        <v>0</v>
      </c>
      <c r="DR21" s="73">
        <v>0</v>
      </c>
      <c r="DS21" s="73">
        <v>0</v>
      </c>
      <c r="DT21" s="73">
        <v>0</v>
      </c>
      <c r="DU21" s="73">
        <v>0</v>
      </c>
      <c r="DV21" s="73">
        <v>0</v>
      </c>
      <c r="DW21" s="73">
        <v>0</v>
      </c>
      <c r="DX21" s="73">
        <v>0</v>
      </c>
      <c r="DY21" s="73">
        <v>0</v>
      </c>
      <c r="DZ21" s="73">
        <v>0</v>
      </c>
      <c r="EA21" s="73">
        <v>0</v>
      </c>
      <c r="EB21" s="73">
        <v>0</v>
      </c>
      <c r="EC21" s="73">
        <v>0</v>
      </c>
      <c r="ED21" s="73">
        <v>0</v>
      </c>
      <c r="EE21" s="73">
        <v>0</v>
      </c>
      <c r="EF21" s="73">
        <v>0</v>
      </c>
      <c r="EG21" s="73">
        <v>0</v>
      </c>
      <c r="EH21" s="73">
        <v>0</v>
      </c>
      <c r="EI21" s="73">
        <v>0</v>
      </c>
      <c r="EJ21" s="73">
        <v>0</v>
      </c>
      <c r="EK21" s="73">
        <v>0</v>
      </c>
      <c r="EL21" s="73">
        <v>0</v>
      </c>
      <c r="EM21" s="73">
        <v>0</v>
      </c>
      <c r="EN21" s="73">
        <v>0</v>
      </c>
      <c r="EO21" s="73">
        <v>0</v>
      </c>
      <c r="EP21" s="73">
        <v>0</v>
      </c>
      <c r="EQ21" s="73">
        <f t="shared" si="0"/>
        <v>49491.81</v>
      </c>
      <c r="ER21" s="73">
        <f t="shared" si="1"/>
        <v>26878.639999999999</v>
      </c>
      <c r="ES21" s="73">
        <f t="shared" si="2"/>
        <v>0</v>
      </c>
      <c r="ET21" s="73">
        <f t="shared" si="3"/>
        <v>76370.45</v>
      </c>
      <c r="EU21" s="73">
        <f t="shared" si="4"/>
        <v>49491.81</v>
      </c>
      <c r="EV21" s="73">
        <f t="shared" si="5"/>
        <v>26878.639999999999</v>
      </c>
      <c r="EW21" s="73">
        <f t="shared" si="6"/>
        <v>0</v>
      </c>
      <c r="EX21" s="73">
        <f t="shared" si="7"/>
        <v>76370.45</v>
      </c>
    </row>
    <row r="22" spans="1:154" x14ac:dyDescent="0.2">
      <c r="A22" s="55"/>
      <c r="B22" s="81" t="s">
        <v>1</v>
      </c>
      <c r="C22" s="76">
        <f t="shared" ref="C22" si="8">SUM(C8:C21)</f>
        <v>1172140.5</v>
      </c>
      <c r="D22" s="76">
        <f t="shared" ref="D22" si="9">SUM(D8:D21)</f>
        <v>1802033.9999999998</v>
      </c>
      <c r="E22" s="76">
        <f t="shared" ref="E22" si="10">SUM(E8:E21)</f>
        <v>397000</v>
      </c>
      <c r="F22" s="76">
        <f t="shared" ref="F22" si="11">SUM(F8:F21)</f>
        <v>3371174.4999999995</v>
      </c>
      <c r="G22" s="76">
        <f t="shared" ref="G22" si="12">SUM(G8:G21)</f>
        <v>433267.28862216085</v>
      </c>
      <c r="H22" s="76">
        <f t="shared" ref="H22" si="13">SUM(H8:H21)</f>
        <v>1386037.591377839</v>
      </c>
      <c r="I22" s="76">
        <f t="shared" ref="I22" si="14">SUM(I8:I21)</f>
        <v>397000</v>
      </c>
      <c r="J22" s="76">
        <f t="shared" ref="J22" si="15">SUM(J8:J21)</f>
        <v>2216304.88</v>
      </c>
      <c r="K22" s="76">
        <f t="shared" ref="K22" si="16">SUM(K8:K21)</f>
        <v>51831.7</v>
      </c>
      <c r="L22" s="76">
        <f t="shared" ref="L22" si="17">SUM(L8:L21)</f>
        <v>142446.75429700001</v>
      </c>
      <c r="M22" s="76">
        <f t="shared" ref="M22" si="18">SUM(M8:M21)</f>
        <v>0</v>
      </c>
      <c r="N22" s="76">
        <f t="shared" ref="N22" si="19">SUM(N8:N21)</f>
        <v>194278.45429700002</v>
      </c>
      <c r="O22" s="76">
        <f t="shared" ref="O22" si="20">SUM(O8:O21)</f>
        <v>51608.840199999999</v>
      </c>
      <c r="P22" s="76">
        <f t="shared" ref="P22" si="21">SUM(P8:P21)</f>
        <v>142446.75429700001</v>
      </c>
      <c r="Q22" s="76">
        <f t="shared" ref="Q22" si="22">SUM(Q8:Q21)</f>
        <v>0</v>
      </c>
      <c r="R22" s="76">
        <f t="shared" ref="R22" si="23">SUM(R8:R21)</f>
        <v>194055.59449700001</v>
      </c>
      <c r="S22" s="76">
        <f t="shared" ref="S22" si="24">SUM(S8:S21)</f>
        <v>14579.96</v>
      </c>
      <c r="T22" s="76">
        <f t="shared" ref="T22" si="25">SUM(T8:T21)</f>
        <v>500</v>
      </c>
      <c r="U22" s="76">
        <f t="shared" ref="U22" si="26">SUM(U8:U21)</f>
        <v>0</v>
      </c>
      <c r="V22" s="76">
        <f t="shared" ref="V22" si="27">SUM(V8:V21)</f>
        <v>15079.96</v>
      </c>
      <c r="W22" s="76">
        <f t="shared" ref="W22" si="28">SUM(W8:W21)</f>
        <v>14579.96</v>
      </c>
      <c r="X22" s="76">
        <f t="shared" ref="X22" si="29">SUM(X8:X21)</f>
        <v>500</v>
      </c>
      <c r="Y22" s="76">
        <f t="shared" ref="Y22" si="30">SUM(Y8:Y21)</f>
        <v>0</v>
      </c>
      <c r="Z22" s="76">
        <f t="shared" ref="Z22" si="31">SUM(Z8:Z21)</f>
        <v>15079.96</v>
      </c>
      <c r="AA22" s="76">
        <f t="shared" ref="AA22" si="32">SUM(AA8:AA21)</f>
        <v>38788477.006374046</v>
      </c>
      <c r="AB22" s="76">
        <f t="shared" ref="AB22" si="33">SUM(AB8:AB21)</f>
        <v>4860801.3706061887</v>
      </c>
      <c r="AC22" s="76">
        <f t="shared" ref="AC22" si="34">SUM(AC8:AC21)</f>
        <v>27581807.230484646</v>
      </c>
      <c r="AD22" s="76">
        <f t="shared" ref="AD22" si="35">SUM(AD8:AD21)</f>
        <v>71231085.60746488</v>
      </c>
      <c r="AE22" s="76">
        <f t="shared" ref="AE22" si="36">SUM(AE8:AE21)</f>
        <v>34720251.138053745</v>
      </c>
      <c r="AF22" s="76">
        <f t="shared" ref="AF22" si="37">SUM(AF8:AF21)</f>
        <v>4845489.3307661889</v>
      </c>
      <c r="AG22" s="76">
        <f t="shared" ref="AG22" si="38">SUM(AG8:AG21)</f>
        <v>27574779.386804648</v>
      </c>
      <c r="AH22" s="76">
        <f t="shared" ref="AH22" si="39">SUM(AH8:AH21)</f>
        <v>67140519.855624601</v>
      </c>
      <c r="AI22" s="76">
        <f t="shared" ref="AI22" si="40">SUM(AI8:AI21)</f>
        <v>6107331.4331623642</v>
      </c>
      <c r="AJ22" s="76">
        <f t="shared" ref="AJ22" si="41">SUM(AJ8:AJ21)</f>
        <v>6954976.0498421052</v>
      </c>
      <c r="AK22" s="76">
        <f t="shared" ref="AK22" si="42">SUM(AK8:AK21)</f>
        <v>4159389.1146459999</v>
      </c>
      <c r="AL22" s="76">
        <f t="shared" ref="AL22" si="43">SUM(AL8:AL21)</f>
        <v>17221696.597650472</v>
      </c>
      <c r="AM22" s="76">
        <f t="shared" ref="AM22" si="44">SUM(AM8:AM21)</f>
        <v>5962651.8370061656</v>
      </c>
      <c r="AN22" s="76">
        <f t="shared" ref="AN22" si="45">SUM(AN8:AN21)</f>
        <v>6712547.0353093063</v>
      </c>
      <c r="AO22" s="76">
        <f t="shared" ref="AO22" si="46">SUM(AO8:AO21)</f>
        <v>3937269.0366459996</v>
      </c>
      <c r="AP22" s="76">
        <f t="shared" ref="AP22" si="47">SUM(AP8:AP21)</f>
        <v>16612467.908961473</v>
      </c>
      <c r="AQ22" s="76">
        <f t="shared" ref="AQ22" si="48">SUM(AQ8:AQ21)</f>
        <v>698659.18423600006</v>
      </c>
      <c r="AR22" s="76">
        <f t="shared" ref="AR22" si="49">SUM(AR8:AR21)</f>
        <v>717639.13576400012</v>
      </c>
      <c r="AS22" s="76">
        <f t="shared" ref="AS22" si="50">SUM(AS8:AS21)</f>
        <v>302334.16000000003</v>
      </c>
      <c r="AT22" s="76">
        <f t="shared" ref="AT22" si="51">SUM(AT8:AT21)</f>
        <v>1718632.4800000002</v>
      </c>
      <c r="AU22" s="76">
        <f t="shared" ref="AU22" si="52">SUM(AU8:AU21)</f>
        <v>672397.15623600013</v>
      </c>
      <c r="AV22" s="76">
        <f t="shared" ref="AV22" si="53">SUM(AV8:AV21)</f>
        <v>697170.91676400008</v>
      </c>
      <c r="AW22" s="76">
        <f t="shared" ref="AW22" si="54">SUM(AW8:AW21)</f>
        <v>281620.76400000002</v>
      </c>
      <c r="AX22" s="76">
        <f t="shared" ref="AX22" si="55">SUM(AX8:AX21)</f>
        <v>1651188.8370000003</v>
      </c>
      <c r="AY22" s="76">
        <f t="shared" ref="AY22" si="56">SUM(AY8:AY21)</f>
        <v>0</v>
      </c>
      <c r="AZ22" s="76">
        <f t="shared" ref="AZ22" si="57">SUM(AZ8:AZ21)</f>
        <v>0</v>
      </c>
      <c r="BA22" s="76">
        <f t="shared" ref="BA22" si="58">SUM(BA8:BA21)</f>
        <v>0</v>
      </c>
      <c r="BB22" s="76">
        <f t="shared" ref="BB22" si="59">SUM(BB8:BB21)</f>
        <v>0</v>
      </c>
      <c r="BC22" s="76">
        <f t="shared" ref="BC22" si="60">SUM(BC8:BC21)</f>
        <v>0</v>
      </c>
      <c r="BD22" s="76">
        <f t="shared" ref="BD22" si="61">SUM(BD8:BD21)</f>
        <v>0</v>
      </c>
      <c r="BE22" s="76">
        <f t="shared" ref="BE22" si="62">SUM(BE8:BE21)</f>
        <v>0</v>
      </c>
      <c r="BF22" s="76">
        <f t="shared" ref="BF22" si="63">SUM(BF8:BF21)</f>
        <v>0</v>
      </c>
      <c r="BG22" s="76">
        <f t="shared" ref="BG22" si="64">SUM(BG8:BG21)</f>
        <v>0</v>
      </c>
      <c r="BH22" s="76">
        <f t="shared" ref="BH22" si="65">SUM(BH8:BH21)</f>
        <v>0</v>
      </c>
      <c r="BI22" s="76">
        <f t="shared" ref="BI22" si="66">SUM(BI8:BI21)</f>
        <v>0</v>
      </c>
      <c r="BJ22" s="76">
        <f t="shared" ref="BJ22" si="67">SUM(BJ8:BJ21)</f>
        <v>0</v>
      </c>
      <c r="BK22" s="76">
        <f t="shared" ref="BK22" si="68">SUM(BK8:BK21)</f>
        <v>0</v>
      </c>
      <c r="BL22" s="76">
        <f t="shared" ref="BL22" si="69">SUM(BL8:BL21)</f>
        <v>0</v>
      </c>
      <c r="BM22" s="76">
        <f t="shared" ref="BM22" si="70">SUM(BM8:BM21)</f>
        <v>0</v>
      </c>
      <c r="BN22" s="76">
        <f t="shared" ref="BN22" si="71">SUM(BN8:BN21)</f>
        <v>0</v>
      </c>
      <c r="BO22" s="76">
        <f t="shared" ref="BO22" si="72">SUM(BO8:BO21)</f>
        <v>1246221.7543739981</v>
      </c>
      <c r="BP22" s="76">
        <f t="shared" ref="BP22" si="73">SUM(BP8:BP21)</f>
        <v>0</v>
      </c>
      <c r="BQ22" s="76">
        <f t="shared" ref="BQ22" si="74">SUM(BQ8:BQ21)</f>
        <v>0</v>
      </c>
      <c r="BR22" s="76">
        <f t="shared" ref="BR22" si="75">SUM(BR8:BR21)</f>
        <v>1246221.7543739981</v>
      </c>
      <c r="BS22" s="76">
        <f t="shared" ref="BS22" si="76">SUM(BS8:BS21)</f>
        <v>0</v>
      </c>
      <c r="BT22" s="76">
        <f t="shared" ref="BT22" si="77">SUM(BT8:BT21)</f>
        <v>0</v>
      </c>
      <c r="BU22" s="76">
        <f t="shared" ref="BU22" si="78">SUM(BU8:BU21)</f>
        <v>0</v>
      </c>
      <c r="BV22" s="76">
        <f t="shared" ref="BV22" si="79">SUM(BV8:BV21)</f>
        <v>0</v>
      </c>
      <c r="BW22" s="76">
        <f t="shared" ref="BW22" si="80">SUM(BW8:BW21)</f>
        <v>0</v>
      </c>
      <c r="BX22" s="76">
        <f t="shared" ref="BX22" si="81">SUM(BX8:BX21)</f>
        <v>0</v>
      </c>
      <c r="BY22" s="76">
        <f t="shared" ref="BY22" si="82">SUM(BY8:BY21)</f>
        <v>0</v>
      </c>
      <c r="BZ22" s="76">
        <f t="shared" ref="BZ22" si="83">SUM(BZ8:BZ21)</f>
        <v>0</v>
      </c>
      <c r="CA22" s="76">
        <f t="shared" ref="CA22" si="84">SUM(CA8:CA21)</f>
        <v>0</v>
      </c>
      <c r="CB22" s="76">
        <f t="shared" ref="CB22" si="85">SUM(CB8:CB21)</f>
        <v>0</v>
      </c>
      <c r="CC22" s="76">
        <f t="shared" ref="CC22" si="86">SUM(CC8:CC21)</f>
        <v>0</v>
      </c>
      <c r="CD22" s="76">
        <f t="shared" ref="CD22" si="87">SUM(CD8:CD21)</f>
        <v>0</v>
      </c>
      <c r="CE22" s="76">
        <f t="shared" ref="CE22" si="88">SUM(CE8:CE21)</f>
        <v>0</v>
      </c>
      <c r="CF22" s="76">
        <f t="shared" ref="CF22" si="89">SUM(CF8:CF21)</f>
        <v>0</v>
      </c>
      <c r="CG22" s="76">
        <f t="shared" ref="CG22" si="90">SUM(CG8:CG21)</f>
        <v>0</v>
      </c>
      <c r="CH22" s="76">
        <f t="shared" ref="CH22" si="91">SUM(CH8:CH21)</f>
        <v>0</v>
      </c>
      <c r="CI22" s="76">
        <f t="shared" ref="CI22" si="92">SUM(CI8:CI21)</f>
        <v>0</v>
      </c>
      <c r="CJ22" s="76">
        <f t="shared" ref="CJ22" si="93">SUM(CJ8:CJ21)</f>
        <v>0</v>
      </c>
      <c r="CK22" s="76">
        <f t="shared" ref="CK22" si="94">SUM(CK8:CK21)</f>
        <v>0</v>
      </c>
      <c r="CL22" s="76">
        <f t="shared" ref="CL22" si="95">SUM(CL8:CL21)</f>
        <v>0</v>
      </c>
      <c r="CM22" s="76">
        <f t="shared" ref="CM22" si="96">SUM(CM8:CM21)</f>
        <v>176739.92</v>
      </c>
      <c r="CN22" s="76">
        <f t="shared" ref="CN22" si="97">SUM(CN8:CN21)</f>
        <v>0</v>
      </c>
      <c r="CO22" s="76">
        <f t="shared" ref="CO22" si="98">SUM(CO8:CO21)</f>
        <v>0</v>
      </c>
      <c r="CP22" s="76">
        <f t="shared" ref="CP22" si="99">SUM(CP8:CP21)</f>
        <v>176739.92</v>
      </c>
      <c r="CQ22" s="76">
        <f t="shared" ref="CQ22" si="100">SUM(CQ8:CQ21)</f>
        <v>88717.77345728816</v>
      </c>
      <c r="CR22" s="76">
        <f t="shared" ref="CR22" si="101">SUM(CR8:CR21)</f>
        <v>0</v>
      </c>
      <c r="CS22" s="76">
        <f t="shared" ref="CS22" si="102">SUM(CS8:CS21)</f>
        <v>0</v>
      </c>
      <c r="CT22" s="76">
        <f t="shared" ref="CT22" si="103">SUM(CT8:CT21)</f>
        <v>88717.77345728816</v>
      </c>
      <c r="CU22" s="76">
        <f t="shared" ref="CU22" si="104">SUM(CU8:CU21)</f>
        <v>2405398.7467510002</v>
      </c>
      <c r="CV22" s="76">
        <f t="shared" ref="CV22" si="105">SUM(CV8:CV21)</f>
        <v>2479975.123248999</v>
      </c>
      <c r="CW22" s="76">
        <f t="shared" ref="CW22" si="106">SUM(CW8:CW21)</f>
        <v>18472.099999999999</v>
      </c>
      <c r="CX22" s="76">
        <f t="shared" ref="CX22" si="107">SUM(CX8:CX21)</f>
        <v>4903845.97</v>
      </c>
      <c r="CY22" s="76">
        <f t="shared" ref="CY22" si="108">SUM(CY8:CY21)</f>
        <v>816970.63984816696</v>
      </c>
      <c r="CZ22" s="76">
        <f t="shared" ref="CZ22" si="109">SUM(CZ8:CZ21)</f>
        <v>926144.03129808616</v>
      </c>
      <c r="DA22" s="76">
        <f t="shared" ref="DA22" si="110">SUM(DA8:DA21)</f>
        <v>3337.3142642540461</v>
      </c>
      <c r="DB22" s="76">
        <f t="shared" ref="DB22" si="111">SUM(DB8:DB21)</f>
        <v>1746451.9854105073</v>
      </c>
      <c r="DC22" s="76">
        <f t="shared" ref="DC22" si="112">SUM(DC8:DC21)</f>
        <v>7438</v>
      </c>
      <c r="DD22" s="76">
        <f t="shared" ref="DD22" si="113">SUM(DD8:DD21)</f>
        <v>22665.78</v>
      </c>
      <c r="DE22" s="76">
        <f t="shared" ref="DE22" si="114">SUM(DE8:DE21)</f>
        <v>0</v>
      </c>
      <c r="DF22" s="76">
        <f t="shared" ref="DF22" si="115">SUM(DF8:DF21)</f>
        <v>30103.78</v>
      </c>
      <c r="DG22" s="76">
        <f t="shared" ref="DG22" si="116">SUM(DG8:DG21)</f>
        <v>5317</v>
      </c>
      <c r="DH22" s="76">
        <f t="shared" ref="DH22" si="117">SUM(DH8:DH21)</f>
        <v>22665.78</v>
      </c>
      <c r="DI22" s="76">
        <f t="shared" ref="DI22" si="118">SUM(DI8:DI21)</f>
        <v>0</v>
      </c>
      <c r="DJ22" s="76">
        <f t="shared" ref="DJ22" si="119">SUM(DJ8:DJ21)</f>
        <v>27982.78</v>
      </c>
      <c r="DK22" s="76">
        <f t="shared" ref="DK22" si="120">SUM(DK8:DK21)</f>
        <v>1873288.8299999998</v>
      </c>
      <c r="DL22" s="76">
        <f t="shared" ref="DL22" si="121">SUM(DL8:DL21)</f>
        <v>43176.87</v>
      </c>
      <c r="DM22" s="76">
        <f t="shared" ref="DM22" si="122">SUM(DM8:DM21)</f>
        <v>0</v>
      </c>
      <c r="DN22" s="76">
        <f t="shared" ref="DN22" si="123">SUM(DN8:DN21)</f>
        <v>1916465.7</v>
      </c>
      <c r="DO22" s="76">
        <f t="shared" ref="DO22" si="124">SUM(DO8:DO21)</f>
        <v>830196.80293692392</v>
      </c>
      <c r="DP22" s="76">
        <f t="shared" ref="DP22" si="125">SUM(DP8:DP21)</f>
        <v>39176.867063076163</v>
      </c>
      <c r="DQ22" s="76">
        <f t="shared" ref="DQ22" si="126">SUM(DQ8:DQ21)</f>
        <v>0</v>
      </c>
      <c r="DR22" s="76">
        <f t="shared" ref="DR22" si="127">SUM(DR8:DR21)</f>
        <v>869373.66999999993</v>
      </c>
      <c r="DS22" s="76">
        <f t="shared" ref="DS22" si="128">SUM(DS8:DS21)</f>
        <v>0</v>
      </c>
      <c r="DT22" s="76">
        <f t="shared" ref="DT22" si="129">SUM(DT8:DT21)</f>
        <v>0</v>
      </c>
      <c r="DU22" s="76">
        <f t="shared" ref="DU22" si="130">SUM(DU8:DU21)</f>
        <v>0</v>
      </c>
      <c r="DV22" s="76">
        <f t="shared" ref="DV22" si="131">SUM(DV8:DV21)</f>
        <v>0</v>
      </c>
      <c r="DW22" s="76">
        <f t="shared" ref="DW22" si="132">SUM(DW8:DW21)</f>
        <v>0</v>
      </c>
      <c r="DX22" s="76">
        <f t="shared" ref="DX22" si="133">SUM(DX8:DX21)</f>
        <v>0</v>
      </c>
      <c r="DY22" s="76">
        <f t="shared" ref="DY22" si="134">SUM(DY8:DY21)</f>
        <v>0</v>
      </c>
      <c r="DZ22" s="76">
        <f t="shared" ref="DZ22" si="135">SUM(DZ8:DZ21)</f>
        <v>0</v>
      </c>
      <c r="EA22" s="76">
        <f t="shared" ref="EA22" si="136">SUM(EA8:EA21)</f>
        <v>3696369.7399999998</v>
      </c>
      <c r="EB22" s="76">
        <f t="shared" ref="EB22" si="137">SUM(EB8:EB21)</f>
        <v>229363.35</v>
      </c>
      <c r="EC22" s="76">
        <f t="shared" ref="EC22" si="138">SUM(EC8:EC21)</f>
        <v>7218.24</v>
      </c>
      <c r="ED22" s="76">
        <f t="shared" ref="ED22" si="139">SUM(ED8:ED21)</f>
        <v>3932951.3300000005</v>
      </c>
      <c r="EE22" s="76">
        <f t="shared" ref="EE22" si="140">SUM(EE8:EE21)</f>
        <v>146885.69413231497</v>
      </c>
      <c r="EF22" s="76">
        <f t="shared" ref="EF22" si="141">SUM(EF8:EF21)</f>
        <v>225370.96586768524</v>
      </c>
      <c r="EG22" s="76">
        <f t="shared" ref="EG22" si="142">SUM(EG8:EG21)</f>
        <v>7218.24</v>
      </c>
      <c r="EH22" s="76">
        <f t="shared" ref="EH22" si="143">SUM(EH8:EH21)</f>
        <v>379474.9000000002</v>
      </c>
      <c r="EI22" s="76">
        <f t="shared" ref="EI22" si="144">SUM(EI8:EI21)</f>
        <v>0</v>
      </c>
      <c r="EJ22" s="76">
        <f t="shared" ref="EJ22" si="145">SUM(EJ8:EJ21)</f>
        <v>0</v>
      </c>
      <c r="EK22" s="76">
        <f t="shared" ref="EK22" si="146">SUM(EK8:EK21)</f>
        <v>0</v>
      </c>
      <c r="EL22" s="76">
        <f t="shared" ref="EL22" si="147">SUM(EL8:EL21)</f>
        <v>0</v>
      </c>
      <c r="EM22" s="76">
        <f t="shared" ref="EM22" si="148">SUM(EM8:EM21)</f>
        <v>0</v>
      </c>
      <c r="EN22" s="76">
        <f t="shared" ref="EN22" si="149">SUM(EN8:EN21)</f>
        <v>0</v>
      </c>
      <c r="EO22" s="76">
        <f t="shared" ref="EO22" si="150">SUM(EO8:EO21)</f>
        <v>0</v>
      </c>
      <c r="EP22" s="76">
        <f t="shared" ref="EP22" si="151">SUM(EP8:EP21)</f>
        <v>0</v>
      </c>
      <c r="EQ22" s="76">
        <f t="shared" ref="EQ22" si="152">SUM(EQ8:EQ21)</f>
        <v>56238476.774897404</v>
      </c>
      <c r="ER22" s="76">
        <f t="shared" ref="ER22" si="153">SUM(ER8:ER21)</f>
        <v>17253578.433758296</v>
      </c>
      <c r="ES22" s="76">
        <f t="shared" ref="ES22" si="154">SUM(ES8:ES21)</f>
        <v>32466220.845130648</v>
      </c>
      <c r="ET22" s="76">
        <f t="shared" ref="ET22" si="155">SUM(ET8:ET21)</f>
        <v>105958276.05378638</v>
      </c>
      <c r="EU22" s="76">
        <f t="shared" ref="EU22" si="156">SUM(EU8:EU21)</f>
        <v>43742844.130492777</v>
      </c>
      <c r="EV22" s="76">
        <f t="shared" ref="EV22" si="157">SUM(EV8:EV21)</f>
        <v>14997549.272743182</v>
      </c>
      <c r="EW22" s="76">
        <f t="shared" ref="EW22" si="158">SUM(EW8:EW21)</f>
        <v>32201224.741714906</v>
      </c>
      <c r="EX22" s="76">
        <f t="shared" ref="EX22" si="159">SUM(EX8:EX21)</f>
        <v>90941618.144950852</v>
      </c>
    </row>
    <row r="23" spans="1:154" x14ac:dyDescent="0.2">
      <c r="A23" s="82"/>
      <c r="B23" s="88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85"/>
      <c r="ET23" s="85"/>
      <c r="EU23" s="85"/>
      <c r="EV23" s="85"/>
      <c r="EW23" s="85"/>
      <c r="EX23" s="85"/>
    </row>
    <row r="24" spans="1:154" s="27" customFormat="1" ht="12.75" customHeight="1" x14ac:dyDescent="0.2">
      <c r="EX24" s="94"/>
    </row>
    <row r="25" spans="1:154" s="18" customFormat="1" ht="15" x14ac:dyDescent="0.2">
      <c r="A25" s="35"/>
      <c r="B25" s="17" t="s">
        <v>15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1"/>
      <c r="P25" s="1"/>
      <c r="Q25" s="1"/>
      <c r="R25" s="1"/>
      <c r="S25" s="1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30"/>
      <c r="AN25" s="30"/>
      <c r="ET25" s="93"/>
      <c r="EU25" s="93"/>
      <c r="EV25" s="93"/>
      <c r="EW25" s="93"/>
      <c r="EX25" s="93"/>
    </row>
    <row r="26" spans="1:154" s="18" customFormat="1" ht="21" customHeight="1" x14ac:dyDescent="0.2">
      <c r="A26" s="35"/>
      <c r="B26" s="109" t="s">
        <v>83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36"/>
      <c r="P26" s="36"/>
      <c r="Q26" s="36"/>
      <c r="R26" s="36"/>
      <c r="S26" s="36"/>
      <c r="T26" s="36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4"/>
      <c r="AN26" s="34"/>
      <c r="EX26" s="93"/>
    </row>
    <row r="27" spans="1:154" s="18" customFormat="1" ht="13.5" x14ac:dyDescent="0.2">
      <c r="B27" s="17" t="s">
        <v>22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34"/>
      <c r="AN27" s="34"/>
      <c r="EX27" s="93"/>
    </row>
    <row r="28" spans="1:154" s="18" customFormat="1" ht="13.5" x14ac:dyDescent="0.2">
      <c r="B28" s="17" t="s">
        <v>23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34"/>
      <c r="AN28" s="34"/>
    </row>
    <row r="29" spans="1:154" s="18" customFormat="1" ht="13.5" x14ac:dyDescent="0.2"/>
    <row r="30" spans="1:154" s="18" customFormat="1" ht="13.5" x14ac:dyDescent="0.2">
      <c r="AM30" s="34"/>
      <c r="AN30" s="34"/>
    </row>
  </sheetData>
  <sortState ref="B8:EX21">
    <sortCondition descending="1" ref="ET8:ET21"/>
  </sortState>
  <mergeCells count="62">
    <mergeCell ref="CY6:DB6"/>
    <mergeCell ref="B26:N26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31"/>
  <sheetViews>
    <sheetView zoomScale="90" zoomScaleNormal="90" workbookViewId="0">
      <pane xSplit="2" ySplit="6" topLeftCell="AF20" activePane="bottomRight" state="frozen"/>
      <selection pane="topRight" activeCell="C1" sqref="C1"/>
      <selection pane="bottomLeft" activeCell="A7" sqref="A7"/>
      <selection pane="bottomRight" activeCell="B25" sqref="B25:N26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5" ht="20.25" customHeight="1" x14ac:dyDescent="0.2">
      <c r="A1" s="110" t="s">
        <v>72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39"/>
    </row>
    <row r="2" spans="1:45" s="33" customFormat="1" x14ac:dyDescent="0.2">
      <c r="A2" s="110" t="s">
        <v>26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39"/>
      <c r="AG2" s="18"/>
    </row>
    <row r="3" spans="1:45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 x14ac:dyDescent="0.2">
      <c r="A5" s="96" t="s">
        <v>0</v>
      </c>
      <c r="B5" s="96" t="s">
        <v>2</v>
      </c>
      <c r="C5" s="99" t="s">
        <v>3</v>
      </c>
      <c r="D5" s="100"/>
      <c r="E5" s="99" t="s">
        <v>27</v>
      </c>
      <c r="F5" s="100"/>
      <c r="G5" s="99" t="s">
        <v>34</v>
      </c>
      <c r="H5" s="100"/>
      <c r="I5" s="99" t="s">
        <v>6</v>
      </c>
      <c r="J5" s="100"/>
      <c r="K5" s="99" t="s">
        <v>36</v>
      </c>
      <c r="L5" s="100"/>
      <c r="M5" s="99" t="s">
        <v>37</v>
      </c>
      <c r="N5" s="100"/>
      <c r="O5" s="99" t="s">
        <v>8</v>
      </c>
      <c r="P5" s="100"/>
      <c r="Q5" s="99" t="s">
        <v>28</v>
      </c>
      <c r="R5" s="100"/>
      <c r="S5" s="99" t="s">
        <v>38</v>
      </c>
      <c r="T5" s="100"/>
      <c r="U5" s="99" t="s">
        <v>29</v>
      </c>
      <c r="V5" s="100"/>
      <c r="W5" s="99" t="s">
        <v>30</v>
      </c>
      <c r="X5" s="100"/>
      <c r="Y5" s="99" t="s">
        <v>9</v>
      </c>
      <c r="Z5" s="100"/>
      <c r="AA5" s="99" t="s">
        <v>31</v>
      </c>
      <c r="AB5" s="100"/>
      <c r="AC5" s="99" t="s">
        <v>10</v>
      </c>
      <c r="AD5" s="100"/>
      <c r="AE5" s="99" t="s">
        <v>11</v>
      </c>
      <c r="AF5" s="100"/>
      <c r="AG5" s="99" t="s">
        <v>12</v>
      </c>
      <c r="AH5" s="100"/>
      <c r="AI5" s="99" t="s">
        <v>32</v>
      </c>
      <c r="AJ5" s="100"/>
      <c r="AK5" s="99" t="s">
        <v>13</v>
      </c>
      <c r="AL5" s="100"/>
      <c r="AM5" s="99" t="s">
        <v>14</v>
      </c>
      <c r="AN5" s="101"/>
    </row>
    <row r="6" spans="1:45" ht="93" customHeight="1" x14ac:dyDescent="0.2">
      <c r="A6" s="98"/>
      <c r="B6" s="98"/>
      <c r="C6" s="23" t="s">
        <v>51</v>
      </c>
      <c r="D6" s="23" t="s">
        <v>52</v>
      </c>
      <c r="E6" s="23" t="s">
        <v>51</v>
      </c>
      <c r="F6" s="23" t="s">
        <v>52</v>
      </c>
      <c r="G6" s="23" t="s">
        <v>51</v>
      </c>
      <c r="H6" s="23" t="s">
        <v>52</v>
      </c>
      <c r="I6" s="23" t="s">
        <v>51</v>
      </c>
      <c r="J6" s="23" t="s">
        <v>52</v>
      </c>
      <c r="K6" s="23" t="s">
        <v>51</v>
      </c>
      <c r="L6" s="23" t="s">
        <v>52</v>
      </c>
      <c r="M6" s="23" t="s">
        <v>51</v>
      </c>
      <c r="N6" s="23" t="s">
        <v>52</v>
      </c>
      <c r="O6" s="23" t="s">
        <v>51</v>
      </c>
      <c r="P6" s="23" t="s">
        <v>52</v>
      </c>
      <c r="Q6" s="23" t="s">
        <v>51</v>
      </c>
      <c r="R6" s="23" t="s">
        <v>52</v>
      </c>
      <c r="S6" s="23" t="s">
        <v>51</v>
      </c>
      <c r="T6" s="23" t="s">
        <v>52</v>
      </c>
      <c r="U6" s="23" t="s">
        <v>51</v>
      </c>
      <c r="V6" s="23" t="s">
        <v>52</v>
      </c>
      <c r="W6" s="23" t="s">
        <v>51</v>
      </c>
      <c r="X6" s="23" t="s">
        <v>52</v>
      </c>
      <c r="Y6" s="23" t="s">
        <v>51</v>
      </c>
      <c r="Z6" s="23" t="s">
        <v>52</v>
      </c>
      <c r="AA6" s="23" t="s">
        <v>51</v>
      </c>
      <c r="AB6" s="23" t="s">
        <v>52</v>
      </c>
      <c r="AC6" s="23" t="s">
        <v>51</v>
      </c>
      <c r="AD6" s="23" t="s">
        <v>52</v>
      </c>
      <c r="AE6" s="23" t="s">
        <v>51</v>
      </c>
      <c r="AF6" s="23" t="s">
        <v>52</v>
      </c>
      <c r="AG6" s="23" t="s">
        <v>51</v>
      </c>
      <c r="AH6" s="23" t="s">
        <v>52</v>
      </c>
      <c r="AI6" s="23" t="s">
        <v>51</v>
      </c>
      <c r="AJ6" s="23" t="s">
        <v>52</v>
      </c>
      <c r="AK6" s="23" t="s">
        <v>51</v>
      </c>
      <c r="AL6" s="23" t="s">
        <v>52</v>
      </c>
      <c r="AM6" s="23" t="s">
        <v>51</v>
      </c>
      <c r="AN6" s="23" t="s">
        <v>52</v>
      </c>
    </row>
    <row r="7" spans="1:45" ht="24.95" customHeight="1" x14ac:dyDescent="0.2">
      <c r="A7" s="53">
        <v>1</v>
      </c>
      <c r="B7" s="54" t="s">
        <v>87</v>
      </c>
      <c r="C7" s="73">
        <v>309828.20000000007</v>
      </c>
      <c r="D7" s="73">
        <v>309828.20000000007</v>
      </c>
      <c r="E7" s="73">
        <v>163247.99303353589</v>
      </c>
      <c r="F7" s="73">
        <v>163247.99303353589</v>
      </c>
      <c r="G7" s="73">
        <v>24298.48</v>
      </c>
      <c r="H7" s="73">
        <v>24298.48</v>
      </c>
      <c r="I7" s="73">
        <v>23656598.685363866</v>
      </c>
      <c r="J7" s="73">
        <v>23656598.685363866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5">
        <f t="shared" ref="AM7:AM20" si="0">C7+E7+G7+I7+K7+M7+O7+Q7+S7+U7+W7+Y7+AA7+AC7+AE7+AG7+AI7+AK7</f>
        <v>24153973.358397402</v>
      </c>
      <c r="AN7" s="75">
        <f t="shared" ref="AN7:AN20" si="1">D7+F7+H7+J7+L7+N7+P7+R7+T7+V7+X7+Z7+AB7+AD7+AF7+AH7+AJ7+AL7</f>
        <v>24153973.358397402</v>
      </c>
      <c r="AS7" s="91"/>
    </row>
    <row r="8" spans="1:45" ht="24.95" customHeight="1" x14ac:dyDescent="0.2">
      <c r="A8" s="53">
        <v>2</v>
      </c>
      <c r="B8" s="54" t="s">
        <v>48</v>
      </c>
      <c r="C8" s="73">
        <v>741057.67999999993</v>
      </c>
      <c r="D8" s="73">
        <v>367254.82999999996</v>
      </c>
      <c r="E8" s="73">
        <v>43554.799999999996</v>
      </c>
      <c r="F8" s="73">
        <v>43554.799999999996</v>
      </c>
      <c r="G8" s="73">
        <v>80659.12</v>
      </c>
      <c r="H8" s="73">
        <v>80659.12</v>
      </c>
      <c r="I8" s="73">
        <v>11927852.26</v>
      </c>
      <c r="J8" s="73">
        <v>11927852.26</v>
      </c>
      <c r="K8" s="73">
        <v>4539634.4799999995</v>
      </c>
      <c r="L8" s="73">
        <v>4539658.55</v>
      </c>
      <c r="M8" s="73">
        <v>410728.16000000003</v>
      </c>
      <c r="N8" s="73">
        <v>407634.72000000003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502349.26</v>
      </c>
      <c r="Z8" s="73">
        <v>76862.94</v>
      </c>
      <c r="AA8" s="73">
        <v>2015720.69</v>
      </c>
      <c r="AB8" s="73">
        <v>547529.63000000012</v>
      </c>
      <c r="AC8" s="73">
        <v>0</v>
      </c>
      <c r="AD8" s="73">
        <v>0</v>
      </c>
      <c r="AE8" s="73">
        <v>36554.549999999988</v>
      </c>
      <c r="AF8" s="73">
        <v>-396.03200000003562</v>
      </c>
      <c r="AG8" s="73">
        <v>0</v>
      </c>
      <c r="AH8" s="73">
        <v>0</v>
      </c>
      <c r="AI8" s="73">
        <v>307216.34999999998</v>
      </c>
      <c r="AJ8" s="73">
        <v>326533.33999999997</v>
      </c>
      <c r="AK8" s="73">
        <v>0</v>
      </c>
      <c r="AL8" s="73">
        <v>0</v>
      </c>
      <c r="AM8" s="75">
        <f t="shared" si="0"/>
        <v>20605327.350000005</v>
      </c>
      <c r="AN8" s="75">
        <f t="shared" si="1"/>
        <v>18317144.157999996</v>
      </c>
      <c r="AS8" s="91"/>
    </row>
    <row r="9" spans="1:45" ht="24.95" customHeight="1" x14ac:dyDescent="0.2">
      <c r="A9" s="53">
        <v>3</v>
      </c>
      <c r="B9" s="54" t="s">
        <v>61</v>
      </c>
      <c r="C9" s="73">
        <v>493202.51</v>
      </c>
      <c r="D9" s="73">
        <v>-5.340000000083819</v>
      </c>
      <c r="E9" s="73">
        <v>568.97</v>
      </c>
      <c r="F9" s="73">
        <v>568.97</v>
      </c>
      <c r="G9" s="73">
        <v>-2394.9</v>
      </c>
      <c r="H9" s="73">
        <v>-2394.9</v>
      </c>
      <c r="I9" s="73">
        <v>5925810.7000000011</v>
      </c>
      <c r="J9" s="73">
        <v>5925810.7000000011</v>
      </c>
      <c r="K9" s="73">
        <v>884448.5</v>
      </c>
      <c r="L9" s="73">
        <v>884448.5</v>
      </c>
      <c r="M9" s="73">
        <v>140744.18</v>
      </c>
      <c r="N9" s="73">
        <v>140744.18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5733.35</v>
      </c>
      <c r="Z9" s="73">
        <v>5733.35</v>
      </c>
      <c r="AA9" s="73">
        <v>3763764.5399999996</v>
      </c>
      <c r="AB9" s="73">
        <v>85267.909999999683</v>
      </c>
      <c r="AC9" s="73">
        <v>4684600</v>
      </c>
      <c r="AD9" s="73">
        <v>56597.860000000335</v>
      </c>
      <c r="AE9" s="73">
        <v>0</v>
      </c>
      <c r="AF9" s="73">
        <v>0</v>
      </c>
      <c r="AG9" s="73">
        <v>0</v>
      </c>
      <c r="AH9" s="73">
        <v>0</v>
      </c>
      <c r="AI9" s="73">
        <v>53011.899999999994</v>
      </c>
      <c r="AJ9" s="73">
        <v>1485.9099999999962</v>
      </c>
      <c r="AK9" s="73">
        <v>0</v>
      </c>
      <c r="AL9" s="73">
        <v>0</v>
      </c>
      <c r="AM9" s="75">
        <f t="shared" si="0"/>
        <v>15949489.75</v>
      </c>
      <c r="AN9" s="75">
        <f t="shared" si="1"/>
        <v>7098257.1399999997</v>
      </c>
      <c r="AS9" s="91"/>
    </row>
    <row r="10" spans="1:45" ht="24.95" customHeight="1" x14ac:dyDescent="0.2">
      <c r="A10" s="53">
        <v>4</v>
      </c>
      <c r="B10" s="54" t="s">
        <v>58</v>
      </c>
      <c r="C10" s="73">
        <v>227678.14</v>
      </c>
      <c r="D10" s="73">
        <v>227678.14</v>
      </c>
      <c r="E10" s="73">
        <v>0</v>
      </c>
      <c r="F10" s="73">
        <v>0</v>
      </c>
      <c r="G10" s="73">
        <v>1505</v>
      </c>
      <c r="H10" s="73">
        <v>1505</v>
      </c>
      <c r="I10" s="73">
        <v>14116644.189999999</v>
      </c>
      <c r="J10" s="73">
        <v>14116644.189999999</v>
      </c>
      <c r="K10" s="73">
        <v>765568.35000000009</v>
      </c>
      <c r="L10" s="73">
        <v>765568.35000000009</v>
      </c>
      <c r="M10" s="73">
        <v>81547.03</v>
      </c>
      <c r="N10" s="73">
        <v>81547.03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 t="shared" si="0"/>
        <v>15192942.709999999</v>
      </c>
      <c r="AN10" s="75">
        <f t="shared" si="1"/>
        <v>15192942.709999999</v>
      </c>
      <c r="AS10" s="91"/>
    </row>
    <row r="11" spans="1:45" ht="24.95" customHeight="1" x14ac:dyDescent="0.2">
      <c r="A11" s="53">
        <v>5</v>
      </c>
      <c r="B11" s="54" t="s">
        <v>47</v>
      </c>
      <c r="C11" s="73">
        <v>1410420.6917036667</v>
      </c>
      <c r="D11" s="73">
        <v>1302742.2739033801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4700989.785515653</v>
      </c>
      <c r="L11" s="73">
        <v>4700989.785515653</v>
      </c>
      <c r="M11" s="73">
        <v>775262.8872090003</v>
      </c>
      <c r="N11" s="73">
        <v>485064.43698900024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6775.6270969999978</v>
      </c>
      <c r="Z11" s="73">
        <v>18185.757655969996</v>
      </c>
      <c r="AA11" s="73">
        <v>1816965.3268665385</v>
      </c>
      <c r="AB11" s="73">
        <v>880976.39806024125</v>
      </c>
      <c r="AC11" s="73">
        <v>0</v>
      </c>
      <c r="AD11" s="73">
        <v>0</v>
      </c>
      <c r="AE11" s="73">
        <v>119137.96476811328</v>
      </c>
      <c r="AF11" s="73">
        <v>-44183.243491886562</v>
      </c>
      <c r="AG11" s="73">
        <v>0</v>
      </c>
      <c r="AH11" s="73">
        <v>0</v>
      </c>
      <c r="AI11" s="73">
        <v>4847039.346840133</v>
      </c>
      <c r="AJ11" s="73">
        <v>1438.9604721916257</v>
      </c>
      <c r="AK11" s="73">
        <v>0</v>
      </c>
      <c r="AL11" s="73">
        <v>0</v>
      </c>
      <c r="AM11" s="75">
        <f t="shared" si="0"/>
        <v>13676591.630000107</v>
      </c>
      <c r="AN11" s="75">
        <f t="shared" si="1"/>
        <v>7345214.3691045502</v>
      </c>
      <c r="AS11" s="91"/>
    </row>
    <row r="12" spans="1:45" ht="24.95" customHeight="1" x14ac:dyDescent="0.2">
      <c r="A12" s="53">
        <v>6</v>
      </c>
      <c r="B12" s="54" t="s">
        <v>66</v>
      </c>
      <c r="C12" s="73">
        <v>0</v>
      </c>
      <c r="D12" s="73">
        <v>0</v>
      </c>
      <c r="E12" s="73">
        <v>7161.66</v>
      </c>
      <c r="F12" s="73">
        <v>7161.66</v>
      </c>
      <c r="G12" s="73">
        <v>0</v>
      </c>
      <c r="H12" s="73">
        <v>0</v>
      </c>
      <c r="I12" s="73">
        <v>6073493.1400000006</v>
      </c>
      <c r="J12" s="73">
        <v>6073493.1400000006</v>
      </c>
      <c r="K12" s="73">
        <v>449781.41000000009</v>
      </c>
      <c r="L12" s="73">
        <v>449781.41000000009</v>
      </c>
      <c r="M12" s="73">
        <v>77653.070000000007</v>
      </c>
      <c r="N12" s="73">
        <v>77653.070000000007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8009.45</v>
      </c>
      <c r="Z12" s="73">
        <v>8009.45</v>
      </c>
      <c r="AA12" s="73">
        <v>361429.81</v>
      </c>
      <c r="AB12" s="73">
        <v>314130.66000000003</v>
      </c>
      <c r="AC12" s="73">
        <v>21033</v>
      </c>
      <c r="AD12" s="73">
        <v>21033</v>
      </c>
      <c r="AE12" s="73">
        <v>4250994.4899999984</v>
      </c>
      <c r="AF12" s="73">
        <v>199216.48999999964</v>
      </c>
      <c r="AG12" s="73">
        <v>0</v>
      </c>
      <c r="AH12" s="73">
        <v>0</v>
      </c>
      <c r="AI12" s="73">
        <v>12150</v>
      </c>
      <c r="AJ12" s="73">
        <v>12150</v>
      </c>
      <c r="AK12" s="73">
        <v>0</v>
      </c>
      <c r="AL12" s="73">
        <v>0</v>
      </c>
      <c r="AM12" s="75">
        <f t="shared" si="0"/>
        <v>11261706.029999999</v>
      </c>
      <c r="AN12" s="75">
        <f t="shared" si="1"/>
        <v>7162628.8800000008</v>
      </c>
      <c r="AS12" s="91"/>
    </row>
    <row r="13" spans="1:45" ht="24.95" customHeight="1" x14ac:dyDescent="0.2">
      <c r="A13" s="53">
        <v>7</v>
      </c>
      <c r="B13" s="54" t="s">
        <v>63</v>
      </c>
      <c r="C13" s="73">
        <v>5000</v>
      </c>
      <c r="D13" s="73">
        <v>5000</v>
      </c>
      <c r="E13" s="73">
        <v>0</v>
      </c>
      <c r="F13" s="73">
        <v>0</v>
      </c>
      <c r="G13" s="73">
        <v>-50</v>
      </c>
      <c r="H13" s="73">
        <v>-50</v>
      </c>
      <c r="I13" s="73">
        <v>2068368.9299999997</v>
      </c>
      <c r="J13" s="73">
        <v>2068368.9299999997</v>
      </c>
      <c r="K13" s="73">
        <v>520301.16000000003</v>
      </c>
      <c r="L13" s="73">
        <v>520301.16000000003</v>
      </c>
      <c r="M13" s="73">
        <v>-10198.090000000004</v>
      </c>
      <c r="N13" s="73">
        <v>12034.062499999996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60.399999999999636</v>
      </c>
      <c r="Z13" s="73">
        <v>60.399999999999636</v>
      </c>
      <c r="AA13" s="73">
        <v>1145961.4699999997</v>
      </c>
      <c r="AB13" s="73">
        <v>277963.38069999986</v>
      </c>
      <c r="AC13" s="73">
        <v>-1085.5999999999999</v>
      </c>
      <c r="AD13" s="73">
        <v>0</v>
      </c>
      <c r="AE13" s="73">
        <v>-291151.84000000003</v>
      </c>
      <c r="AF13" s="73">
        <v>-216578.43000000005</v>
      </c>
      <c r="AG13" s="73">
        <v>0</v>
      </c>
      <c r="AH13" s="73">
        <v>0</v>
      </c>
      <c r="AI13" s="73">
        <v>12494.33</v>
      </c>
      <c r="AJ13" s="73">
        <v>15554.944</v>
      </c>
      <c r="AK13" s="73">
        <v>0</v>
      </c>
      <c r="AL13" s="73">
        <v>0</v>
      </c>
      <c r="AM13" s="75">
        <f t="shared" si="0"/>
        <v>3449700.76</v>
      </c>
      <c r="AN13" s="75">
        <f t="shared" si="1"/>
        <v>2682654.4471999998</v>
      </c>
      <c r="AS13" s="91"/>
    </row>
    <row r="14" spans="1:45" ht="24.95" customHeight="1" x14ac:dyDescent="0.2">
      <c r="A14" s="53">
        <v>8</v>
      </c>
      <c r="B14" s="54" t="s">
        <v>60</v>
      </c>
      <c r="C14" s="73">
        <v>35500</v>
      </c>
      <c r="D14" s="73">
        <v>-28850</v>
      </c>
      <c r="E14" s="73">
        <v>65663.327512999997</v>
      </c>
      <c r="F14" s="73">
        <v>65440.467712999998</v>
      </c>
      <c r="G14" s="73">
        <v>11000</v>
      </c>
      <c r="H14" s="73">
        <v>-21400</v>
      </c>
      <c r="I14" s="73">
        <v>2375221.5887998999</v>
      </c>
      <c r="J14" s="73">
        <v>-3420952.2957903999</v>
      </c>
      <c r="K14" s="73">
        <v>65315.196886830614</v>
      </c>
      <c r="L14" s="73">
        <v>58989.254197830611</v>
      </c>
      <c r="M14" s="73">
        <v>15574.526524999979</v>
      </c>
      <c r="N14" s="73">
        <v>17321.245962337518</v>
      </c>
      <c r="O14" s="73">
        <v>0</v>
      </c>
      <c r="P14" s="73">
        <v>0</v>
      </c>
      <c r="Q14" s="73">
        <v>-76253.483953000279</v>
      </c>
      <c r="R14" s="73">
        <v>0</v>
      </c>
      <c r="S14" s="73">
        <v>117115.00000000003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68361.923120999971</v>
      </c>
      <c r="Z14" s="73">
        <v>31938.798017788133</v>
      </c>
      <c r="AA14" s="73">
        <v>617865.45758799999</v>
      </c>
      <c r="AB14" s="73">
        <v>134404.80273398061</v>
      </c>
      <c r="AC14" s="73">
        <v>4772.0323472243072</v>
      </c>
      <c r="AD14" s="73">
        <v>4772.0323472243072</v>
      </c>
      <c r="AE14" s="73">
        <v>0</v>
      </c>
      <c r="AF14" s="73">
        <v>0</v>
      </c>
      <c r="AG14" s="73">
        <v>0</v>
      </c>
      <c r="AH14" s="73">
        <v>0</v>
      </c>
      <c r="AI14" s="73">
        <v>-43372.34500000003</v>
      </c>
      <c r="AJ14" s="73">
        <v>1329.360833333194</v>
      </c>
      <c r="AK14" s="73">
        <v>0</v>
      </c>
      <c r="AL14" s="73">
        <v>0</v>
      </c>
      <c r="AM14" s="75">
        <f t="shared" si="0"/>
        <v>3256763.2238279544</v>
      </c>
      <c r="AN14" s="75">
        <f t="shared" si="1"/>
        <v>-3157006.3339849054</v>
      </c>
      <c r="AS14" s="91"/>
    </row>
    <row r="15" spans="1:45" ht="24.95" customHeight="1" x14ac:dyDescent="0.2">
      <c r="A15" s="53">
        <v>9</v>
      </c>
      <c r="B15" s="54" t="s">
        <v>62</v>
      </c>
      <c r="C15" s="73">
        <v>57000</v>
      </c>
      <c r="D15" s="73">
        <v>57000</v>
      </c>
      <c r="E15" s="73">
        <v>0</v>
      </c>
      <c r="F15" s="73">
        <v>0</v>
      </c>
      <c r="G15" s="73">
        <v>132</v>
      </c>
      <c r="H15" s="73">
        <v>206</v>
      </c>
      <c r="I15" s="73">
        <v>2025264.7899999982</v>
      </c>
      <c r="J15" s="73">
        <v>2025264.7899999982</v>
      </c>
      <c r="K15" s="73">
        <v>134553.7399999999</v>
      </c>
      <c r="L15" s="73">
        <v>71594.206055730203</v>
      </c>
      <c r="M15" s="73">
        <v>-29798.420000000013</v>
      </c>
      <c r="N15" s="73">
        <v>-36885.750000000015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212765.44000000018</v>
      </c>
      <c r="AB15" s="73">
        <v>66010.360000000219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2399917.549999998</v>
      </c>
      <c r="AN15" s="75">
        <f t="shared" si="1"/>
        <v>2183189.6060557286</v>
      </c>
      <c r="AS15" s="91"/>
    </row>
    <row r="16" spans="1:45" ht="24.95" customHeight="1" x14ac:dyDescent="0.2">
      <c r="A16" s="53">
        <v>10</v>
      </c>
      <c r="B16" s="54" t="s">
        <v>64</v>
      </c>
      <c r="C16" s="73">
        <v>0</v>
      </c>
      <c r="D16" s="73">
        <v>0</v>
      </c>
      <c r="E16" s="73">
        <v>2092.8930295000014</v>
      </c>
      <c r="F16" s="73">
        <v>2092.8930295000014</v>
      </c>
      <c r="G16" s="73">
        <v>-860</v>
      </c>
      <c r="H16" s="73">
        <v>-300</v>
      </c>
      <c r="I16" s="73">
        <v>1334824.0516700095</v>
      </c>
      <c r="J16" s="73">
        <v>1334824.0516700095</v>
      </c>
      <c r="K16" s="73">
        <v>298377.05900010007</v>
      </c>
      <c r="L16" s="73">
        <v>241769.95600010006</v>
      </c>
      <c r="M16" s="73">
        <v>36738.720000000001</v>
      </c>
      <c r="N16" s="73">
        <v>37933.534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-1367.7959999999994</v>
      </c>
      <c r="Z16" s="73">
        <v>-273.55919999999946</v>
      </c>
      <c r="AA16" s="73">
        <v>551686.53440000024</v>
      </c>
      <c r="AB16" s="73">
        <v>512258.24821095832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2120.5</v>
      </c>
      <c r="AJ16" s="73">
        <v>2120.5</v>
      </c>
      <c r="AK16" s="73">
        <v>0</v>
      </c>
      <c r="AL16" s="73">
        <v>0</v>
      </c>
      <c r="AM16" s="75">
        <f t="shared" si="0"/>
        <v>2223611.9620996099</v>
      </c>
      <c r="AN16" s="75">
        <f t="shared" si="1"/>
        <v>2130425.6237105681</v>
      </c>
      <c r="AS16" s="91"/>
    </row>
    <row r="17" spans="1:45" ht="24.95" customHeight="1" x14ac:dyDescent="0.2">
      <c r="A17" s="53">
        <v>11</v>
      </c>
      <c r="B17" s="54" t="s">
        <v>50</v>
      </c>
      <c r="C17" s="73">
        <v>0</v>
      </c>
      <c r="D17" s="73">
        <v>0</v>
      </c>
      <c r="E17" s="73">
        <v>0</v>
      </c>
      <c r="F17" s="73">
        <v>0</v>
      </c>
      <c r="G17" s="73">
        <v>1500</v>
      </c>
      <c r="H17" s="73">
        <v>1500</v>
      </c>
      <c r="I17" s="73">
        <v>0</v>
      </c>
      <c r="J17" s="73">
        <v>0</v>
      </c>
      <c r="K17" s="73">
        <v>1865620.8635</v>
      </c>
      <c r="L17" s="73">
        <v>1598123.8094499998</v>
      </c>
      <c r="M17" s="73">
        <v>182226.21999999997</v>
      </c>
      <c r="N17" s="73">
        <v>149514.02499999997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22412.880000000005</v>
      </c>
      <c r="Z17" s="73">
        <v>11206.440000000004</v>
      </c>
      <c r="AA17" s="73">
        <v>16915.574999999993</v>
      </c>
      <c r="AB17" s="73">
        <v>13422.944999999994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6836.5399999999981</v>
      </c>
      <c r="AJ17" s="73">
        <v>5796.5399999999981</v>
      </c>
      <c r="AK17" s="73">
        <v>0</v>
      </c>
      <c r="AL17" s="73">
        <v>0</v>
      </c>
      <c r="AM17" s="75">
        <f t="shared" si="0"/>
        <v>2095512.0785000001</v>
      </c>
      <c r="AN17" s="75">
        <f t="shared" si="1"/>
        <v>1779563.7594499998</v>
      </c>
      <c r="AS17" s="91"/>
    </row>
    <row r="18" spans="1:45" ht="24.95" customHeight="1" x14ac:dyDescent="0.2">
      <c r="A18" s="53">
        <v>12</v>
      </c>
      <c r="B18" s="54" t="s">
        <v>49</v>
      </c>
      <c r="C18" s="73">
        <v>4875</v>
      </c>
      <c r="D18" s="73">
        <v>4875</v>
      </c>
      <c r="E18" s="73">
        <v>630</v>
      </c>
      <c r="F18" s="73">
        <v>630</v>
      </c>
      <c r="G18" s="73">
        <v>0</v>
      </c>
      <c r="H18" s="73">
        <v>0</v>
      </c>
      <c r="I18" s="73">
        <v>879791.61</v>
      </c>
      <c r="J18" s="73">
        <v>879791.61</v>
      </c>
      <c r="K18" s="73">
        <v>320130.81999999995</v>
      </c>
      <c r="L18" s="73">
        <v>292398.81999999995</v>
      </c>
      <c r="M18" s="73">
        <v>74410.47</v>
      </c>
      <c r="N18" s="73">
        <v>72102.47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15050</v>
      </c>
      <c r="Z18" s="73">
        <v>2191</v>
      </c>
      <c r="AA18" s="73">
        <v>-10036.900000000001</v>
      </c>
      <c r="AB18" s="73">
        <v>-3688.4700000000016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14327.59</v>
      </c>
      <c r="AJ18" s="73">
        <v>14327.59</v>
      </c>
      <c r="AK18" s="73">
        <v>0</v>
      </c>
      <c r="AL18" s="73">
        <v>0</v>
      </c>
      <c r="AM18" s="75">
        <f t="shared" si="0"/>
        <v>1299178.5900000001</v>
      </c>
      <c r="AN18" s="75">
        <f t="shared" si="1"/>
        <v>1262628.02</v>
      </c>
      <c r="AS18" s="91"/>
    </row>
    <row r="19" spans="1:45" ht="24.95" customHeight="1" x14ac:dyDescent="0.2">
      <c r="A19" s="53">
        <v>13</v>
      </c>
      <c r="B19" s="54" t="s">
        <v>65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938.55</v>
      </c>
      <c r="L19" s="73">
        <v>938.55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16044.679999999993</v>
      </c>
      <c r="AF19" s="73">
        <v>16044.679999999993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16983.229999999992</v>
      </c>
      <c r="AN19" s="75">
        <f t="shared" si="1"/>
        <v>16983.229999999992</v>
      </c>
      <c r="AS19" s="91"/>
    </row>
    <row r="20" spans="1:45" ht="24.95" customHeight="1" x14ac:dyDescent="0.2">
      <c r="A20" s="53">
        <v>14</v>
      </c>
      <c r="B20" s="63" t="s">
        <v>59</v>
      </c>
      <c r="C20" s="73">
        <v>16861.7</v>
      </c>
      <c r="D20" s="73">
        <v>16861.7</v>
      </c>
      <c r="E20" s="73">
        <v>0</v>
      </c>
      <c r="F20" s="73">
        <v>0</v>
      </c>
      <c r="G20" s="73">
        <v>0</v>
      </c>
      <c r="H20" s="73">
        <v>0</v>
      </c>
      <c r="I20" s="73">
        <v>-54805.149999999943</v>
      </c>
      <c r="J20" s="73">
        <v>-54805.149999999943</v>
      </c>
      <c r="K20" s="73">
        <v>40248.78</v>
      </c>
      <c r="L20" s="73">
        <v>40248.78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2305.33000000006</v>
      </c>
      <c r="AN20" s="75">
        <f t="shared" si="1"/>
        <v>2305.33000000006</v>
      </c>
      <c r="AS20" s="91"/>
    </row>
    <row r="21" spans="1:45" ht="15" x14ac:dyDescent="0.2">
      <c r="A21" s="26"/>
      <c r="B21" s="12" t="s">
        <v>1</v>
      </c>
      <c r="C21" s="76">
        <f t="shared" ref="C21:AN21" si="2">SUM(C7:C20)</f>
        <v>3301423.9217036664</v>
      </c>
      <c r="D21" s="76">
        <f t="shared" si="2"/>
        <v>2262384.8039033804</v>
      </c>
      <c r="E21" s="76">
        <f t="shared" si="2"/>
        <v>282919.64357603586</v>
      </c>
      <c r="F21" s="76">
        <f t="shared" si="2"/>
        <v>282696.78377603588</v>
      </c>
      <c r="G21" s="76">
        <f t="shared" si="2"/>
        <v>115789.7</v>
      </c>
      <c r="H21" s="76">
        <f t="shared" si="2"/>
        <v>84023.7</v>
      </c>
      <c r="I21" s="76">
        <f t="shared" si="2"/>
        <v>70329064.795833766</v>
      </c>
      <c r="J21" s="76">
        <f t="shared" si="2"/>
        <v>64532890.911243476</v>
      </c>
      <c r="K21" s="76">
        <f t="shared" si="2"/>
        <v>14585908.694902586</v>
      </c>
      <c r="L21" s="76">
        <f t="shared" si="2"/>
        <v>14164811.131219316</v>
      </c>
      <c r="M21" s="76">
        <f t="shared" si="2"/>
        <v>1754888.7537340003</v>
      </c>
      <c r="N21" s="76">
        <f t="shared" si="2"/>
        <v>1444663.0244513378</v>
      </c>
      <c r="O21" s="76">
        <f t="shared" si="2"/>
        <v>0</v>
      </c>
      <c r="P21" s="76">
        <f t="shared" si="2"/>
        <v>0</v>
      </c>
      <c r="Q21" s="76">
        <f t="shared" si="2"/>
        <v>-76253.483953000279</v>
      </c>
      <c r="R21" s="76">
        <f t="shared" si="2"/>
        <v>0</v>
      </c>
      <c r="S21" s="76">
        <f t="shared" si="2"/>
        <v>117115.00000000003</v>
      </c>
      <c r="T21" s="76">
        <f t="shared" si="2"/>
        <v>0</v>
      </c>
      <c r="U21" s="76">
        <f t="shared" si="2"/>
        <v>0</v>
      </c>
      <c r="V21" s="76">
        <f t="shared" si="2"/>
        <v>0</v>
      </c>
      <c r="W21" s="76">
        <f t="shared" si="2"/>
        <v>0</v>
      </c>
      <c r="X21" s="76">
        <f t="shared" si="2"/>
        <v>0</v>
      </c>
      <c r="Y21" s="76">
        <f t="shared" si="2"/>
        <v>627385.09421800007</v>
      </c>
      <c r="Z21" s="76">
        <f t="shared" si="2"/>
        <v>153914.57647375815</v>
      </c>
      <c r="AA21" s="76">
        <f t="shared" si="2"/>
        <v>10493037.943854535</v>
      </c>
      <c r="AB21" s="76">
        <f t="shared" si="2"/>
        <v>2828275.8647051794</v>
      </c>
      <c r="AC21" s="76">
        <f t="shared" si="2"/>
        <v>4709319.432347225</v>
      </c>
      <c r="AD21" s="76">
        <f t="shared" si="2"/>
        <v>82402.892347224639</v>
      </c>
      <c r="AE21" s="76">
        <f t="shared" si="2"/>
        <v>4131579.8447681121</v>
      </c>
      <c r="AF21" s="76">
        <f t="shared" si="2"/>
        <v>-45896.535491887014</v>
      </c>
      <c r="AG21" s="76">
        <f t="shared" si="2"/>
        <v>0</v>
      </c>
      <c r="AH21" s="76">
        <f t="shared" si="2"/>
        <v>0</v>
      </c>
      <c r="AI21" s="76">
        <f t="shared" si="2"/>
        <v>5211824.2118401332</v>
      </c>
      <c r="AJ21" s="76">
        <f t="shared" si="2"/>
        <v>380737.14530552481</v>
      </c>
      <c r="AK21" s="76">
        <f t="shared" si="2"/>
        <v>0</v>
      </c>
      <c r="AL21" s="76">
        <f t="shared" si="2"/>
        <v>0</v>
      </c>
      <c r="AM21" s="76">
        <f t="shared" si="2"/>
        <v>115584003.55282509</v>
      </c>
      <c r="AN21" s="76">
        <f t="shared" si="2"/>
        <v>86170904.29793334</v>
      </c>
    </row>
    <row r="22" spans="1:45" ht="15" x14ac:dyDescent="0.2">
      <c r="A22" s="86"/>
      <c r="B22" s="87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</row>
    <row r="23" spans="1:45" x14ac:dyDescent="0.2">
      <c r="AN23" s="91"/>
    </row>
    <row r="24" spans="1:45" ht="15" x14ac:dyDescent="0.2">
      <c r="A24" s="35"/>
      <c r="B24" s="17" t="s">
        <v>15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1"/>
      <c r="P24" s="1"/>
      <c r="Q24" s="1"/>
      <c r="R24" s="1"/>
      <c r="S24" s="1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30"/>
      <c r="AN24" s="30"/>
    </row>
    <row r="25" spans="1:45" x14ac:dyDescent="0.2">
      <c r="A25" s="35"/>
      <c r="B25" s="109" t="s">
        <v>86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36"/>
      <c r="P25" s="36"/>
      <c r="Q25" s="36"/>
      <c r="R25" s="36"/>
      <c r="S25" s="36"/>
      <c r="T25" s="36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4"/>
      <c r="AN25" s="34"/>
    </row>
    <row r="26" spans="1:45" ht="15" x14ac:dyDescent="0.2">
      <c r="A26" s="35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N26" s="30"/>
    </row>
    <row r="27" spans="1:45" x14ac:dyDescent="0.2">
      <c r="B27" s="17" t="s">
        <v>56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34"/>
      <c r="AN27" s="34"/>
    </row>
    <row r="28" spans="1:45" x14ac:dyDescent="0.2">
      <c r="B28" s="17" t="s">
        <v>57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34"/>
      <c r="AN28" s="34"/>
    </row>
    <row r="30" spans="1:45" x14ac:dyDescent="0.2">
      <c r="AM30" s="34"/>
      <c r="AN30" s="34"/>
    </row>
    <row r="31" spans="1:45" x14ac:dyDescent="0.2">
      <c r="AM31" s="34"/>
      <c r="AN31" s="34"/>
    </row>
  </sheetData>
  <sortState ref="B7:AN20">
    <sortCondition descending="1" ref="AM7:AM20"/>
  </sortState>
  <mergeCells count="24">
    <mergeCell ref="M5:N5"/>
    <mergeCell ref="E5:F5"/>
    <mergeCell ref="G5:H5"/>
    <mergeCell ref="I5:J5"/>
    <mergeCell ref="B25:N26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:D4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5703125" customWidth="1"/>
    <col min="7" max="7" width="12" bestFit="1" customWidth="1"/>
  </cols>
  <sheetData>
    <row r="2" spans="1:5" ht="12.75" customHeight="1" x14ac:dyDescent="0.2">
      <c r="A2" s="111" t="s">
        <v>73</v>
      </c>
      <c r="B2" s="111"/>
      <c r="C2" s="111"/>
      <c r="D2" s="111"/>
    </row>
    <row r="3" spans="1:5" ht="12.75" customHeight="1" x14ac:dyDescent="0.2">
      <c r="A3" s="111"/>
      <c r="B3" s="111"/>
      <c r="C3" s="111"/>
      <c r="D3" s="111"/>
      <c r="E3" s="4"/>
    </row>
    <row r="4" spans="1:5" x14ac:dyDescent="0.2">
      <c r="A4" s="111"/>
      <c r="B4" s="111"/>
      <c r="C4" s="111"/>
      <c r="D4" s="111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7">
        <f>HLOOKUP(B7,'სტატის მოზიდ პრემიები(დაზღვევა)'!$4:$20,17,FALSE)</f>
        <v>14309049.321089625</v>
      </c>
      <c r="D7" s="58">
        <f>C7/$C$25</f>
        <v>6.221905769542279E-2</v>
      </c>
    </row>
    <row r="8" spans="1:5" ht="27" customHeight="1" x14ac:dyDescent="0.2">
      <c r="A8" s="13">
        <v>2</v>
      </c>
      <c r="B8" s="7" t="s">
        <v>27</v>
      </c>
      <c r="C8" s="77">
        <f>HLOOKUP(B8,'სტატის მოზიდ პრემიები(დაზღვევა)'!$4:$20,17,FALSE)</f>
        <v>3626606.3004146353</v>
      </c>
      <c r="D8" s="58">
        <f t="shared" ref="D8:D21" si="0">C8/$C$25</f>
        <v>1.5769323424688519E-2</v>
      </c>
    </row>
    <row r="9" spans="1:5" ht="27" customHeight="1" x14ac:dyDescent="0.2">
      <c r="A9" s="13">
        <v>3</v>
      </c>
      <c r="B9" s="7" t="s">
        <v>34</v>
      </c>
      <c r="C9" s="77">
        <f>HLOOKUP(B9,'სტატის მოზიდ პრემიები(დაზღვევა)'!$4:$20,17,FALSE)</f>
        <v>2304278.3982818709</v>
      </c>
      <c r="D9" s="58">
        <f t="shared" si="0"/>
        <v>1.0019535707219059E-2</v>
      </c>
    </row>
    <row r="10" spans="1:5" ht="27" customHeight="1" x14ac:dyDescent="0.2">
      <c r="A10" s="13">
        <v>4</v>
      </c>
      <c r="B10" s="7" t="s">
        <v>6</v>
      </c>
      <c r="C10" s="77">
        <f>HLOOKUP(B10,'სტატის მოზიდ პრემიები(დაზღვევა)'!$4:$20,17,FALSE)</f>
        <v>113370088.2898747</v>
      </c>
      <c r="D10" s="58">
        <f t="shared" si="0"/>
        <v>0.49295937877903329</v>
      </c>
    </row>
    <row r="11" spans="1:5" ht="38.25" customHeight="1" x14ac:dyDescent="0.2">
      <c r="A11" s="13">
        <v>5</v>
      </c>
      <c r="B11" s="7" t="s">
        <v>35</v>
      </c>
      <c r="C11" s="77">
        <f>HLOOKUP(B11,'სტატის მოზიდ პრემიები(დაზღვევა)'!$4:$20,17,FALSE)</f>
        <v>32218450.444307428</v>
      </c>
      <c r="D11" s="58">
        <f t="shared" si="0"/>
        <v>0.14009327818144907</v>
      </c>
    </row>
    <row r="12" spans="1:5" ht="27" customHeight="1" x14ac:dyDescent="0.2">
      <c r="A12" s="13">
        <v>6</v>
      </c>
      <c r="B12" s="7" t="s">
        <v>7</v>
      </c>
      <c r="C12" s="77">
        <f>HLOOKUP(B12,'სტატის მოზიდ პრემიები(დაზღვევა)'!$4:$20,17,FALSE)</f>
        <v>4620908.836485276</v>
      </c>
      <c r="D12" s="58">
        <f t="shared" si="0"/>
        <v>2.0092780942394067E-2</v>
      </c>
    </row>
    <row r="13" spans="1:5" ht="27" customHeight="1" x14ac:dyDescent="0.2">
      <c r="A13" s="13">
        <v>7</v>
      </c>
      <c r="B13" s="7" t="s">
        <v>8</v>
      </c>
      <c r="C13" s="77">
        <f>HLOOKUP(B13,'სტატის მოზიდ პრემიები(დაზღვევა)'!$4:$20,17,FALSE)</f>
        <v>0</v>
      </c>
      <c r="D13" s="58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77">
        <f>HLOOKUP(B14,'სტატის მოზიდ პრემიები(დაზღვევა)'!$4:$20,17,FALSE)</f>
        <v>583266.79999799991</v>
      </c>
      <c r="D14" s="58">
        <f t="shared" si="0"/>
        <v>2.5361790197629074E-3</v>
      </c>
    </row>
    <row r="15" spans="1:5" ht="27" customHeight="1" x14ac:dyDescent="0.2">
      <c r="A15" s="13">
        <v>9</v>
      </c>
      <c r="B15" s="7" t="s">
        <v>38</v>
      </c>
      <c r="C15" s="77">
        <f>HLOOKUP(B15,'სტატის მოზიდ პრემიები(დაზღვევა)'!$4:$20,17,FALSE)</f>
        <v>1222009.7820369999</v>
      </c>
      <c r="D15" s="58">
        <f t="shared" si="0"/>
        <v>5.3135813167454592E-3</v>
      </c>
    </row>
    <row r="16" spans="1:5" ht="27" customHeight="1" x14ac:dyDescent="0.2">
      <c r="A16" s="13">
        <v>10</v>
      </c>
      <c r="B16" s="7" t="s">
        <v>29</v>
      </c>
      <c r="C16" s="77">
        <f>HLOOKUP(B16,'სტატის მოზიდ პრემიები(დაზღვევა)'!$4:$20,17,FALSE)</f>
        <v>323260.34035000001</v>
      </c>
      <c r="D16" s="58">
        <f t="shared" si="0"/>
        <v>1.4056107652962559E-3</v>
      </c>
    </row>
    <row r="17" spans="1:7" ht="27" customHeight="1" x14ac:dyDescent="0.2">
      <c r="A17" s="13">
        <v>11</v>
      </c>
      <c r="B17" s="7" t="s">
        <v>30</v>
      </c>
      <c r="C17" s="77">
        <f>HLOOKUP(B17,'სტატის მოზიდ პრემიები(დაზღვევა)'!$4:$20,17,FALSE)</f>
        <v>557.94000000000005</v>
      </c>
      <c r="D17" s="58">
        <f t="shared" si="0"/>
        <v>2.4260522325141239E-6</v>
      </c>
    </row>
    <row r="18" spans="1:7" ht="27" customHeight="1" x14ac:dyDescent="0.2">
      <c r="A18" s="13">
        <v>12</v>
      </c>
      <c r="B18" s="7" t="s">
        <v>9</v>
      </c>
      <c r="C18" s="77">
        <f>HLOOKUP(B18,'სტატის მოზიდ პრემიები(დაზღვევა)'!$4:$20,17,FALSE)</f>
        <v>2397161.6829499304</v>
      </c>
      <c r="D18" s="58">
        <f t="shared" si="0"/>
        <v>1.0423413723013213E-2</v>
      </c>
    </row>
    <row r="19" spans="1:7" ht="27" customHeight="1" x14ac:dyDescent="0.2">
      <c r="A19" s="13">
        <v>13</v>
      </c>
      <c r="B19" s="7" t="s">
        <v>33</v>
      </c>
      <c r="C19" s="77">
        <f>HLOOKUP(B19,'სტატის მოზიდ პრემიები(დაზღვევა)'!$4:$20,17,FALSE)</f>
        <v>36130795.562982284</v>
      </c>
      <c r="D19" s="58">
        <f t="shared" si="0"/>
        <v>0.15710506011055769</v>
      </c>
    </row>
    <row r="20" spans="1:7" ht="27" customHeight="1" x14ac:dyDescent="0.2">
      <c r="A20" s="13">
        <v>14</v>
      </c>
      <c r="B20" s="7" t="s">
        <v>10</v>
      </c>
      <c r="C20" s="77">
        <f>HLOOKUP(B20,'სტატის მოზიდ პრემიები(დაზღვევა)'!$4:$20,17,FALSE)</f>
        <v>1252404.1716794558</v>
      </c>
      <c r="D20" s="58">
        <f t="shared" si="0"/>
        <v>5.4457431564557939E-3</v>
      </c>
    </row>
    <row r="21" spans="1:7" ht="27" customHeight="1" x14ac:dyDescent="0.2">
      <c r="A21" s="13">
        <v>15</v>
      </c>
      <c r="B21" s="7" t="s">
        <v>11</v>
      </c>
      <c r="C21" s="77">
        <f>HLOOKUP(B21,'სტატის მოზიდ პრემიები(დაზღვევა)'!$4:$20,17,FALSE)</f>
        <v>2862563.5591129726</v>
      </c>
      <c r="D21" s="58">
        <f t="shared" si="0"/>
        <v>1.2447088778900245E-2</v>
      </c>
    </row>
    <row r="22" spans="1:7" ht="27" customHeight="1" x14ac:dyDescent="0.2">
      <c r="A22" s="13">
        <v>16</v>
      </c>
      <c r="B22" s="7" t="s">
        <v>12</v>
      </c>
      <c r="C22" s="77">
        <f>HLOOKUP(B22,'სტატის მოზიდ პრემიები(დაზღვევა)'!$4:$20,17,FALSE)</f>
        <v>7323</v>
      </c>
      <c r="D22" s="58">
        <f>C22/$C$25</f>
        <v>3.1842098610425724E-5</v>
      </c>
    </row>
    <row r="23" spans="1:7" ht="27" customHeight="1" x14ac:dyDescent="0.2">
      <c r="A23" s="13">
        <v>17</v>
      </c>
      <c r="B23" s="7" t="s">
        <v>32</v>
      </c>
      <c r="C23" s="77">
        <f>HLOOKUP(B23,'სტატის მოზიდ პრემიები(დაზღვევა)'!$4:$20,17,FALSE)</f>
        <v>14749836.01627087</v>
      </c>
      <c r="D23" s="58">
        <f>C23/$C$25</f>
        <v>6.4135700248218755E-2</v>
      </c>
    </row>
    <row r="24" spans="1:7" ht="27" customHeight="1" x14ac:dyDescent="0.2">
      <c r="A24" s="13">
        <v>18</v>
      </c>
      <c r="B24" s="7" t="s">
        <v>13</v>
      </c>
      <c r="C24" s="77">
        <f>HLOOKUP(B24,'სტატის მოზიდ პრემიები(დაზღვევა)'!$4:$20,17,FALSE)</f>
        <v>0</v>
      </c>
      <c r="D24" s="58">
        <f>C24/$C$25</f>
        <v>0</v>
      </c>
    </row>
    <row r="25" spans="1:7" ht="27" customHeight="1" x14ac:dyDescent="0.2">
      <c r="A25" s="8"/>
      <c r="B25" s="9" t="s">
        <v>14</v>
      </c>
      <c r="C25" s="59">
        <f>SUM(C7:C24)</f>
        <v>229978560.44583404</v>
      </c>
      <c r="D25" s="60">
        <f>SUM(D7:D24)</f>
        <v>0.99999999999999989</v>
      </c>
      <c r="G25" s="3"/>
    </row>
    <row r="27" spans="1:7" x14ac:dyDescent="0.2">
      <c r="C27" s="3"/>
    </row>
    <row r="28" spans="1:7" x14ac:dyDescent="0.2">
      <c r="C28" s="3"/>
    </row>
    <row r="34" spans="3:3" x14ac:dyDescent="0.2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30"/>
  </sheetPr>
  <dimension ref="A1:AN30"/>
  <sheetViews>
    <sheetView zoomScale="90" zoomScaleNormal="90" workbookViewId="0">
      <pane xSplit="2" ySplit="5" topLeftCell="AC20" activePane="bottomRight" state="frozen"/>
      <selection pane="topRight" activeCell="C1" sqref="C1"/>
      <selection pane="bottomLeft" activeCell="A6" sqref="A6"/>
      <selection pane="bottomRight" activeCell="B24" sqref="B24:N25"/>
    </sheetView>
  </sheetViews>
  <sheetFormatPr defaultRowHeight="12.75" x14ac:dyDescent="0.2"/>
  <cols>
    <col min="1" max="1" width="4.42578125" customWidth="1"/>
    <col min="2" max="2" width="49.28515625" customWidth="1"/>
    <col min="3" max="6" width="11.5703125" customWidth="1"/>
    <col min="7" max="7" width="12.28515625" customWidth="1"/>
    <col min="8" max="38" width="11.5703125" customWidth="1"/>
    <col min="39" max="39" width="13.140625" customWidth="1"/>
    <col min="40" max="40" width="11.5703125" customWidth="1"/>
  </cols>
  <sheetData>
    <row r="1" spans="1:40" s="18" customFormat="1" ht="27.75" customHeight="1" x14ac:dyDescent="0.2">
      <c r="A1" s="16" t="s">
        <v>74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 x14ac:dyDescent="0.2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 x14ac:dyDescent="0.2">
      <c r="A3" s="64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33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107" t="s">
        <v>14</v>
      </c>
      <c r="AN4" s="108"/>
    </row>
    <row r="5" spans="1:40" ht="31.5" customHeight="1" x14ac:dyDescent="0.2">
      <c r="A5" s="98"/>
      <c r="B5" s="98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5" customHeight="1" x14ac:dyDescent="0.2">
      <c r="A6" s="53">
        <v>1</v>
      </c>
      <c r="B6" s="72" t="s">
        <v>48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23059.360477999999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21569.4</v>
      </c>
      <c r="AB6" s="78">
        <v>10784.7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19" si="0">C6+E6+G6+I6+K6+M6+O6+Q6+S6+U6+W6+Y6+AA6+AC6+AE6+AG6+AI6+AK6</f>
        <v>44628.760477999997</v>
      </c>
      <c r="AN6" s="75">
        <f t="shared" ref="AN6:AN19" si="1">D6+F6+H6+J6+L6+N6+P6+R6+T6+V6+X6+Z6+AB6+AD6+AF6+AH6+AJ6+AL6</f>
        <v>10784.7</v>
      </c>
    </row>
    <row r="7" spans="1:40" ht="24.95" customHeight="1" x14ac:dyDescent="0.2">
      <c r="A7" s="53">
        <v>2</v>
      </c>
      <c r="B7" s="72" t="s">
        <v>47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0</v>
      </c>
      <c r="AN7" s="75">
        <f t="shared" si="1"/>
        <v>0</v>
      </c>
    </row>
    <row r="8" spans="1:40" ht="24.95" customHeight="1" x14ac:dyDescent="0.2">
      <c r="A8" s="53">
        <v>3</v>
      </c>
      <c r="B8" s="72" t="s">
        <v>61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0</v>
      </c>
      <c r="AN8" s="75">
        <f t="shared" si="1"/>
        <v>0</v>
      </c>
    </row>
    <row r="9" spans="1:40" ht="24.95" customHeight="1" x14ac:dyDescent="0.2">
      <c r="A9" s="53">
        <v>4</v>
      </c>
      <c r="B9" s="72" t="s">
        <v>60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0</v>
      </c>
      <c r="AN9" s="75">
        <f t="shared" si="1"/>
        <v>0</v>
      </c>
    </row>
    <row r="10" spans="1:40" ht="24.95" customHeight="1" x14ac:dyDescent="0.2">
      <c r="A10" s="53">
        <v>5</v>
      </c>
      <c r="B10" s="72" t="s">
        <v>66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ht="24.95" customHeight="1" x14ac:dyDescent="0.2">
      <c r="A11" s="53">
        <v>6</v>
      </c>
      <c r="B11" s="72" t="s">
        <v>62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7</v>
      </c>
      <c r="B12" s="72" t="s">
        <v>63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8</v>
      </c>
      <c r="B13" s="72" t="s">
        <v>58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9</v>
      </c>
      <c r="B14" s="72" t="s">
        <v>64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10</v>
      </c>
      <c r="B15" s="72" t="s">
        <v>59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11</v>
      </c>
      <c r="B16" s="72" t="s">
        <v>49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12</v>
      </c>
      <c r="B17" s="72" t="s">
        <v>65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13</v>
      </c>
      <c r="B18" s="72" t="s">
        <v>87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14</v>
      </c>
      <c r="B19" s="74" t="s">
        <v>50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ht="16.5" customHeight="1" x14ac:dyDescent="0.3">
      <c r="A20" s="47"/>
      <c r="B20" s="12" t="s">
        <v>1</v>
      </c>
      <c r="C20" s="76">
        <f t="shared" ref="C20:AN20" si="2">SUM(C6:C19)</f>
        <v>0</v>
      </c>
      <c r="D20" s="76">
        <f t="shared" si="2"/>
        <v>0</v>
      </c>
      <c r="E20" s="76">
        <f t="shared" si="2"/>
        <v>0</v>
      </c>
      <c r="F20" s="76">
        <f t="shared" si="2"/>
        <v>0</v>
      </c>
      <c r="G20" s="76">
        <f t="shared" si="2"/>
        <v>0</v>
      </c>
      <c r="H20" s="76">
        <f t="shared" si="2"/>
        <v>0</v>
      </c>
      <c r="I20" s="76">
        <f t="shared" si="2"/>
        <v>0</v>
      </c>
      <c r="J20" s="76">
        <f t="shared" si="2"/>
        <v>0</v>
      </c>
      <c r="K20" s="76">
        <f t="shared" si="2"/>
        <v>23059.360477999999</v>
      </c>
      <c r="L20" s="76">
        <f t="shared" si="2"/>
        <v>0</v>
      </c>
      <c r="M20" s="76">
        <f t="shared" si="2"/>
        <v>0</v>
      </c>
      <c r="N20" s="76">
        <f t="shared" si="2"/>
        <v>0</v>
      </c>
      <c r="O20" s="76">
        <f t="shared" si="2"/>
        <v>0</v>
      </c>
      <c r="P20" s="76">
        <f t="shared" si="2"/>
        <v>0</v>
      </c>
      <c r="Q20" s="76">
        <f t="shared" si="2"/>
        <v>0</v>
      </c>
      <c r="R20" s="76">
        <f t="shared" si="2"/>
        <v>0</v>
      </c>
      <c r="S20" s="76">
        <f t="shared" si="2"/>
        <v>0</v>
      </c>
      <c r="T20" s="76">
        <f t="shared" si="2"/>
        <v>0</v>
      </c>
      <c r="U20" s="76">
        <f t="shared" si="2"/>
        <v>0</v>
      </c>
      <c r="V20" s="76">
        <f t="shared" si="2"/>
        <v>0</v>
      </c>
      <c r="W20" s="76">
        <f t="shared" si="2"/>
        <v>0</v>
      </c>
      <c r="X20" s="76">
        <f t="shared" si="2"/>
        <v>0</v>
      </c>
      <c r="Y20" s="76">
        <f t="shared" si="2"/>
        <v>0</v>
      </c>
      <c r="Z20" s="76">
        <f t="shared" si="2"/>
        <v>0</v>
      </c>
      <c r="AA20" s="76">
        <f t="shared" si="2"/>
        <v>21569.4</v>
      </c>
      <c r="AB20" s="76">
        <f t="shared" si="2"/>
        <v>10784.7</v>
      </c>
      <c r="AC20" s="76">
        <f t="shared" si="2"/>
        <v>0</v>
      </c>
      <c r="AD20" s="76">
        <f t="shared" si="2"/>
        <v>0</v>
      </c>
      <c r="AE20" s="76">
        <f t="shared" si="2"/>
        <v>0</v>
      </c>
      <c r="AF20" s="76">
        <f t="shared" si="2"/>
        <v>0</v>
      </c>
      <c r="AG20" s="76">
        <f t="shared" si="2"/>
        <v>0</v>
      </c>
      <c r="AH20" s="76">
        <f t="shared" si="2"/>
        <v>0</v>
      </c>
      <c r="AI20" s="76">
        <f t="shared" si="2"/>
        <v>0</v>
      </c>
      <c r="AJ20" s="76">
        <f t="shared" si="2"/>
        <v>0</v>
      </c>
      <c r="AK20" s="76">
        <f t="shared" si="2"/>
        <v>0</v>
      </c>
      <c r="AL20" s="76">
        <f t="shared" si="2"/>
        <v>0</v>
      </c>
      <c r="AM20" s="76">
        <f t="shared" si="2"/>
        <v>44628.760477999997</v>
      </c>
      <c r="AN20" s="76">
        <f t="shared" si="2"/>
        <v>10784.7</v>
      </c>
    </row>
    <row r="21" spans="1:40" ht="16.5" customHeight="1" x14ac:dyDescent="0.3">
      <c r="A21" s="89"/>
      <c r="B21" s="87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</row>
    <row r="22" spans="1:40" ht="14.25" customHeight="1" x14ac:dyDescent="0.2"/>
    <row r="23" spans="1:40" ht="13.5" x14ac:dyDescent="0.2">
      <c r="B23" s="29" t="s">
        <v>15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2.75" customHeight="1" x14ac:dyDescent="0.2">
      <c r="B24" s="106" t="s">
        <v>80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AM24" s="3"/>
      <c r="AN24" s="3"/>
    </row>
    <row r="25" spans="1:40" x14ac:dyDescent="0.2"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AM25" s="3"/>
      <c r="AN25" s="3"/>
    </row>
    <row r="26" spans="1:40" x14ac:dyDescent="0.2">
      <c r="AM26" s="3"/>
      <c r="AN26" s="3"/>
    </row>
    <row r="27" spans="1:40" x14ac:dyDescent="0.2">
      <c r="AM27" s="3"/>
      <c r="AN27" s="3"/>
    </row>
    <row r="28" spans="1:40" x14ac:dyDescent="0.2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3"/>
      <c r="AN28" s="3"/>
    </row>
    <row r="29" spans="1:40" x14ac:dyDescent="0.2"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"/>
      <c r="AN29" s="3"/>
    </row>
    <row r="30" spans="1:40" x14ac:dyDescent="0.2">
      <c r="AM30" s="3"/>
      <c r="AN30" s="3"/>
    </row>
  </sheetData>
  <sortState ref="B6:AN19">
    <sortCondition descending="1" ref="AM6:AM19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4:N25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2016-08-17T07:39:49Z</dcterms:modified>
</cp:coreProperties>
</file>