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49" i="28" l="1"/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<sst xmlns="http://schemas.openxmlformats.org/spreadsheetml/2006/main" count="208" uniqueCount="154">
  <si>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</si>
  <si>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</si>
  <si>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</si>
  <si>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</si>
  <si>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</si>
  <si>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</si>
  <si>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</si>
  <si>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</si>
  <si>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</si>
  <si>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</si>
  <si>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</si>
  <si>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</si>
  <si>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</si>
  <si>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</si>
  <si>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</si>
  <si>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</si>
  <si>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</si>
  <si>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</si>
  <si>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</si>
  <si>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</si>
  <si>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</si>
  <si>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</si>
  <si>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</si>
  <si>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</si>
  <si>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</si>
  <si>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</si>
  <si>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</si>
  <si>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</si>
  <si>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</si>
  <si>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</si>
  <si>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</si>
  <si>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</si>
  <si>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</si>
  <si>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</si>
  <si>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</si>
  <si>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</si>
  <si>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</si>
  <si>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</si>
  <si>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</si>
  <si>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</si>
  <si>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</si>
  <si>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</si>
  <si>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</si>
  <si>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</si>
  <si>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</si>
  <si>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</si>
  <si>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</si>
  <si>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</si>
  <si>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</si>
  <si>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</si>
  <si>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</si>
  <si>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</si>
  <si>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</si>
  <si>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</si>
  <si>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</si>
  <si>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</si>
  <si>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</si>
  <si>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</si>
  <si>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</si>
  <si>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</si>
  <si>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</si>
  <si>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</si>
  <si>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</si>
  <si>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</si>
  <si>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</si>
  <si>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</si>
  <si>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</si>
  <si>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</si>
  <si>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</si>
  <si>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</si>
  <si>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</si>
  <si>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</si>
  <si>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</si>
  <si>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</si>
  <si>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</si>
  <si>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</si>
  <si>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</si>
  <si>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</si>
  <si>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</si>
  <si>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</si>
  <si>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</si>
  <si>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</si>
  <si>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</si>
  <si>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</si>
  <si>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</si>
  <si>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</si>
  <si>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</si>
  <si>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</si>
  <si>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</si>
  <si>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</si>
  <si>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</si>
  <si>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</si>
  <si>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</si>
  <si>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</si>
  <si>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</si>
  <si>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</si>
  <si>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</si>
  <si>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</si>
  <si>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</si>
  <si>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</si>
  <si>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</si>
  <si>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</si>
  <si>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</si>
  <si>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</si>
  <si>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</si>
  <si>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</si>
  <si>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</si>
  <si>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</si>
  <si>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</si>
  <si>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</si>
  <si>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</si>
  <si>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</si>
  <si>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</si>
  <si>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</si>
  <si>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</si>
  <si>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</si>
  <si>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</si>
  <si>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</si>
  <si>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</si>
  <si>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</si>
  <si>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</si>
  <si>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</si>
  <si>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</si>
  <si>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</si>
  <si>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</si>
  <si>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</si>
  <si>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</si>
  <si>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</si>
  <si>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</si>
  <si>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</si>
  <si>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</si>
  <si>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</si>
  <si>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</si>
  <si>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</si>
  <si>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</si>
  <si>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</si>
  <si>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</si>
  <si>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</si>
  <si>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</si>
  <si>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</si>
  <si>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</si>
  <si>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</si>
  <si>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</si>
  <si>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</si>
  <si>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</si>
  <si>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</si>
  <si>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</si>
  <si>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</si>
  <si>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</si>
  <si>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</si>
  <si>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</si>
  <si>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</si>
  <si>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31.12.2018</t>
  </si>
  <si>
    <t>საანგარიშო პერიოდი 01.01.2018-31.12.2018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</si>
</sst>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F48" sqref="F48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0"/>
      <c r="C1" s="120"/>
      <c r="D1" s="67"/>
      <c r="E1" s="1"/>
    </row>
    <row r="2" spans="2:7" x14ac:dyDescent="0.3">
      <c r="B2" s="121"/>
      <c r="C2" s="121"/>
      <c r="D2" s="121"/>
      <c r="E2" s="121"/>
    </row>
    <row r="3" spans="2:7" x14ac:dyDescent="0.3">
      <c r="B3" s="3"/>
      <c r="C3" s="3"/>
    </row>
    <row r="4" spans="2:7" ht="18" customHeight="1" x14ac:dyDescent="0.35">
      <c r="B4" s="4"/>
      <c r="C4" s="122" t="s">
        <v>0</v>
      </c>
      <c r="D4" s="122"/>
      <c r="E4" s="122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3" t="s">
        <v>4</v>
      </c>
      <c r="D8" s="123"/>
      <c r="E8" s="123"/>
    </row>
    <row r="9" spans="2:7" s="15" customFormat="1" ht="15" customHeight="1" x14ac:dyDescent="0.2">
      <c r="B9" s="98" t="s">
        <v>5</v>
      </c>
      <c r="C9" s="14">
        <v>1</v>
      </c>
      <c r="D9" s="99" t="s">
        <v>6</v>
      </c>
      <c r="E9" s="68">
        <v>47679657.263170019</v>
      </c>
      <c r="F9" s="32"/>
      <c r="G9" s="32"/>
    </row>
    <row r="10" spans="2:7" s="15" customFormat="1" ht="15" customHeight="1" x14ac:dyDescent="0.2">
      <c r="B10" s="100" t="s">
        <v>7</v>
      </c>
      <c r="C10" s="16">
        <v>2</v>
      </c>
      <c r="D10" s="101" t="s">
        <v>8</v>
      </c>
      <c r="E10" s="69">
        <v>159722984.73545599</v>
      </c>
      <c r="F10" s="32"/>
      <c r="G10" s="32"/>
    </row>
    <row r="11" spans="2:7" s="15" customFormat="1" ht="15" customHeight="1" x14ac:dyDescent="0.2">
      <c r="B11" s="100" t="s">
        <v>9</v>
      </c>
      <c r="C11" s="16">
        <v>3</v>
      </c>
      <c r="D11" s="101" t="s">
        <v>10</v>
      </c>
      <c r="E11" s="69">
        <v>741419.37699999998</v>
      </c>
      <c r="F11" s="32"/>
      <c r="G11" s="32"/>
    </row>
    <row r="12" spans="2:7" s="15" customFormat="1" ht="15" customHeight="1" x14ac:dyDescent="0.2">
      <c r="B12" s="100" t="s">
        <v>11</v>
      </c>
      <c r="C12" s="16">
        <v>4</v>
      </c>
      <c r="D12" s="102" t="s">
        <v>12</v>
      </c>
      <c r="E12" s="69">
        <v>7056565.5179544529</v>
      </c>
      <c r="F12" s="32"/>
      <c r="G12" s="32"/>
    </row>
    <row r="13" spans="2:7" s="15" customFormat="1" ht="30" x14ac:dyDescent="0.2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">
      <c r="B14" s="100" t="s">
        <v>15</v>
      </c>
      <c r="C14" s="16">
        <v>6</v>
      </c>
      <c r="D14" s="102" t="s">
        <v>16</v>
      </c>
      <c r="E14" s="69">
        <v>196451342.45162821</v>
      </c>
      <c r="F14" s="32"/>
      <c r="G14" s="32"/>
    </row>
    <row r="15" spans="2:7" s="15" customFormat="1" ht="15" customHeight="1" x14ac:dyDescent="0.2">
      <c r="B15" s="100" t="s">
        <v>17</v>
      </c>
      <c r="C15" s="16">
        <v>7</v>
      </c>
      <c r="D15" s="101" t="s">
        <v>18</v>
      </c>
      <c r="E15" s="69">
        <v>40849971.004851416</v>
      </c>
      <c r="F15" s="32"/>
      <c r="G15" s="32"/>
    </row>
    <row r="16" spans="2:7" s="15" customFormat="1" ht="15" customHeight="1" x14ac:dyDescent="0.2">
      <c r="B16" s="100" t="s">
        <v>19</v>
      </c>
      <c r="C16" s="16">
        <v>8</v>
      </c>
      <c r="D16" s="102" t="s">
        <v>83</v>
      </c>
      <c r="E16" s="69">
        <v>192376.8499999998</v>
      </c>
      <c r="F16" s="32"/>
      <c r="G16" s="32"/>
    </row>
    <row r="17" spans="2:7" s="15" customFormat="1" ht="15" customHeight="1" x14ac:dyDescent="0.2">
      <c r="B17" s="100" t="s">
        <v>20</v>
      </c>
      <c r="C17" s="16">
        <v>9</v>
      </c>
      <c r="D17" s="101" t="s">
        <v>21</v>
      </c>
      <c r="E17" s="69">
        <v>7614249.3568844069</v>
      </c>
      <c r="F17" s="32"/>
      <c r="G17" s="32"/>
    </row>
    <row r="18" spans="2:7" s="15" customFormat="1" ht="15" customHeight="1" x14ac:dyDescent="0.2">
      <c r="B18" s="100" t="s">
        <v>22</v>
      </c>
      <c r="C18" s="16">
        <v>10</v>
      </c>
      <c r="D18" s="101" t="s">
        <v>23</v>
      </c>
      <c r="E18" s="69">
        <v>6002977.1928687943</v>
      </c>
      <c r="F18" s="32"/>
      <c r="G18" s="32"/>
    </row>
    <row r="19" spans="2:7" s="15" customFormat="1" ht="15" customHeight="1" x14ac:dyDescent="0.2">
      <c r="B19" s="100" t="s">
        <v>24</v>
      </c>
      <c r="C19" s="16">
        <v>11</v>
      </c>
      <c r="D19" s="101" t="s">
        <v>25</v>
      </c>
      <c r="E19" s="69">
        <v>27843718.94995195</v>
      </c>
      <c r="F19" s="32"/>
      <c r="G19" s="32"/>
    </row>
    <row r="20" spans="2:7" s="15" customFormat="1" ht="15" customHeight="1" x14ac:dyDescent="0.2">
      <c r="B20" s="100" t="s">
        <v>26</v>
      </c>
      <c r="C20" s="16">
        <v>12</v>
      </c>
      <c r="D20" s="101" t="s">
        <v>27</v>
      </c>
      <c r="E20" s="69">
        <v>153151540.95534512</v>
      </c>
      <c r="F20" s="32"/>
      <c r="G20" s="32"/>
    </row>
    <row r="21" spans="2:7" s="15" customFormat="1" ht="15" customHeight="1" x14ac:dyDescent="0.2">
      <c r="B21" s="100" t="s">
        <v>28</v>
      </c>
      <c r="C21" s="16">
        <v>13</v>
      </c>
      <c r="D21" s="101" t="s">
        <v>29</v>
      </c>
      <c r="E21" s="69">
        <v>7156108.407466921</v>
      </c>
      <c r="F21" s="32"/>
      <c r="G21" s="32"/>
    </row>
    <row r="22" spans="2:7" s="15" customFormat="1" ht="15" customHeight="1" x14ac:dyDescent="0.2">
      <c r="B22" s="100" t="s">
        <v>30</v>
      </c>
      <c r="C22" s="16">
        <v>14</v>
      </c>
      <c r="D22" s="101" t="s">
        <v>31</v>
      </c>
      <c r="E22" s="69">
        <v>33609085.887076087</v>
      </c>
      <c r="F22" s="32"/>
      <c r="G22" s="32"/>
    </row>
    <row r="23" spans="2:7" s="15" customFormat="1" ht="15" customHeight="1" x14ac:dyDescent="0.2">
      <c r="B23" s="100" t="s">
        <v>32</v>
      </c>
      <c r="C23" s="16">
        <v>15</v>
      </c>
      <c r="D23" s="101" t="s">
        <v>33</v>
      </c>
      <c r="E23" s="69">
        <v>11762864.189999999</v>
      </c>
      <c r="F23" s="32"/>
      <c r="G23" s="32"/>
    </row>
    <row r="24" spans="2:7" s="15" customFormat="1" ht="15" customHeight="1" x14ac:dyDescent="0.2">
      <c r="B24" s="100" t="s">
        <v>34</v>
      </c>
      <c r="C24" s="16">
        <v>16</v>
      </c>
      <c r="D24" s="101" t="s">
        <v>35</v>
      </c>
      <c r="E24" s="69">
        <v>24939227.015220702</v>
      </c>
      <c r="F24" s="32"/>
      <c r="G24" s="32"/>
    </row>
    <row r="25" spans="2:7" s="15" customFormat="1" ht="15" customHeight="1" x14ac:dyDescent="0.2">
      <c r="B25" s="100" t="s">
        <v>36</v>
      </c>
      <c r="C25" s="16">
        <v>17</v>
      </c>
      <c r="D25" s="101" t="s">
        <v>37</v>
      </c>
      <c r="E25" s="69">
        <v>3461147.5313057113</v>
      </c>
      <c r="F25" s="32"/>
      <c r="G25" s="32"/>
    </row>
    <row r="26" spans="2:7" s="15" customFormat="1" ht="15" customHeight="1" x14ac:dyDescent="0.2">
      <c r="B26" s="100" t="s">
        <v>38</v>
      </c>
      <c r="C26" s="16">
        <v>18</v>
      </c>
      <c r="D26" s="104" t="s">
        <v>39</v>
      </c>
      <c r="E26" s="69">
        <v>14986631.069851203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743221867.75603092</v>
      </c>
      <c r="F27" s="32"/>
      <c r="G27" s="32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3" t="s">
        <v>42</v>
      </c>
      <c r="D29" s="123"/>
      <c r="E29" s="123"/>
      <c r="F29" s="32"/>
      <c r="G29" s="32"/>
    </row>
    <row r="30" spans="2:7" s="15" customFormat="1" ht="15" customHeight="1" x14ac:dyDescent="0.2">
      <c r="B30" s="98" t="s">
        <v>43</v>
      </c>
      <c r="C30" s="14">
        <v>20</v>
      </c>
      <c r="D30" s="72" t="s">
        <v>44</v>
      </c>
      <c r="E30" s="68">
        <v>350958305.63936365</v>
      </c>
      <c r="F30" s="32"/>
      <c r="G30" s="32"/>
    </row>
    <row r="31" spans="2:7" s="15" customFormat="1" ht="15" customHeight="1" x14ac:dyDescent="0.2">
      <c r="B31" s="100" t="s">
        <v>45</v>
      </c>
      <c r="C31" s="16">
        <v>21</v>
      </c>
      <c r="D31" s="73" t="s">
        <v>46</v>
      </c>
      <c r="E31" s="69">
        <v>94865458.429175615</v>
      </c>
      <c r="F31" s="32"/>
      <c r="G31" s="32"/>
    </row>
    <row r="32" spans="2:7" s="15" customFormat="1" ht="15" customHeight="1" x14ac:dyDescent="0.2">
      <c r="B32" s="100" t="s">
        <v>47</v>
      </c>
      <c r="C32" s="16">
        <v>22</v>
      </c>
      <c r="D32" s="102" t="s">
        <v>48</v>
      </c>
      <c r="E32" s="69">
        <v>1380965.3200400001</v>
      </c>
      <c r="F32" s="32"/>
      <c r="G32" s="118"/>
    </row>
    <row r="33" spans="2:8" s="15" customFormat="1" ht="15" customHeight="1" x14ac:dyDescent="0.2">
      <c r="B33" s="100" t="s">
        <v>49</v>
      </c>
      <c r="C33" s="16">
        <v>23</v>
      </c>
      <c r="D33" s="73" t="s">
        <v>50</v>
      </c>
      <c r="E33" s="69">
        <v>17088030.268880982</v>
      </c>
      <c r="F33" s="32"/>
      <c r="G33" s="39"/>
    </row>
    <row r="34" spans="2:8" s="15" customFormat="1" ht="15" customHeight="1" x14ac:dyDescent="0.2">
      <c r="B34" s="100" t="s">
        <v>51</v>
      </c>
      <c r="C34" s="16">
        <v>24</v>
      </c>
      <c r="D34" s="73" t="s">
        <v>52</v>
      </c>
      <c r="E34" s="69">
        <v>22033575.479999989</v>
      </c>
      <c r="F34" s="32"/>
      <c r="G34" s="32"/>
    </row>
    <row r="35" spans="2:8" s="15" customFormat="1" ht="15" customHeight="1" x14ac:dyDescent="0.2">
      <c r="B35" s="100" t="s">
        <v>53</v>
      </c>
      <c r="C35" s="16">
        <v>25</v>
      </c>
      <c r="D35" s="73" t="s">
        <v>54</v>
      </c>
      <c r="E35" s="69">
        <v>0</v>
      </c>
      <c r="F35" s="32"/>
      <c r="G35" s="32"/>
    </row>
    <row r="36" spans="2:8" s="15" customFormat="1" ht="15" customHeight="1" x14ac:dyDescent="0.2">
      <c r="B36" s="100" t="s">
        <v>55</v>
      </c>
      <c r="C36" s="16">
        <v>26</v>
      </c>
      <c r="D36" s="73" t="s">
        <v>56</v>
      </c>
      <c r="E36" s="69">
        <v>294984.69410959323</v>
      </c>
      <c r="F36" s="32"/>
      <c r="G36" s="32"/>
    </row>
    <row r="37" spans="2:8" s="15" customFormat="1" ht="15" customHeight="1" x14ac:dyDescent="0.2">
      <c r="B37" s="100" t="s">
        <v>57</v>
      </c>
      <c r="C37" s="16">
        <v>27</v>
      </c>
      <c r="D37" s="73" t="s">
        <v>58</v>
      </c>
      <c r="E37" s="69">
        <v>8771939.1670329757</v>
      </c>
      <c r="F37" s="32"/>
      <c r="G37" s="32"/>
    </row>
    <row r="38" spans="2:8" s="15" customFormat="1" ht="15" customHeight="1" x14ac:dyDescent="0.2">
      <c r="B38" s="100" t="s">
        <v>59</v>
      </c>
      <c r="C38" s="16">
        <v>28</v>
      </c>
      <c r="D38" s="73" t="s">
        <v>60</v>
      </c>
      <c r="E38" s="69">
        <v>416323.16799998964</v>
      </c>
      <c r="F38" s="32"/>
      <c r="G38" s="38"/>
    </row>
    <row r="39" spans="2:8" s="15" customFormat="1" ht="15" customHeight="1" x14ac:dyDescent="0.2">
      <c r="B39" s="100" t="s">
        <v>61</v>
      </c>
      <c r="C39" s="16">
        <v>29</v>
      </c>
      <c r="D39" s="73" t="s">
        <v>62</v>
      </c>
      <c r="E39" s="69">
        <v>25773885.190231971</v>
      </c>
      <c r="F39" s="32"/>
      <c r="G39" s="32"/>
    </row>
    <row r="40" spans="2:8" s="18" customFormat="1" ht="15" customHeight="1" thickBot="1" x14ac:dyDescent="0.25">
      <c r="B40" s="105" t="s">
        <v>63</v>
      </c>
      <c r="C40" s="17">
        <v>30</v>
      </c>
      <c r="D40" s="74" t="s">
        <v>64</v>
      </c>
      <c r="E40" s="71">
        <f>SUM(E30:E39)</f>
        <v>521583467.35683477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3" t="s">
        <v>65</v>
      </c>
      <c r="D42" s="123"/>
      <c r="E42" s="123"/>
      <c r="F42" s="32"/>
      <c r="G42" s="32"/>
    </row>
    <row r="43" spans="2:8" s="15" customFormat="1" ht="15" customHeight="1" x14ac:dyDescent="0.2">
      <c r="B43" s="98" t="s">
        <v>66</v>
      </c>
      <c r="C43" s="14">
        <v>31</v>
      </c>
      <c r="D43" s="72" t="s">
        <v>67</v>
      </c>
      <c r="E43" s="68">
        <v>157686771.94</v>
      </c>
      <c r="F43" s="32"/>
      <c r="G43" s="32"/>
    </row>
    <row r="44" spans="2:8" s="15" customFormat="1" ht="15" customHeight="1" x14ac:dyDescent="0.2">
      <c r="B44" s="100" t="s">
        <v>68</v>
      </c>
      <c r="C44" s="16">
        <v>32</v>
      </c>
      <c r="D44" s="73" t="s">
        <v>69</v>
      </c>
      <c r="E44" s="69">
        <v>28239193.998026624</v>
      </c>
      <c r="F44" s="32"/>
      <c r="G44" s="32"/>
    </row>
    <row r="45" spans="2:8" s="15" customFormat="1" ht="15" customHeight="1" x14ac:dyDescent="0.2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">
      <c r="B46" s="100" t="s">
        <v>72</v>
      </c>
      <c r="C46" s="16">
        <v>34</v>
      </c>
      <c r="D46" s="73" t="s">
        <v>73</v>
      </c>
      <c r="E46" s="69">
        <v>-10492464.223030522</v>
      </c>
      <c r="F46" s="32"/>
      <c r="G46" s="32"/>
    </row>
    <row r="47" spans="2:8" s="15" customFormat="1" ht="15" customHeight="1" x14ac:dyDescent="0.2">
      <c r="B47" s="100" t="s">
        <v>74</v>
      </c>
      <c r="C47" s="16">
        <v>35</v>
      </c>
      <c r="D47" s="73" t="s">
        <v>75</v>
      </c>
      <c r="E47" s="69">
        <v>42192217.038817883</v>
      </c>
      <c r="F47" s="32"/>
      <c r="G47" s="32"/>
      <c r="H47" s="37"/>
    </row>
    <row r="48" spans="2:8" s="15" customFormat="1" ht="15" customHeight="1" x14ac:dyDescent="0.2">
      <c r="B48" s="100" t="s">
        <v>76</v>
      </c>
      <c r="C48" s="16">
        <v>36</v>
      </c>
      <c r="D48" s="73" t="s">
        <v>77</v>
      </c>
      <c r="E48" s="69">
        <v>4012681.09</v>
      </c>
      <c r="F48" s="32"/>
      <c r="G48" s="37"/>
    </row>
    <row r="49" spans="2:8" s="18" customFormat="1" ht="15" customHeight="1" x14ac:dyDescent="0.2">
      <c r="B49" s="100" t="s">
        <v>78</v>
      </c>
      <c r="C49" s="27">
        <v>37</v>
      </c>
      <c r="D49" s="75" t="s">
        <v>79</v>
      </c>
      <c r="E49" s="76">
        <f>SUM(E43:E48)</f>
        <v>221638399.84381399</v>
      </c>
      <c r="F49" s="32"/>
      <c r="G49" s="32"/>
    </row>
    <row r="50" spans="2:8" s="18" customFormat="1" ht="15" customHeight="1" thickBot="1" x14ac:dyDescent="0.25">
      <c r="B50" s="105" t="s">
        <v>80</v>
      </c>
      <c r="C50" s="28">
        <v>38</v>
      </c>
      <c r="D50" s="77" t="s">
        <v>81</v>
      </c>
      <c r="E50" s="78">
        <f>E49+E40</f>
        <v>743221867.20064878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19"/>
      <c r="D54" s="119"/>
      <c r="E54" s="30"/>
    </row>
    <row r="55" spans="2:8" ht="9" customHeight="1" x14ac:dyDescent="0.3">
      <c r="D55" s="31"/>
    </row>
    <row r="56" spans="2:8" x14ac:dyDescent="0.3">
      <c r="C56" s="119"/>
      <c r="D56" s="119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H9" sqref="H9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85" bestFit="1" customWidth="1"/>
    <col min="10" max="10" width="9.140625" style="85"/>
    <col min="11" max="11" width="10.85546875" style="85" bestFit="1" customWidth="1"/>
    <col min="12" max="13" width="14.5703125" style="85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7"/>
      <c r="C1" s="127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">
      <c r="B2" s="127"/>
      <c r="C2" s="127"/>
      <c r="D2" s="127"/>
      <c r="E2" s="127"/>
      <c r="H2" s="88"/>
      <c r="I2" s="88"/>
      <c r="J2" s="88"/>
      <c r="K2" s="88"/>
      <c r="L2" s="88"/>
      <c r="M2" s="88"/>
    </row>
    <row r="3" spans="2:13" ht="15" customHeight="1" x14ac:dyDescent="0.2">
      <c r="H3" s="88"/>
      <c r="I3" s="88"/>
      <c r="J3" s="88"/>
      <c r="K3" s="88"/>
      <c r="L3" s="88"/>
      <c r="M3" s="88"/>
    </row>
    <row r="4" spans="2:13" s="41" customFormat="1" ht="15" customHeight="1" x14ac:dyDescent="0.2">
      <c r="D4" s="128" t="s">
        <v>84</v>
      </c>
      <c r="E4" s="128"/>
      <c r="H4" s="89"/>
      <c r="I4" s="89"/>
      <c r="J4" s="89"/>
      <c r="K4" s="89"/>
      <c r="L4" s="89"/>
      <c r="M4" s="89"/>
    </row>
    <row r="5" spans="2:13" ht="15" customHeight="1" thickBot="1" x14ac:dyDescent="0.25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25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25">
      <c r="C8" s="124" t="s">
        <v>85</v>
      </c>
      <c r="D8" s="124"/>
      <c r="E8" s="124"/>
      <c r="H8" s="91"/>
      <c r="I8" s="91"/>
      <c r="J8" s="91"/>
      <c r="K8" s="91"/>
      <c r="L8" s="91"/>
      <c r="M8" s="91"/>
    </row>
    <row r="9" spans="2:13" ht="15" customHeight="1" x14ac:dyDescent="0.2">
      <c r="B9" s="48" t="s">
        <v>5</v>
      </c>
      <c r="C9" s="49">
        <v>1</v>
      </c>
      <c r="D9" s="106" t="s">
        <v>86</v>
      </c>
      <c r="E9" s="80">
        <v>492265199.66251427</v>
      </c>
      <c r="F9" s="33"/>
      <c r="H9" s="88"/>
      <c r="I9" s="88"/>
      <c r="J9" s="88"/>
      <c r="K9" s="88"/>
      <c r="L9" s="88"/>
      <c r="M9" s="88"/>
    </row>
    <row r="10" spans="2:13" ht="15" customHeight="1" x14ac:dyDescent="0.2">
      <c r="B10" s="50" t="s">
        <v>7</v>
      </c>
      <c r="C10" s="51">
        <v>2</v>
      </c>
      <c r="D10" s="107" t="s">
        <v>87</v>
      </c>
      <c r="E10" s="81">
        <v>125103547.57592925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">
      <c r="B11" s="50" t="s">
        <v>9</v>
      </c>
      <c r="C11" s="51">
        <v>3</v>
      </c>
      <c r="D11" s="108" t="s">
        <v>88</v>
      </c>
      <c r="E11" s="81">
        <v>23674509.995658845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">
      <c r="B12" s="50" t="s">
        <v>11</v>
      </c>
      <c r="C12" s="51">
        <v>4</v>
      </c>
      <c r="D12" s="109" t="s">
        <v>89</v>
      </c>
      <c r="E12" s="81">
        <v>11328770.654990146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">
      <c r="B13" s="50" t="s">
        <v>13</v>
      </c>
      <c r="C13" s="16">
        <v>5</v>
      </c>
      <c r="D13" s="101" t="s">
        <v>90</v>
      </c>
      <c r="E13" s="69">
        <f>E9-E10-E11+E12</f>
        <v>354815912.74591631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">
      <c r="B14" s="50" t="s">
        <v>15</v>
      </c>
      <c r="C14" s="51">
        <v>6</v>
      </c>
      <c r="D14" s="107" t="s">
        <v>91</v>
      </c>
      <c r="E14" s="81">
        <v>294559180.63478923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">
      <c r="B15" s="50" t="s">
        <v>17</v>
      </c>
      <c r="C15" s="51">
        <v>7</v>
      </c>
      <c r="D15" s="107" t="s">
        <v>92</v>
      </c>
      <c r="E15" s="81">
        <v>65677237.783497117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">
      <c r="B16" s="50" t="s">
        <v>19</v>
      </c>
      <c r="C16" s="51">
        <v>8</v>
      </c>
      <c r="D16" s="108" t="s">
        <v>93</v>
      </c>
      <c r="E16" s="81">
        <v>48310096.388686247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">
      <c r="B17" s="50" t="s">
        <v>20</v>
      </c>
      <c r="C17" s="51">
        <v>9</v>
      </c>
      <c r="D17" s="108" t="s">
        <v>94</v>
      </c>
      <c r="E17" s="81">
        <v>45085858.903990269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">
      <c r="B18" s="50" t="s">
        <v>22</v>
      </c>
      <c r="C18" s="51">
        <v>10</v>
      </c>
      <c r="D18" s="108" t="s">
        <v>95</v>
      </c>
      <c r="E18" s="81">
        <v>6958903.4933999926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">
      <c r="B19" s="50" t="s">
        <v>24</v>
      </c>
      <c r="C19" s="16">
        <v>11</v>
      </c>
      <c r="D19" s="101" t="s">
        <v>96</v>
      </c>
      <c r="E19" s="69">
        <f>E14-E15+E16-E17-E18</f>
        <v>225147276.84258813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">
      <c r="B20" s="50" t="s">
        <v>26</v>
      </c>
      <c r="C20" s="16">
        <v>12</v>
      </c>
      <c r="D20" s="101" t="s">
        <v>97</v>
      </c>
      <c r="E20" s="69">
        <v>7813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">
      <c r="B21" s="50" t="s">
        <v>28</v>
      </c>
      <c r="C21" s="16">
        <v>13</v>
      </c>
      <c r="D21" s="101" t="s">
        <v>98</v>
      </c>
      <c r="E21" s="69">
        <v>-7406614.2851067884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25">
      <c r="B22" s="52" t="s">
        <v>30</v>
      </c>
      <c r="C22" s="110">
        <v>14</v>
      </c>
      <c r="D22" s="111" t="s">
        <v>99</v>
      </c>
      <c r="E22" s="82">
        <f>E13-E19-E20+E21</f>
        <v>122254208.61822139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25">
      <c r="C24" s="124" t="s">
        <v>100</v>
      </c>
      <c r="D24" s="124"/>
      <c r="E24" s="124"/>
      <c r="F24" s="33"/>
      <c r="H24" s="88"/>
      <c r="I24" s="88"/>
      <c r="J24" s="88"/>
      <c r="K24" s="88"/>
      <c r="L24" s="88"/>
      <c r="M24" s="88"/>
    </row>
    <row r="25" spans="2:13" ht="15" customHeight="1" x14ac:dyDescent="0.2">
      <c r="B25" s="48" t="s">
        <v>32</v>
      </c>
      <c r="C25" s="49">
        <v>15</v>
      </c>
      <c r="D25" s="106" t="s">
        <v>86</v>
      </c>
      <c r="E25" s="80">
        <v>37325108.929028355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">
      <c r="B26" s="50" t="s">
        <v>34</v>
      </c>
      <c r="C26" s="51">
        <v>16</v>
      </c>
      <c r="D26" s="107" t="s">
        <v>87</v>
      </c>
      <c r="E26" s="81">
        <v>4271826.6787834214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">
      <c r="B27" s="50" t="s">
        <v>36</v>
      </c>
      <c r="C27" s="51">
        <v>17</v>
      </c>
      <c r="D27" s="108" t="s">
        <v>88</v>
      </c>
      <c r="E27" s="81">
        <v>850728.39825812657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">
      <c r="B28" s="50" t="s">
        <v>38</v>
      </c>
      <c r="C28" s="51">
        <v>18</v>
      </c>
      <c r="D28" s="108" t="s">
        <v>89</v>
      </c>
      <c r="E28" s="81">
        <v>-56512.263467272831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">
      <c r="B29" s="50" t="s">
        <v>40</v>
      </c>
      <c r="C29" s="16">
        <v>19</v>
      </c>
      <c r="D29" s="101" t="s">
        <v>101</v>
      </c>
      <c r="E29" s="69">
        <f>E25-E26-E27+E28</f>
        <v>32146041.588519532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">
      <c r="B30" s="50" t="s">
        <v>43</v>
      </c>
      <c r="C30" s="51">
        <v>20</v>
      </c>
      <c r="D30" s="107" t="s">
        <v>91</v>
      </c>
      <c r="E30" s="81">
        <v>10625724.1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">
      <c r="B31" s="50" t="s">
        <v>45</v>
      </c>
      <c r="C31" s="51">
        <v>21</v>
      </c>
      <c r="D31" s="107" t="s">
        <v>102</v>
      </c>
      <c r="E31" s="81">
        <v>3161717.0073753665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">
      <c r="B32" s="50" t="s">
        <v>47</v>
      </c>
      <c r="C32" s="51">
        <v>22</v>
      </c>
      <c r="D32" s="108" t="s">
        <v>93</v>
      </c>
      <c r="E32" s="81">
        <v>-798445.83089578955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">
      <c r="B33" s="50" t="s">
        <v>49</v>
      </c>
      <c r="C33" s="51">
        <v>23</v>
      </c>
      <c r="D33" s="108" t="s">
        <v>94</v>
      </c>
      <c r="E33" s="81">
        <v>172750.98923176382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">
      <c r="B35" s="50" t="s">
        <v>53</v>
      </c>
      <c r="C35" s="16">
        <v>25</v>
      </c>
      <c r="D35" s="101" t="s">
        <v>104</v>
      </c>
      <c r="E35" s="69">
        <f>E30-E31+E32-E33-E34</f>
        <v>6492810.2724970793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">
      <c r="B40" s="50" t="s">
        <v>63</v>
      </c>
      <c r="C40" s="16">
        <v>30</v>
      </c>
      <c r="D40" s="101" t="s">
        <v>98</v>
      </c>
      <c r="E40" s="69">
        <v>-7606658.1006303215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25">
      <c r="B41" s="52" t="s">
        <v>66</v>
      </c>
      <c r="C41" s="110">
        <v>31</v>
      </c>
      <c r="D41" s="111" t="s">
        <v>109</v>
      </c>
      <c r="E41" s="82">
        <f>E29-E35+E38-E39+E40</f>
        <v>18046573.215392131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25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25">
      <c r="B43" s="55" t="s">
        <v>68</v>
      </c>
      <c r="C43" s="113">
        <v>32</v>
      </c>
      <c r="D43" s="114" t="s">
        <v>110</v>
      </c>
      <c r="E43" s="83">
        <f>E22+E41</f>
        <v>140300781.83361351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25">
      <c r="C45" s="20"/>
      <c r="D45" s="124" t="s">
        <v>111</v>
      </c>
      <c r="E45" s="124"/>
      <c r="F45" s="33"/>
      <c r="H45" s="88"/>
      <c r="I45" s="88"/>
      <c r="J45" s="88"/>
      <c r="K45" s="88"/>
      <c r="L45" s="88"/>
      <c r="M45" s="88"/>
    </row>
    <row r="46" spans="2:13" ht="15" customHeight="1" x14ac:dyDescent="0.2">
      <c r="B46" s="48" t="s">
        <v>70</v>
      </c>
      <c r="C46" s="49">
        <v>33</v>
      </c>
      <c r="D46" s="115" t="s">
        <v>112</v>
      </c>
      <c r="E46" s="80">
        <v>522886.85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">
      <c r="B47" s="50" t="s">
        <v>72</v>
      </c>
      <c r="C47" s="51">
        <v>34</v>
      </c>
      <c r="D47" s="107" t="s">
        <v>113</v>
      </c>
      <c r="E47" s="81">
        <v>44790.020000000004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25">
      <c r="B49" s="52" t="s">
        <v>76</v>
      </c>
      <c r="C49" s="110">
        <v>36</v>
      </c>
      <c r="D49" s="111" t="s">
        <v>115</v>
      </c>
      <c r="E49" s="82">
        <f>E46-E47-E48</f>
        <v>478096.82999999996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25">
      <c r="C51" s="124" t="s">
        <v>116</v>
      </c>
      <c r="D51" s="124"/>
      <c r="E51" s="124"/>
      <c r="F51" s="33"/>
      <c r="H51" s="88"/>
      <c r="I51" s="88"/>
      <c r="J51" s="88"/>
      <c r="K51" s="88"/>
      <c r="L51" s="88"/>
      <c r="M51" s="88"/>
    </row>
    <row r="52" spans="2:13" ht="15" customHeight="1" x14ac:dyDescent="0.2">
      <c r="B52" s="48" t="s">
        <v>78</v>
      </c>
      <c r="C52" s="49">
        <v>37</v>
      </c>
      <c r="D52" s="106" t="s">
        <v>117</v>
      </c>
      <c r="E52" s="80">
        <v>10928596.795665981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">
      <c r="B53" s="50" t="s">
        <v>80</v>
      </c>
      <c r="C53" s="51">
        <v>38</v>
      </c>
      <c r="D53" s="108" t="s">
        <v>118</v>
      </c>
      <c r="E53" s="81">
        <v>73658.875500000009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">
      <c r="B54" s="50" t="s">
        <v>119</v>
      </c>
      <c r="C54" s="51">
        <v>39</v>
      </c>
      <c r="D54" s="108" t="s">
        <v>120</v>
      </c>
      <c r="E54" s="81">
        <v>461795.37493150705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">
      <c r="B56" s="50" t="s">
        <v>123</v>
      </c>
      <c r="C56" s="51">
        <v>41</v>
      </c>
      <c r="D56" s="108" t="s">
        <v>23</v>
      </c>
      <c r="E56" s="81">
        <v>-46189.383683331456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">
      <c r="B57" s="50" t="s">
        <v>124</v>
      </c>
      <c r="C57" s="51">
        <v>42</v>
      </c>
      <c r="D57" s="108" t="s">
        <v>25</v>
      </c>
      <c r="E57" s="81">
        <v>2580694.0144831077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">
      <c r="B59" s="50" t="s">
        <v>126</v>
      </c>
      <c r="C59" s="51">
        <v>44</v>
      </c>
      <c r="D59" s="108" t="s">
        <v>21</v>
      </c>
      <c r="E59" s="81">
        <v>1288188.6301119216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25">
      <c r="B61" s="52" t="s">
        <v>129</v>
      </c>
      <c r="C61" s="57">
        <v>46</v>
      </c>
      <c r="D61" s="116" t="s">
        <v>130</v>
      </c>
      <c r="E61" s="82">
        <f>SUM(E52:E60)</f>
        <v>15286744.307009185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25">
      <c r="C63" s="125" t="s">
        <v>131</v>
      </c>
      <c r="D63" s="125"/>
      <c r="E63" s="125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">
      <c r="B64" s="48" t="s">
        <v>132</v>
      </c>
      <c r="C64" s="49">
        <v>47</v>
      </c>
      <c r="D64" s="58" t="s">
        <v>133</v>
      </c>
      <c r="E64" s="80">
        <v>65817079.217849992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">
      <c r="B65" s="50" t="s">
        <v>134</v>
      </c>
      <c r="C65" s="51">
        <v>48</v>
      </c>
      <c r="D65" s="59" t="s">
        <v>135</v>
      </c>
      <c r="E65" s="81">
        <v>35460954.581837155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">
      <c r="B66" s="50" t="s">
        <v>136</v>
      </c>
      <c r="C66" s="51">
        <v>49</v>
      </c>
      <c r="D66" s="59" t="s">
        <v>137</v>
      </c>
      <c r="E66" s="81">
        <v>497226.19690122752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">
      <c r="B67" s="50" t="s">
        <v>138</v>
      </c>
      <c r="C67" s="51">
        <v>50</v>
      </c>
      <c r="D67" s="59" t="s">
        <v>139</v>
      </c>
      <c r="E67" s="81">
        <v>4517209.1161178248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">
      <c r="B68" s="50" t="s">
        <v>140</v>
      </c>
      <c r="C68" s="51">
        <v>51</v>
      </c>
      <c r="D68" s="59" t="s">
        <v>141</v>
      </c>
      <c r="E68" s="81">
        <v>1926524.6003341323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25">
      <c r="B70" s="60" t="s">
        <v>144</v>
      </c>
      <c r="C70" s="61">
        <v>53</v>
      </c>
      <c r="D70" s="62" t="s">
        <v>145</v>
      </c>
      <c r="E70" s="84">
        <v>849899.2216103829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25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">
      <c r="B72" s="48" t="s">
        <v>146</v>
      </c>
      <c r="C72" s="14">
        <v>54</v>
      </c>
      <c r="D72" s="99" t="s">
        <v>147</v>
      </c>
      <c r="E72" s="68">
        <f>E43+E49+E61-E64-E65-E66-E67-E68-E69+E70</f>
        <v>48696528.479192764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">
      <c r="B73" s="50" t="s">
        <v>148</v>
      </c>
      <c r="C73" s="16">
        <v>55</v>
      </c>
      <c r="D73" s="65" t="s">
        <v>149</v>
      </c>
      <c r="E73" s="69">
        <v>6504311.2923072567</v>
      </c>
      <c r="F73" s="33"/>
      <c r="H73" s="95"/>
      <c r="I73" s="95"/>
      <c r="J73" s="95"/>
      <c r="K73" s="95"/>
      <c r="L73" s="95"/>
      <c r="M73" s="95"/>
    </row>
    <row r="74" spans="2:13" s="15" customFormat="1" ht="15" customHeight="1" thickBot="1" x14ac:dyDescent="0.25">
      <c r="B74" s="52" t="s">
        <v>150</v>
      </c>
      <c r="C74" s="110">
        <v>56</v>
      </c>
      <c r="D74" s="111" t="s">
        <v>151</v>
      </c>
      <c r="E74" s="82">
        <f>E72-E73</f>
        <v>42192217.186885506</v>
      </c>
      <c r="F74" s="33"/>
      <c r="H74" s="95"/>
      <c r="I74" s="95"/>
      <c r="J74" s="95"/>
      <c r="K74" s="95"/>
      <c r="L74" s="95"/>
      <c r="M74" s="95"/>
    </row>
    <row r="75" spans="2:13" x14ac:dyDescent="0.2">
      <c r="D75" s="66"/>
      <c r="H75" s="88"/>
      <c r="I75" s="88"/>
      <c r="J75" s="88"/>
      <c r="K75" s="88"/>
      <c r="L75" s="88"/>
      <c r="M75" s="88"/>
    </row>
    <row r="76" spans="2:13" ht="31.5" customHeight="1" x14ac:dyDescent="0.2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">
      <c r="C77" s="40"/>
      <c r="D77" s="86"/>
      <c r="H77" s="88"/>
      <c r="I77" s="88"/>
      <c r="J77" s="88"/>
      <c r="K77" s="88"/>
      <c r="L77" s="88"/>
      <c r="M77" s="88"/>
    </row>
    <row r="78" spans="2:13" x14ac:dyDescent="0.2">
      <c r="C78" s="126"/>
      <c r="D78" s="126"/>
      <c r="E78" s="33"/>
      <c r="H78" s="88"/>
      <c r="I78" s="88"/>
      <c r="J78" s="88"/>
      <c r="K78" s="88"/>
      <c r="L78" s="88"/>
      <c r="M78" s="88"/>
    </row>
    <row r="79" spans="2:13" ht="9" customHeight="1" x14ac:dyDescent="0.2">
      <c r="C79" s="40"/>
      <c r="D79" s="86"/>
      <c r="H79" s="88"/>
      <c r="I79" s="88"/>
      <c r="J79" s="88"/>
      <c r="K79" s="88"/>
      <c r="L79" s="88"/>
      <c r="M79" s="88"/>
    </row>
    <row r="80" spans="2:13" x14ac:dyDescent="0.2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2019-04-08T09:34:06Z</dcterms:modified>
</cp:coreProperties>
</file>