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5135" windowHeight="9180" tabRatio="915" activeTab="2"/>
  </bookViews>
  <sheets>
    <sheet name="პოლისების რაოდენობა" sheetId="17" r:id="rId1"/>
    <sheet name="სატ. საშუალებათა რაოდენობა" sheetId="19" r:id="rId2"/>
    <sheet name="პრემიები(დაზღვევა)" sheetId="4" r:id="rId3"/>
    <sheet name="გამომუშავებული პრემია(დაზღვევა)" sheetId="14" r:id="rId4"/>
    <sheet name="ზარალები(დაზღვევა)" sheetId="5" r:id="rId5"/>
    <sheet name="ბაზრის სტრუქტურა(დაზღვევა)" sheetId="8" r:id="rId6"/>
    <sheet name="პრემიები(მიღებული გადაზღვევა)" sheetId="13" r:id="rId7"/>
    <sheet name="გამომუშავებული პრემია(მიღ. გად)" sheetId="15" r:id="rId8"/>
    <sheet name="ზარალები(მიღებული გადაზღვევა)" sheetId="12" r:id="rId9"/>
    <sheet name="ბაზრის სტრუქტურა(მიღ. გადაზღვ.)" sheetId="11" r:id="rId10"/>
  </sheets>
  <definedNames>
    <definedName name="_xlnm._FilterDatabase" localSheetId="2" hidden="1">'პრემიები(დაზღვევა)'!$A$5:$AO$5</definedName>
  </definedNames>
  <calcPr calcId="145621"/>
</workbook>
</file>

<file path=xl/calcChain.xml><?xml version="1.0" encoding="utf-8"?>
<calcChain xmlns="http://schemas.openxmlformats.org/spreadsheetml/2006/main">
  <c r="AN17" i="12" l="1"/>
  <c r="AM17" i="12"/>
  <c r="AN16" i="15"/>
  <c r="AM16" i="15"/>
  <c r="AN16" i="13"/>
  <c r="AM16" i="13"/>
  <c r="AN8" i="5"/>
  <c r="AM8" i="5"/>
  <c r="AN7" i="14"/>
  <c r="AM7" i="14"/>
  <c r="AN7" i="4"/>
  <c r="AM7" i="4"/>
  <c r="AL22" i="12" l="1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L21" i="13"/>
  <c r="AK21" i="13"/>
  <c r="C24" i="11" s="1"/>
  <c r="AJ21" i="13"/>
  <c r="AI21" i="13"/>
  <c r="C23" i="11" s="1"/>
  <c r="AH21" i="13"/>
  <c r="AG21" i="13"/>
  <c r="C22" i="11" s="1"/>
  <c r="AF21" i="13"/>
  <c r="AE21" i="13"/>
  <c r="C21" i="11" s="1"/>
  <c r="AD21" i="13"/>
  <c r="AC21" i="13"/>
  <c r="C20" i="11" s="1"/>
  <c r="AB21" i="13"/>
  <c r="AA21" i="13"/>
  <c r="C19" i="11" s="1"/>
  <c r="Z21" i="13"/>
  <c r="Y21" i="13"/>
  <c r="C18" i="11" s="1"/>
  <c r="X21" i="13"/>
  <c r="W21" i="13"/>
  <c r="C17" i="11" s="1"/>
  <c r="V21" i="13"/>
  <c r="U21" i="13"/>
  <c r="C16" i="11" s="1"/>
  <c r="T21" i="13"/>
  <c r="S21" i="13"/>
  <c r="C15" i="11" s="1"/>
  <c r="R21" i="13"/>
  <c r="Q21" i="13"/>
  <c r="C14" i="11" s="1"/>
  <c r="P21" i="13"/>
  <c r="O21" i="13"/>
  <c r="C13" i="11" s="1"/>
  <c r="N21" i="13"/>
  <c r="M21" i="13"/>
  <c r="C12" i="11" s="1"/>
  <c r="L21" i="13"/>
  <c r="K21" i="13"/>
  <c r="C11" i="11" s="1"/>
  <c r="J21" i="13"/>
  <c r="I21" i="13"/>
  <c r="C10" i="11" s="1"/>
  <c r="H21" i="13"/>
  <c r="G21" i="13"/>
  <c r="C9" i="11" s="1"/>
  <c r="F21" i="13"/>
  <c r="E21" i="13"/>
  <c r="C8" i="11" s="1"/>
  <c r="D21" i="13"/>
  <c r="C21" i="13"/>
  <c r="C7" i="11" s="1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AL21" i="4"/>
  <c r="AK21" i="4"/>
  <c r="C24" i="8" s="1"/>
  <c r="AJ21" i="4"/>
  <c r="AI21" i="4"/>
  <c r="C23" i="8" s="1"/>
  <c r="AH21" i="4"/>
  <c r="AG21" i="4"/>
  <c r="C22" i="8" s="1"/>
  <c r="AF21" i="4"/>
  <c r="AE21" i="4"/>
  <c r="C21" i="8" s="1"/>
  <c r="AD21" i="4"/>
  <c r="AC21" i="4"/>
  <c r="C20" i="8" s="1"/>
  <c r="AB21" i="4"/>
  <c r="AA21" i="4"/>
  <c r="C19" i="8" s="1"/>
  <c r="Z21" i="4"/>
  <c r="Y21" i="4"/>
  <c r="C18" i="8" s="1"/>
  <c r="X21" i="4"/>
  <c r="W21" i="4"/>
  <c r="C17" i="8" s="1"/>
  <c r="V21" i="4"/>
  <c r="U21" i="4"/>
  <c r="C16" i="8" s="1"/>
  <c r="T21" i="4"/>
  <c r="S21" i="4"/>
  <c r="C15" i="8" s="1"/>
  <c r="R21" i="4"/>
  <c r="Q21" i="4"/>
  <c r="C14" i="8" s="1"/>
  <c r="P21" i="4"/>
  <c r="O21" i="4"/>
  <c r="C13" i="8" s="1"/>
  <c r="N21" i="4"/>
  <c r="M21" i="4"/>
  <c r="C12" i="8" s="1"/>
  <c r="L21" i="4"/>
  <c r="K21" i="4"/>
  <c r="C11" i="8" s="1"/>
  <c r="J21" i="4"/>
  <c r="I21" i="4"/>
  <c r="C10" i="8" s="1"/>
  <c r="H21" i="4"/>
  <c r="G21" i="4"/>
  <c r="C9" i="8" s="1"/>
  <c r="F21" i="4"/>
  <c r="E21" i="4"/>
  <c r="C8" i="8" s="1"/>
  <c r="D21" i="4"/>
  <c r="C21" i="4"/>
  <c r="C7" i="8" s="1"/>
  <c r="AM7" i="13" l="1"/>
  <c r="AM8" i="13"/>
  <c r="AM9" i="13"/>
  <c r="AM10" i="13"/>
  <c r="AM11" i="13"/>
  <c r="AM12" i="13"/>
  <c r="AM13" i="13"/>
  <c r="AM14" i="13"/>
  <c r="AM15" i="13"/>
  <c r="AM17" i="13"/>
  <c r="AM18" i="13"/>
  <c r="AM19" i="13"/>
  <c r="AM20" i="13"/>
  <c r="AM6" i="13"/>
  <c r="AN7" i="12"/>
  <c r="AN8" i="12"/>
  <c r="AM10" i="12"/>
  <c r="AM13" i="12"/>
  <c r="AM12" i="12"/>
  <c r="AM11" i="12"/>
  <c r="AM9" i="12"/>
  <c r="AM8" i="12"/>
  <c r="AM7" i="12"/>
  <c r="AN9" i="15"/>
  <c r="AN7" i="15"/>
  <c r="AN12" i="15"/>
  <c r="AN10" i="15"/>
  <c r="AN8" i="15"/>
  <c r="AM12" i="15"/>
  <c r="AM10" i="15"/>
  <c r="AM6" i="15"/>
  <c r="AM7" i="15"/>
  <c r="AN19" i="15"/>
  <c r="AM19" i="15"/>
  <c r="AN18" i="15"/>
  <c r="AM18" i="15"/>
  <c r="AN20" i="15"/>
  <c r="AM20" i="15"/>
  <c r="AN17" i="15"/>
  <c r="AM17" i="15"/>
  <c r="AM9" i="15"/>
  <c r="AN15" i="15"/>
  <c r="AM15" i="15"/>
  <c r="AN14" i="15"/>
  <c r="AM14" i="15"/>
  <c r="AN13" i="15"/>
  <c r="AM13" i="15"/>
  <c r="AN11" i="15"/>
  <c r="AN6" i="15"/>
  <c r="AN10" i="5"/>
  <c r="AN7" i="5"/>
  <c r="AN13" i="5"/>
  <c r="AN12" i="5"/>
  <c r="AN11" i="5"/>
  <c r="AN15" i="5"/>
  <c r="AN16" i="5"/>
  <c r="AN17" i="5"/>
  <c r="AN14" i="5"/>
  <c r="AN21" i="5"/>
  <c r="AN20" i="5"/>
  <c r="AN19" i="5"/>
  <c r="AN18" i="5"/>
  <c r="AN9" i="5"/>
  <c r="AM12" i="5"/>
  <c r="AN17" i="14"/>
  <c r="AN15" i="14"/>
  <c r="AN14" i="14"/>
  <c r="AN6" i="14"/>
  <c r="AN9" i="14"/>
  <c r="AN8" i="14"/>
  <c r="AM12" i="14"/>
  <c r="AM6" i="14"/>
  <c r="AM9" i="14"/>
  <c r="AN13" i="14"/>
  <c r="AM17" i="4"/>
  <c r="AN13" i="4"/>
  <c r="AM14" i="4"/>
  <c r="AN10" i="4"/>
  <c r="AM11" i="4"/>
  <c r="AM12" i="4"/>
  <c r="AN20" i="13"/>
  <c r="AN18" i="13"/>
  <c r="AN19" i="13"/>
  <c r="AN8" i="13"/>
  <c r="AN10" i="13"/>
  <c r="AN11" i="13"/>
  <c r="AN12" i="13"/>
  <c r="AN13" i="13"/>
  <c r="AN14" i="13"/>
  <c r="AN15" i="13"/>
  <c r="AN9" i="13"/>
  <c r="AN17" i="13"/>
  <c r="AN6" i="13"/>
  <c r="AM15" i="12"/>
  <c r="AN10" i="12"/>
  <c r="AN15" i="12"/>
  <c r="AN14" i="12"/>
  <c r="AN13" i="12"/>
  <c r="AN9" i="12"/>
  <c r="AM21" i="12"/>
  <c r="AN21" i="12"/>
  <c r="AM19" i="12"/>
  <c r="AN19" i="12"/>
  <c r="AM20" i="12"/>
  <c r="AN20" i="12"/>
  <c r="AN11" i="12"/>
  <c r="AN12" i="12"/>
  <c r="AM14" i="12"/>
  <c r="AM16" i="12"/>
  <c r="AN16" i="12"/>
  <c r="AM18" i="12"/>
  <c r="AN18" i="12"/>
  <c r="AM20" i="5"/>
  <c r="AM19" i="5"/>
  <c r="AM11" i="5"/>
  <c r="AM16" i="5"/>
  <c r="AM17" i="5"/>
  <c r="AM21" i="5"/>
  <c r="AN18" i="14"/>
  <c r="AN19" i="14"/>
  <c r="AN12" i="14"/>
  <c r="AM13" i="14"/>
  <c r="AM20" i="14"/>
  <c r="AM16" i="14"/>
  <c r="AM15" i="14"/>
  <c r="AN20" i="4"/>
  <c r="AN15" i="4"/>
  <c r="AN12" i="4"/>
  <c r="AM13" i="4"/>
  <c r="AN11" i="4"/>
  <c r="AM9" i="4"/>
  <c r="AN18" i="4"/>
  <c r="AN6" i="4"/>
  <c r="AM16" i="4"/>
  <c r="AN17" i="4"/>
  <c r="AM20" i="4"/>
  <c r="AM15" i="4"/>
  <c r="AN19" i="4"/>
  <c r="AM19" i="4"/>
  <c r="AN9" i="4"/>
  <c r="AM10" i="4"/>
  <c r="AM18" i="4"/>
  <c r="AM6" i="4"/>
  <c r="AN14" i="4"/>
  <c r="AN16" i="4"/>
  <c r="AM8" i="4"/>
  <c r="AM8" i="15"/>
  <c r="AM11" i="15"/>
  <c r="AN7" i="13"/>
  <c r="AM18" i="5"/>
  <c r="AM14" i="5"/>
  <c r="AM15" i="5"/>
  <c r="AM13" i="5"/>
  <c r="AM10" i="5"/>
  <c r="AM7" i="5"/>
  <c r="AM9" i="5"/>
  <c r="AM8" i="14"/>
  <c r="AM10" i="14"/>
  <c r="AM14" i="14"/>
  <c r="AM17" i="14"/>
  <c r="AM19" i="14"/>
  <c r="AN20" i="14"/>
  <c r="AM18" i="14"/>
  <c r="AN10" i="14"/>
  <c r="AM11" i="14"/>
  <c r="AN11" i="14"/>
  <c r="AN16" i="14"/>
  <c r="AN8" i="4"/>
  <c r="AN22" i="12" l="1"/>
  <c r="AM22" i="12"/>
  <c r="AN21" i="15"/>
  <c r="AM21" i="15"/>
  <c r="AM21" i="13"/>
  <c r="AN21" i="13"/>
  <c r="AM22" i="5"/>
  <c r="AN22" i="5"/>
  <c r="AN21" i="14"/>
  <c r="AM21" i="4"/>
  <c r="AM21" i="14"/>
  <c r="AN21" i="4"/>
  <c r="C25" i="11"/>
  <c r="D11" i="11" s="1"/>
  <c r="C25" i="8"/>
  <c r="D7" i="8" s="1"/>
  <c r="D24" i="8" l="1"/>
  <c r="D20" i="8"/>
  <c r="D22" i="8"/>
  <c r="D18" i="8"/>
  <c r="D10" i="8"/>
  <c r="D23" i="8"/>
  <c r="D21" i="8"/>
  <c r="D19" i="8"/>
  <c r="D16" i="8"/>
  <c r="D14" i="8"/>
  <c r="D12" i="8"/>
  <c r="D9" i="8"/>
  <c r="D23" i="11"/>
  <c r="D17" i="8"/>
  <c r="D15" i="8"/>
  <c r="D13" i="8"/>
  <c r="D11" i="8"/>
  <c r="D8" i="8"/>
  <c r="D20" i="11"/>
  <c r="D10" i="11"/>
  <c r="D21" i="11"/>
  <c r="D22" i="11"/>
  <c r="D18" i="11"/>
  <c r="D14" i="11"/>
  <c r="D12" i="11"/>
  <c r="D24" i="11"/>
  <c r="D16" i="11"/>
  <c r="D19" i="11"/>
  <c r="D8" i="11"/>
  <c r="D13" i="11"/>
  <c r="D15" i="11"/>
  <c r="D7" i="11"/>
  <c r="D17" i="11"/>
  <c r="D9" i="11"/>
  <c r="D25" i="8" l="1"/>
  <c r="D25" i="11"/>
</calcChain>
</file>

<file path=xl/sharedStrings.xml><?xml version="1.0" encoding="utf-8"?>
<sst xmlns="http://schemas.openxmlformats.org/spreadsheetml/2006/main" count="601" uniqueCount="81">
  <si>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</si>
  <si>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</si>
  <si>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</si>
  <si>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</si>
  <si>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</si>
  <si>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</si>
  <si>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</si>
  <si>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</si>
  <si>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</si>
  <si>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</si>
  <si>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</si>
  <si>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</si>
  <si>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</si>
  <si>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</si>
  <si>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</si>
  <si>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</si>
  <si>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</si>
  <si>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</si>
  <si>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</si>
  <si>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</si>
  <si>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</si>
  <si>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</si>
  <si>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</si>
  <si>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</si>
  <si>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</si>
  <si>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</si>
  <si>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</si>
  <si>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(გადაზღვევის საქმიანობა, სახეობების მიხედვით)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</si>
  <si>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</si>
  <si>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</si>
  <si>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</si>
  <si>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სხვა სახმელეთო სატრანსპორტო საშუალებათა დაზღვევა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</si>
  <si>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</si>
  <si>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</si>
  <si>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</si>
  <si>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</si>
  <si>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</si>
  <si>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</si>
  <si>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</si>
  <si>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</si>
  <si>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</si>
  <si>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</si>
  <si>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</si>
  <si>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</si>
  <si>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სახმელეთო ავტოსატრანსპორტო საშუალებათა დაზღვევა (ავტოკასკო)</t>
  </si>
  <si>
    <t>მცურავ სატრანსპორტო საშუალებათა დაზღვევა (კორპუსის დაზღვევა)</t>
  </si>
  <si>
    <t>სამოქალაქო პასუხისმგებლობის დაზღვევა</t>
  </si>
  <si>
    <t>სს “სადაზღვევო კომპანია ალდაგი ბისიაი"</t>
  </si>
  <si>
    <t>სს "სადაზღვევო კომპანია ჯი პი აი ჰოლდინგი"</t>
  </si>
  <si>
    <t>სამედიცინო დაზღვევის ჯგუფი სს "არქიმედეს გლობალ ჯორჯია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</si>
  <si>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</si>
  <si>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</si>
  <si>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„სადაზღვევო კომპანია ალფა“</t>
  </si>
  <si>
    <t>შპს „ პსპ სამედიცინო დაზღვევა”</t>
  </si>
  <si>
    <t>შპს სადაზღვევო კომპანია "უნისონი"</t>
  </si>
  <si>
    <t>შპს დაზღვევის კომპანია "ქართუ"</t>
  </si>
  <si>
    <t>შპს სადაზღვევო კომპანია "ტაო"</t>
  </si>
  <si>
    <t>შპს სადაზღვევო კომპანია „არდი ჯგუფი“</t>
  </si>
  <si>
    <t>სს „სტანდარტ დაზღვევა საქართველო“</t>
  </si>
  <si>
    <t xml:space="preserve"> ს.ს. სადაზღვევო კომპანია ჩარტისის საქართველოს ფილიალი</t>
  </si>
  <si>
    <t>შპს სადაზღვევო  კომპანია ჩარტის ევროპა ს.ა. საქართველოს ფილიალი</t>
  </si>
  <si>
    <t>საანგარიშო თარიღი: 2012 წლის 31 დეკემბერი</t>
  </si>
  <si>
    <t>საანგარიშო პერიოდი: 2012 წლის 1 იანვარი - 2012 წლის 31 დეკემბერი</t>
  </si>
  <si>
    <t>2012 წლის განმავლობაში დაზღვეულ სატრანსპორტო საშუალებათა რაოდენობა</t>
  </si>
  <si>
    <t>2012 წლის განმავლობაში სადაზღვევო კომპანიების მიერ მოზიდული სადაზღვევო პრემია და გადაზღვევის პრემიის ოდენობა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</si>
  <si>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(01.01.2012 - 31.12.2012)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  <r>
      <rPr>
        <b/>
        <sz val="10"/>
        <rFont val="AcadMtavr"/>
      </rPr>
      <t/>
    </r>
  </si>
  <si>
    <t>2012 წლის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</si>
  <si>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(01.01.2012 - 31.12.2012)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</si>
  <si>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2012 წლის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</si>
  <si>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(01.01.2012 - 31.12.2012)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</si>
  <si>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2012 წლის მონაცემებით (პირდაპირი დაზღვევის საქმიანობა)</t>
  </si>
  <si>
    <t xml:space="preserve">2012 წლის განმავლობაში სადაზღვევო კომპანიების მიერ გადაზღვევის საქმიანობით მოზიდული პრემია და მომდევნო გადაზღვევის (რეტროცესიის) პრემიის ოდენობა 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</si>
  <si>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(01.01.2012 - 31.12.2012) ძალაში შესულ "მიღებული გადაზღვევის"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</si>
  <si>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t>2012 წლის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</si>
  <si>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(01.01.2012 - 31.12.2012)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</si>
  <si>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(01.01.2012- 31.12.2012)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</si>
  <si>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2012 წლის მონაცემებით (გადაზღვევის საქმიანობა)</t>
  </si>
  <si>
    <t>სს საერთაშორისო სადაზღვევო კომპანია "იმედი L International" *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</si>
  <si>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</si>
  <si>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r>
      <rPr>
        <b/>
        <sz val="10"/>
        <rFont val="Arial"/>
        <family val="2"/>
      </rPr>
      <t xml:space="preserve">* </t>
    </r>
    <r>
      <rPr>
        <sz val="10"/>
        <rFont val="Arial"/>
        <family val="2"/>
      </rPr>
      <t>სს საერთაშორისო სადაზღვევო კომპანია "იმედი L International"-ის მონაცემები წარმოდგენილია 2012 წლის 9 თვის ანგარიშგების შესაბამისად</t>
    </r>
  </si>
  <si>
    <t>* სს საერთაშორისო სადაზღვევო კომპანია "იმედი L International"-ის მონაცემები წარმოდგენილია 2012 წლის 9 თვის ანგარიშგების შესაბამისად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</si>
</sst>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color indexed="18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cadMtavr"/>
    </font>
    <font>
      <b/>
      <sz val="10"/>
      <name val="Arial"/>
      <family val="2"/>
    </font>
    <font>
      <sz val="10"/>
      <color indexed="18"/>
      <name val="Sylfaen"/>
      <family val="1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3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sz val="10"/>
      <color rgb="FFFF0000"/>
      <name val="Arial"/>
      <family val="2"/>
    </font>
    <font>
      <b/>
      <sz val="10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2" fontId="4" fillId="0" borderId="0" xfId="0" applyNumberFormat="1" applyFont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2" borderId="3" xfId="0" applyFill="1" applyBorder="1"/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8" fillId="0" borderId="0" xfId="0" applyFont="1"/>
    <xf numFmtId="0" fontId="13" fillId="0" borderId="0" xfId="0" applyFont="1"/>
    <xf numFmtId="3" fontId="15" fillId="0" borderId="3" xfId="0" applyNumberFormat="1" applyFont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3" xfId="0" applyFont="1" applyBorder="1"/>
    <xf numFmtId="3" fontId="14" fillId="0" borderId="3" xfId="0" applyNumberFormat="1" applyFont="1" applyFill="1" applyBorder="1" applyAlignment="1">
      <alignment horizontal="left" vertical="center" wrapText="1"/>
    </xf>
    <xf numFmtId="0" fontId="16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horizontal="center"/>
    </xf>
    <xf numFmtId="10" fontId="18" fillId="0" borderId="3" xfId="6" applyNumberFormat="1" applyFont="1" applyBorder="1" applyAlignment="1">
      <alignment horizontal="center"/>
    </xf>
    <xf numFmtId="3" fontId="17" fillId="2" borderId="3" xfId="2" applyNumberFormat="1" applyFont="1" applyFill="1" applyBorder="1" applyAlignment="1">
      <alignment horizontal="center" vertical="center" wrapText="1"/>
    </xf>
    <xf numFmtId="9" fontId="17" fillId="2" borderId="3" xfId="6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0" xfId="0" applyFont="1"/>
    <xf numFmtId="0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3" fontId="16" fillId="0" borderId="0" xfId="0" applyNumberFormat="1" applyFont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7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8" fillId="0" borderId="3" xfId="0" applyNumberFormat="1" applyFont="1" applyBorder="1" applyAlignment="1">
      <alignment horizontal="center" vertical="center"/>
    </xf>
    <xf numFmtId="10" fontId="18" fillId="0" borderId="3" xfId="6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3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6" xfId="0" applyFont="1" applyBorder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14" fillId="0" borderId="3" xfId="0" applyNumberFormat="1" applyFont="1" applyBorder="1" applyAlignment="1" applyProtection="1">
      <alignment horizontal="center" vertical="center" wrapText="1"/>
      <protection locked="0"/>
    </xf>
    <xf numFmtId="3" fontId="15" fillId="0" borderId="3" xfId="0" applyNumberFormat="1" applyFon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14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2" borderId="3" xfId="0" applyFont="1" applyFill="1" applyBorder="1" applyAlignment="1">
      <alignment horizontal="center" vertical="center" textRotation="90" wrapText="1"/>
    </xf>
    <xf numFmtId="3" fontId="23" fillId="0" borderId="0" xfId="0" applyNumberFormat="1" applyFont="1" applyAlignment="1">
      <alignment horizontal="center"/>
    </xf>
    <xf numFmtId="3" fontId="1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Comma" xfId="1" builtinId="3"/>
    <cellStyle name="Comma 2" xfId="2"/>
    <cellStyle name="Comma 5" xfId="3"/>
    <cellStyle name="Normal" xfId="0" builtinId="0"/>
    <cellStyle name="Normal 11" xfId="4"/>
    <cellStyle name="Normal 2" xf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zoomScaleNormal="100" workbookViewId="0">
      <selection activeCell="J10" sqref="J10"/>
    </sheetView>
  </sheetViews>
  <sheetFormatPr defaultRowHeight="12.75" x14ac:dyDescent="0.2"/>
  <cols>
    <col min="1" max="1" width="10.5703125" style="16" bestFit="1" customWidth="1"/>
    <col min="2" max="2" width="10.85546875" style="16" bestFit="1" customWidth="1"/>
    <col min="3" max="6" width="8.7109375" style="16" customWidth="1"/>
    <col min="7" max="8" width="11" style="16" customWidth="1"/>
    <col min="9" max="10" width="8.7109375" style="16" customWidth="1"/>
    <col min="11" max="11" width="9.5703125" style="16" customWidth="1"/>
    <col min="12" max="12" width="8.85546875" style="16" customWidth="1"/>
    <col min="13" max="32" width="8.7109375" style="16" customWidth="1"/>
    <col min="33" max="33" width="11.5703125" style="16" customWidth="1"/>
    <col min="34" max="34" width="11.140625" style="16" customWidth="1"/>
    <col min="35" max="16384" width="9.140625" style="16"/>
  </cols>
  <sheetData>
    <row r="2" spans="1:37" s="2" customFormat="1" ht="15" x14ac:dyDescent="0.3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32"/>
      <c r="AH2" s="32"/>
      <c r="AI2" s="32"/>
      <c r="AJ2" s="32"/>
    </row>
    <row r="3" spans="1:37" ht="110.25" customHeight="1" x14ac:dyDescent="0.2">
      <c r="A3" s="92" t="s">
        <v>3</v>
      </c>
      <c r="B3" s="93"/>
      <c r="C3" s="92" t="s">
        <v>32</v>
      </c>
      <c r="D3" s="93"/>
      <c r="E3" s="92" t="s">
        <v>39</v>
      </c>
      <c r="F3" s="93"/>
      <c r="G3" s="92" t="s">
        <v>6</v>
      </c>
      <c r="H3" s="93"/>
      <c r="I3" s="92" t="s">
        <v>40</v>
      </c>
      <c r="J3" s="93"/>
      <c r="K3" s="92" t="s">
        <v>7</v>
      </c>
      <c r="L3" s="93"/>
      <c r="M3" s="92" t="s">
        <v>8</v>
      </c>
      <c r="N3" s="93"/>
      <c r="O3" s="92" t="s">
        <v>33</v>
      </c>
      <c r="P3" s="93"/>
      <c r="Q3" s="92" t="s">
        <v>43</v>
      </c>
      <c r="R3" s="93"/>
      <c r="S3" s="92" t="s">
        <v>34</v>
      </c>
      <c r="T3" s="93"/>
      <c r="U3" s="92" t="s">
        <v>35</v>
      </c>
      <c r="V3" s="93"/>
      <c r="W3" s="92" t="s">
        <v>9</v>
      </c>
      <c r="X3" s="93"/>
      <c r="Y3" s="92" t="s">
        <v>38</v>
      </c>
      <c r="Z3" s="93"/>
      <c r="AA3" s="92" t="s">
        <v>10</v>
      </c>
      <c r="AB3" s="93"/>
      <c r="AC3" s="92" t="s">
        <v>11</v>
      </c>
      <c r="AD3" s="93"/>
      <c r="AE3" s="92" t="s">
        <v>12</v>
      </c>
      <c r="AF3" s="93"/>
      <c r="AG3" s="92" t="s">
        <v>46</v>
      </c>
      <c r="AH3" s="93"/>
      <c r="AI3" s="92" t="s">
        <v>13</v>
      </c>
      <c r="AJ3" s="93"/>
    </row>
    <row r="4" spans="1:37" ht="75.75" customHeight="1" x14ac:dyDescent="0.2">
      <c r="A4" s="85" t="s">
        <v>29</v>
      </c>
      <c r="B4" s="85" t="s">
        <v>30</v>
      </c>
      <c r="C4" s="85" t="s">
        <v>29</v>
      </c>
      <c r="D4" s="85" t="s">
        <v>30</v>
      </c>
      <c r="E4" s="85" t="s">
        <v>29</v>
      </c>
      <c r="F4" s="85" t="s">
        <v>30</v>
      </c>
      <c r="G4" s="85" t="s">
        <v>29</v>
      </c>
      <c r="H4" s="85" t="s">
        <v>30</v>
      </c>
      <c r="I4" s="85" t="s">
        <v>29</v>
      </c>
      <c r="J4" s="85" t="s">
        <v>30</v>
      </c>
      <c r="K4" s="85" t="s">
        <v>29</v>
      </c>
      <c r="L4" s="85" t="s">
        <v>30</v>
      </c>
      <c r="M4" s="85" t="s">
        <v>29</v>
      </c>
      <c r="N4" s="85" t="s">
        <v>30</v>
      </c>
      <c r="O4" s="85" t="s">
        <v>29</v>
      </c>
      <c r="P4" s="85" t="s">
        <v>30</v>
      </c>
      <c r="Q4" s="85" t="s">
        <v>29</v>
      </c>
      <c r="R4" s="85" t="s">
        <v>30</v>
      </c>
      <c r="S4" s="85" t="s">
        <v>29</v>
      </c>
      <c r="T4" s="85" t="s">
        <v>30</v>
      </c>
      <c r="U4" s="85" t="s">
        <v>29</v>
      </c>
      <c r="V4" s="85" t="s">
        <v>30</v>
      </c>
      <c r="W4" s="85" t="s">
        <v>29</v>
      </c>
      <c r="X4" s="85" t="s">
        <v>30</v>
      </c>
      <c r="Y4" s="85" t="s">
        <v>29</v>
      </c>
      <c r="Z4" s="85" t="s">
        <v>30</v>
      </c>
      <c r="AA4" s="85" t="s">
        <v>29</v>
      </c>
      <c r="AB4" s="85" t="s">
        <v>30</v>
      </c>
      <c r="AC4" s="85" t="s">
        <v>29</v>
      </c>
      <c r="AD4" s="85" t="s">
        <v>30</v>
      </c>
      <c r="AE4" s="85" t="s">
        <v>29</v>
      </c>
      <c r="AF4" s="85" t="s">
        <v>30</v>
      </c>
      <c r="AG4" s="85" t="s">
        <v>29</v>
      </c>
      <c r="AH4" s="85" t="s">
        <v>30</v>
      </c>
      <c r="AI4" s="85" t="s">
        <v>29</v>
      </c>
      <c r="AJ4" s="85" t="s">
        <v>30</v>
      </c>
    </row>
    <row r="5" spans="1:37" ht="45" customHeight="1" x14ac:dyDescent="0.2">
      <c r="A5" s="78">
        <v>430579</v>
      </c>
      <c r="B5" s="78">
        <v>403796</v>
      </c>
      <c r="C5" s="78">
        <v>208326</v>
      </c>
      <c r="D5" s="78">
        <v>62020</v>
      </c>
      <c r="E5" s="78">
        <v>170499</v>
      </c>
      <c r="F5" s="78">
        <v>132374</v>
      </c>
      <c r="G5" s="78">
        <v>2170879</v>
      </c>
      <c r="H5" s="78">
        <v>1915952</v>
      </c>
      <c r="I5" s="78">
        <v>43630</v>
      </c>
      <c r="J5" s="78">
        <v>34832</v>
      </c>
      <c r="K5" s="78">
        <v>31652</v>
      </c>
      <c r="L5" s="78">
        <v>26069</v>
      </c>
      <c r="M5" s="78">
        <v>0</v>
      </c>
      <c r="N5" s="78">
        <v>0</v>
      </c>
      <c r="O5" s="78">
        <v>47</v>
      </c>
      <c r="P5" s="78">
        <v>40</v>
      </c>
      <c r="Q5" s="78">
        <v>36</v>
      </c>
      <c r="R5" s="78">
        <v>36</v>
      </c>
      <c r="S5" s="78">
        <v>39</v>
      </c>
      <c r="T5" s="78">
        <v>37</v>
      </c>
      <c r="U5" s="78">
        <v>2</v>
      </c>
      <c r="V5" s="78">
        <v>2</v>
      </c>
      <c r="W5" s="78">
        <v>20183</v>
      </c>
      <c r="X5" s="78">
        <v>4307</v>
      </c>
      <c r="Y5" s="78">
        <v>37639</v>
      </c>
      <c r="Z5" s="78">
        <v>37007</v>
      </c>
      <c r="AA5" s="78">
        <v>50</v>
      </c>
      <c r="AB5" s="78">
        <v>37</v>
      </c>
      <c r="AC5" s="78">
        <v>9341</v>
      </c>
      <c r="AD5" s="78">
        <v>2729</v>
      </c>
      <c r="AE5" s="78">
        <v>34040</v>
      </c>
      <c r="AF5" s="78">
        <v>33246</v>
      </c>
      <c r="AG5" s="78">
        <v>1966</v>
      </c>
      <c r="AH5" s="78">
        <v>2004</v>
      </c>
      <c r="AI5" s="78">
        <v>0</v>
      </c>
      <c r="AJ5" s="78">
        <v>0</v>
      </c>
      <c r="AK5" s="79"/>
    </row>
    <row r="6" spans="1:37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</row>
    <row r="7" spans="1:37" ht="13.5" x14ac:dyDescent="0.25">
      <c r="A7" s="18" t="s">
        <v>61</v>
      </c>
      <c r="B7" s="18"/>
      <c r="C7" s="18"/>
      <c r="D7" s="18"/>
      <c r="E7" s="18"/>
      <c r="F7" s="18"/>
      <c r="G7" s="19"/>
    </row>
    <row r="8" spans="1:37" ht="15" customHeight="1" x14ac:dyDescent="0.25">
      <c r="A8" s="18" t="s">
        <v>62</v>
      </c>
      <c r="B8" s="18"/>
      <c r="C8" s="18"/>
      <c r="D8" s="18"/>
      <c r="E8" s="18"/>
      <c r="F8" s="18"/>
      <c r="G8" s="19"/>
    </row>
    <row r="9" spans="1:37" ht="15" customHeight="1" x14ac:dyDescent="0.2"/>
    <row r="10" spans="1:37" ht="15" customHeight="1" x14ac:dyDescent="0.2"/>
    <row r="11" spans="1:37" ht="15" customHeight="1" x14ac:dyDescent="0.2"/>
    <row r="12" spans="1:37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D12" s="36"/>
      <c r="AE12" s="36"/>
      <c r="AF12" s="36"/>
    </row>
    <row r="13" spans="1:37" ht="15" customHeight="1" x14ac:dyDescent="0.2"/>
  </sheetData>
  <mergeCells count="18">
    <mergeCell ref="AA3:AB3"/>
    <mergeCell ref="AC3:AD3"/>
    <mergeCell ref="AG3:AH3"/>
    <mergeCell ref="AI3:AJ3"/>
    <mergeCell ref="M3:N3"/>
    <mergeCell ref="O3:P3"/>
    <mergeCell ref="Q3:R3"/>
    <mergeCell ref="S3:T3"/>
    <mergeCell ref="U3:V3"/>
    <mergeCell ref="AE3:AF3"/>
    <mergeCell ref="W3:X3"/>
    <mergeCell ref="Y3:Z3"/>
    <mergeCell ref="A3:B3"/>
    <mergeCell ref="C3:D3"/>
    <mergeCell ref="G3:H3"/>
    <mergeCell ref="I3:J3"/>
    <mergeCell ref="K3:L3"/>
    <mergeCell ref="E3:F3"/>
  </mergeCells>
  <phoneticPr fontId="10" type="noConversion"/>
  <pageMargins left="0" right="0" top="0.98425196850393704" bottom="0.98425196850393704" header="0.51181102362204722" footer="0.51181102362204722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2:E2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3" t="s">
        <v>76</v>
      </c>
      <c r="B2" s="103"/>
      <c r="C2" s="103"/>
      <c r="D2" s="103"/>
    </row>
    <row r="3" spans="1:5" ht="12.75" customHeight="1" x14ac:dyDescent="0.2">
      <c r="A3" s="103"/>
      <c r="B3" s="103"/>
      <c r="C3" s="103"/>
      <c r="D3" s="103"/>
      <c r="E3" s="10"/>
    </row>
    <row r="4" spans="1:5" x14ac:dyDescent="0.2">
      <c r="A4" s="103"/>
      <c r="B4" s="103"/>
      <c r="C4" s="103"/>
      <c r="D4" s="103"/>
      <c r="E4" s="10"/>
    </row>
    <row r="6" spans="1:5" ht="43.5" customHeight="1" x14ac:dyDescent="0.2">
      <c r="A6" s="11" t="s">
        <v>0</v>
      </c>
      <c r="B6" s="11" t="s">
        <v>24</v>
      </c>
      <c r="C6" s="12" t="s">
        <v>4</v>
      </c>
      <c r="D6" s="12" t="s">
        <v>25</v>
      </c>
    </row>
    <row r="7" spans="1:5" ht="27" customHeight="1" x14ac:dyDescent="0.3">
      <c r="A7" s="31">
        <v>1</v>
      </c>
      <c r="B7" s="13" t="s">
        <v>3</v>
      </c>
      <c r="C7" s="27">
        <f>HLOOKUP(B7,'პრემიები(მიღებული გადაზღვევა)'!$C$4:$AL$21,18,)</f>
        <v>0</v>
      </c>
      <c r="D7" s="28">
        <f>C7/$C$25</f>
        <v>0</v>
      </c>
    </row>
    <row r="8" spans="1:5" ht="27" customHeight="1" x14ac:dyDescent="0.3">
      <c r="A8" s="31">
        <v>2</v>
      </c>
      <c r="B8" s="13" t="s">
        <v>32</v>
      </c>
      <c r="C8" s="27">
        <f>HLOOKUP(B8,'პრემიები(მიღებული გადაზღვევა)'!$C$4:$AL$21,18,)</f>
        <v>628.5</v>
      </c>
      <c r="D8" s="28">
        <f t="shared" ref="D8:D21" si="0">C8/$C$25</f>
        <v>2.8210888823251733E-5</v>
      </c>
    </row>
    <row r="9" spans="1:5" ht="27" customHeight="1" x14ac:dyDescent="0.3">
      <c r="A9" s="31">
        <v>3</v>
      </c>
      <c r="B9" s="13" t="s">
        <v>39</v>
      </c>
      <c r="C9" s="27">
        <f>HLOOKUP(B9,'პრემიები(მიღებული გადაზღვევა)'!$C$4:$AL$21,18,)</f>
        <v>375.5</v>
      </c>
      <c r="D9" s="28">
        <f t="shared" si="0"/>
        <v>1.6854715597662728E-5</v>
      </c>
    </row>
    <row r="10" spans="1:5" ht="27" customHeight="1" x14ac:dyDescent="0.3">
      <c r="A10" s="31">
        <v>4</v>
      </c>
      <c r="B10" s="13" t="s">
        <v>6</v>
      </c>
      <c r="C10" s="27">
        <f>HLOOKUP(B10,'პრემიები(მიღებული გადაზღვევა)'!$C$4:$AL$21,18,)</f>
        <v>0</v>
      </c>
      <c r="D10" s="28">
        <f t="shared" si="0"/>
        <v>0</v>
      </c>
    </row>
    <row r="11" spans="1:5" ht="27" customHeight="1" x14ac:dyDescent="0.3">
      <c r="A11" s="31">
        <v>5</v>
      </c>
      <c r="B11" s="13" t="s">
        <v>40</v>
      </c>
      <c r="C11" s="27">
        <f>HLOOKUP(B11,'პრემიები(მიღებული გადაზღვევა)'!$C$4:$AL$21,18,)</f>
        <v>26682.2772</v>
      </c>
      <c r="D11" s="28">
        <f t="shared" si="0"/>
        <v>1.1976623001438099E-3</v>
      </c>
    </row>
    <row r="12" spans="1:5" ht="27" customHeight="1" x14ac:dyDescent="0.3">
      <c r="A12" s="31">
        <v>6</v>
      </c>
      <c r="B12" s="13" t="s">
        <v>7</v>
      </c>
      <c r="C12" s="27">
        <f>HLOOKUP(B12,'პრემიები(მიღებული გადაზღვევა)'!$C$4:$AL$21,18,)</f>
        <v>1197.23</v>
      </c>
      <c r="D12" s="28">
        <f t="shared" si="0"/>
        <v>5.373893782953329E-5</v>
      </c>
    </row>
    <row r="13" spans="1:5" ht="27" customHeight="1" x14ac:dyDescent="0.3">
      <c r="A13" s="31">
        <v>7</v>
      </c>
      <c r="B13" s="13" t="s">
        <v>8</v>
      </c>
      <c r="C13" s="27">
        <f>HLOOKUP(B13,'პრემიები(მიღებული გადაზღვევა)'!$C$4:$AL$21,18,)</f>
        <v>0</v>
      </c>
      <c r="D13" s="28">
        <f t="shared" si="0"/>
        <v>0</v>
      </c>
    </row>
    <row r="14" spans="1:5" ht="27" customHeight="1" x14ac:dyDescent="0.3">
      <c r="A14" s="31">
        <v>8</v>
      </c>
      <c r="B14" s="13" t="s">
        <v>33</v>
      </c>
      <c r="C14" s="27">
        <f>HLOOKUP(B14,'პრემიები(მიღებული გადაზღვევა)'!$C$4:$AL$21,18,)</f>
        <v>66016</v>
      </c>
      <c r="D14" s="28">
        <f t="shared" si="0"/>
        <v>2.9631981488556663E-3</v>
      </c>
    </row>
    <row r="15" spans="1:5" ht="27" customHeight="1" x14ac:dyDescent="0.3">
      <c r="A15" s="31">
        <v>9</v>
      </c>
      <c r="B15" s="13" t="s">
        <v>43</v>
      </c>
      <c r="C15" s="27">
        <f>HLOOKUP(B15,'პრემიები(მიღებული გადაზღვევა)'!$C$4:$AL$21,18,)</f>
        <v>0</v>
      </c>
      <c r="D15" s="28">
        <f t="shared" si="0"/>
        <v>0</v>
      </c>
    </row>
    <row r="16" spans="1:5" ht="27" customHeight="1" x14ac:dyDescent="0.3">
      <c r="A16" s="31">
        <v>10</v>
      </c>
      <c r="B16" s="13" t="s">
        <v>34</v>
      </c>
      <c r="C16" s="27">
        <f>HLOOKUP(B16,'პრემიები(მიღებული გადაზღვევა)'!$C$4:$AL$21,18,)</f>
        <v>4948780.1399999997</v>
      </c>
      <c r="D16" s="28">
        <f t="shared" si="0"/>
        <v>0.22213124318258734</v>
      </c>
    </row>
    <row r="17" spans="1:4" ht="27" customHeight="1" x14ac:dyDescent="0.3">
      <c r="A17" s="31">
        <v>11</v>
      </c>
      <c r="B17" s="13" t="s">
        <v>35</v>
      </c>
      <c r="C17" s="27">
        <f>HLOOKUP(B17,'პრემიები(მიღებული გადაზღვევა)'!$C$4:$AL$21,18,)</f>
        <v>1963184.44</v>
      </c>
      <c r="D17" s="28">
        <f t="shared" si="0"/>
        <v>8.8119614918659842E-2</v>
      </c>
    </row>
    <row r="18" spans="1:4" ht="27" customHeight="1" x14ac:dyDescent="0.3">
      <c r="A18" s="31">
        <v>12</v>
      </c>
      <c r="B18" s="13" t="s">
        <v>9</v>
      </c>
      <c r="C18" s="27">
        <f>HLOOKUP(B18,'პრემიები(მიღებული გადაზღვევა)'!$C$4:$AL$21,18,)</f>
        <v>9197.7664239999995</v>
      </c>
      <c r="D18" s="28">
        <f t="shared" si="0"/>
        <v>4.1285149723102886E-4</v>
      </c>
    </row>
    <row r="19" spans="1:4" ht="27" customHeight="1" x14ac:dyDescent="0.3">
      <c r="A19" s="31">
        <v>13</v>
      </c>
      <c r="B19" s="13" t="s">
        <v>38</v>
      </c>
      <c r="C19" s="27">
        <f>HLOOKUP(B19,'პრემიები(მიღებული გადაზღვევა)'!$C$4:$AL$21,18,)</f>
        <v>14527644.608964808</v>
      </c>
      <c r="D19" s="28">
        <f t="shared" si="0"/>
        <v>0.65208873019446079</v>
      </c>
    </row>
    <row r="20" spans="1:4" ht="27" customHeight="1" x14ac:dyDescent="0.3">
      <c r="A20" s="31">
        <v>14</v>
      </c>
      <c r="B20" s="13" t="s">
        <v>10</v>
      </c>
      <c r="C20" s="27">
        <f>HLOOKUP(B20,'პრემიები(მიღებული გადაზღვევა)'!$C$4:$AL$21,18,)</f>
        <v>589007.68774983555</v>
      </c>
      <c r="D20" s="28">
        <f t="shared" si="0"/>
        <v>2.6438234518935851E-2</v>
      </c>
    </row>
    <row r="21" spans="1:4" ht="27" customHeight="1" x14ac:dyDescent="0.3">
      <c r="A21" s="31">
        <v>15</v>
      </c>
      <c r="B21" s="13" t="s">
        <v>11</v>
      </c>
      <c r="C21" s="27">
        <f>HLOOKUP(B21,'პრემიები(მიღებული გადაზღვევა)'!$C$4:$AL$21,18,)</f>
        <v>0</v>
      </c>
      <c r="D21" s="28">
        <f t="shared" si="0"/>
        <v>0</v>
      </c>
    </row>
    <row r="22" spans="1:4" ht="27" customHeight="1" x14ac:dyDescent="0.3">
      <c r="A22" s="31">
        <v>16</v>
      </c>
      <c r="B22" s="13" t="s">
        <v>12</v>
      </c>
      <c r="C22" s="27">
        <f>HLOOKUP(B22,'პრემიები(მიღებული გადაზღვევა)'!$C$4:$AL$21,18,)</f>
        <v>0</v>
      </c>
      <c r="D22" s="28">
        <f>C22/$C$25</f>
        <v>0</v>
      </c>
    </row>
    <row r="23" spans="1:4" ht="27" customHeight="1" x14ac:dyDescent="0.3">
      <c r="A23" s="31">
        <v>17</v>
      </c>
      <c r="B23" s="13" t="s">
        <v>37</v>
      </c>
      <c r="C23" s="27">
        <f>HLOOKUP(B23,'პრემიები(მიღებული გადაზღვევა)'!$C$4:$AL$21,18,)</f>
        <v>145917.47795600002</v>
      </c>
      <c r="D23" s="28">
        <f>C23/$C$25</f>
        <v>6.5496606968751024E-3</v>
      </c>
    </row>
    <row r="24" spans="1:4" ht="27" customHeight="1" x14ac:dyDescent="0.3">
      <c r="A24" s="31">
        <v>18</v>
      </c>
      <c r="B24" s="13" t="s">
        <v>13</v>
      </c>
      <c r="C24" s="27">
        <f>HLOOKUP(B24,'პრემიები(მიღებული გადაზღვევა)'!$C$4:$AL$21,18,)</f>
        <v>0</v>
      </c>
      <c r="D24" s="28">
        <f>C24/$C$25</f>
        <v>0</v>
      </c>
    </row>
    <row r="25" spans="1:4" ht="27" customHeight="1" x14ac:dyDescent="0.2">
      <c r="A25" s="14"/>
      <c r="B25" s="15" t="s">
        <v>14</v>
      </c>
      <c r="C25" s="29">
        <f>SUM(C7:C24)</f>
        <v>22278631.628294647</v>
      </c>
      <c r="D25" s="30">
        <f>SUM(D7:D24)</f>
        <v>0.99999999999999989</v>
      </c>
    </row>
    <row r="26" spans="1:4" x14ac:dyDescent="0.2">
      <c r="C26" s="4"/>
    </row>
    <row r="27" spans="1:4" x14ac:dyDescent="0.2">
      <c r="C27" s="4"/>
    </row>
    <row r="28" spans="1:4" x14ac:dyDescent="0.2">
      <c r="C28" s="4"/>
    </row>
  </sheetData>
  <mergeCells count="1">
    <mergeCell ref="A2:D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A4" sqref="A4:E4"/>
    </sheetView>
  </sheetViews>
  <sheetFormatPr defaultRowHeight="15" x14ac:dyDescent="0.3"/>
  <cols>
    <col min="1" max="1" width="18.85546875" style="32" bestFit="1" customWidth="1"/>
    <col min="2" max="2" width="14.42578125" style="32" bestFit="1" customWidth="1"/>
    <col min="3" max="5" width="18" style="32" bestFit="1" customWidth="1"/>
    <col min="6" max="16384" width="9.140625" style="32"/>
  </cols>
  <sheetData>
    <row r="2" spans="1:6" ht="29.25" customHeight="1" x14ac:dyDescent="0.3">
      <c r="A2" s="40" t="s">
        <v>63</v>
      </c>
      <c r="B2" s="41"/>
      <c r="C2" s="41"/>
      <c r="D2" s="41"/>
      <c r="E2" s="42"/>
    </row>
    <row r="3" spans="1:6" ht="105" x14ac:dyDescent="0.3">
      <c r="A3" s="33" t="s">
        <v>44</v>
      </c>
      <c r="B3" s="33" t="s">
        <v>31</v>
      </c>
      <c r="C3" s="34" t="s">
        <v>7</v>
      </c>
      <c r="D3" s="34" t="s">
        <v>33</v>
      </c>
      <c r="E3" s="34" t="s">
        <v>45</v>
      </c>
    </row>
    <row r="4" spans="1:6" ht="39.950000000000003" customHeight="1" x14ac:dyDescent="0.3">
      <c r="A4" s="35">
        <v>44916</v>
      </c>
      <c r="B4" s="35">
        <v>0</v>
      </c>
      <c r="C4" s="35">
        <v>32196</v>
      </c>
      <c r="D4" s="35">
        <v>37</v>
      </c>
      <c r="E4" s="35">
        <v>39</v>
      </c>
      <c r="F4" s="37"/>
    </row>
    <row r="5" spans="1:6" x14ac:dyDescent="0.3">
      <c r="A5" s="86"/>
      <c r="B5" s="86"/>
      <c r="C5" s="86"/>
      <c r="D5" s="86"/>
      <c r="E5" s="86"/>
    </row>
    <row r="6" spans="1:6" x14ac:dyDescent="0.3">
      <c r="F6" s="37"/>
    </row>
    <row r="8" spans="1:6" x14ac:dyDescent="0.3">
      <c r="C8" s="37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R2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P4" sqref="AP4"/>
    </sheetView>
  </sheetViews>
  <sheetFormatPr defaultRowHeight="12.75" x14ac:dyDescent="0.2"/>
  <cols>
    <col min="1" max="1" width="5.85546875" style="55" customWidth="1"/>
    <col min="2" max="2" width="25.28515625" style="55" customWidth="1"/>
    <col min="3" max="40" width="12.7109375" style="55" customWidth="1"/>
    <col min="41" max="41" width="14.42578125" style="55" customWidth="1"/>
    <col min="42" max="42" width="13" style="55" customWidth="1"/>
    <col min="43" max="43" width="9.140625" style="55"/>
    <col min="44" max="44" width="10.140625" style="55" bestFit="1" customWidth="1"/>
    <col min="45" max="16384" width="9.140625" style="55"/>
  </cols>
  <sheetData>
    <row r="1" spans="1:44" s="49" customFormat="1" ht="28.5" customHeight="1" x14ac:dyDescent="0.2">
      <c r="A1" s="39" t="s">
        <v>64</v>
      </c>
      <c r="B1" s="38"/>
      <c r="C1" s="38"/>
      <c r="D1" s="38"/>
      <c r="E1" s="38"/>
      <c r="F1" s="38"/>
      <c r="G1" s="38"/>
      <c r="H1" s="38"/>
      <c r="I1" s="48"/>
      <c r="J1" s="48"/>
      <c r="AO1" s="38"/>
    </row>
    <row r="2" spans="1:44" s="49" customFormat="1" ht="18" customHeight="1" x14ac:dyDescent="0.2">
      <c r="A2" s="50" t="s">
        <v>78</v>
      </c>
      <c r="B2" s="38"/>
      <c r="C2" s="38"/>
      <c r="D2" s="38"/>
      <c r="E2" s="38"/>
      <c r="F2" s="38"/>
      <c r="G2" s="38"/>
      <c r="H2" s="38"/>
      <c r="I2" s="48"/>
      <c r="J2" s="48"/>
      <c r="AO2" s="38"/>
    </row>
    <row r="3" spans="1:44" s="51" customFormat="1" ht="18" customHeight="1" x14ac:dyDescent="0.2">
      <c r="A3" s="50" t="s">
        <v>79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44" s="51" customFormat="1" ht="89.25" customHeight="1" x14ac:dyDescent="0.2">
      <c r="A4" s="97" t="s">
        <v>0</v>
      </c>
      <c r="B4" s="97" t="s">
        <v>2</v>
      </c>
      <c r="C4" s="95" t="s">
        <v>3</v>
      </c>
      <c r="D4" s="96"/>
      <c r="E4" s="95" t="s">
        <v>32</v>
      </c>
      <c r="F4" s="96"/>
      <c r="G4" s="95" t="s">
        <v>39</v>
      </c>
      <c r="H4" s="96"/>
      <c r="I4" s="95" t="s">
        <v>6</v>
      </c>
      <c r="J4" s="96"/>
      <c r="K4" s="95" t="s">
        <v>40</v>
      </c>
      <c r="L4" s="96"/>
      <c r="M4" s="95" t="s">
        <v>7</v>
      </c>
      <c r="N4" s="96"/>
      <c r="O4" s="95" t="s">
        <v>8</v>
      </c>
      <c r="P4" s="96"/>
      <c r="Q4" s="95" t="s">
        <v>33</v>
      </c>
      <c r="R4" s="96"/>
      <c r="S4" s="95" t="s">
        <v>43</v>
      </c>
      <c r="T4" s="96"/>
      <c r="U4" s="95" t="s">
        <v>34</v>
      </c>
      <c r="V4" s="96"/>
      <c r="W4" s="95" t="s">
        <v>35</v>
      </c>
      <c r="X4" s="96"/>
      <c r="Y4" s="95" t="s">
        <v>9</v>
      </c>
      <c r="Z4" s="96"/>
      <c r="AA4" s="95" t="s">
        <v>38</v>
      </c>
      <c r="AB4" s="96"/>
      <c r="AC4" s="95" t="s">
        <v>10</v>
      </c>
      <c r="AD4" s="96"/>
      <c r="AE4" s="95" t="s">
        <v>11</v>
      </c>
      <c r="AF4" s="96"/>
      <c r="AG4" s="95" t="s">
        <v>12</v>
      </c>
      <c r="AH4" s="96"/>
      <c r="AI4" s="95" t="s">
        <v>37</v>
      </c>
      <c r="AJ4" s="96"/>
      <c r="AK4" s="95" t="s">
        <v>13</v>
      </c>
      <c r="AL4" s="96"/>
      <c r="AM4" s="99" t="s">
        <v>14</v>
      </c>
      <c r="AN4" s="100"/>
    </row>
    <row r="5" spans="1:44" s="51" customFormat="1" ht="25.5" x14ac:dyDescent="0.2">
      <c r="A5" s="98"/>
      <c r="B5" s="98"/>
      <c r="C5" s="52" t="s">
        <v>4</v>
      </c>
      <c r="D5" s="52" t="s">
        <v>5</v>
      </c>
      <c r="E5" s="52" t="s">
        <v>4</v>
      </c>
      <c r="F5" s="52" t="s">
        <v>5</v>
      </c>
      <c r="G5" s="52" t="s">
        <v>4</v>
      </c>
      <c r="H5" s="52" t="s">
        <v>5</v>
      </c>
      <c r="I5" s="52" t="s">
        <v>4</v>
      </c>
      <c r="J5" s="52" t="s">
        <v>5</v>
      </c>
      <c r="K5" s="52" t="s">
        <v>4</v>
      </c>
      <c r="L5" s="52" t="s">
        <v>5</v>
      </c>
      <c r="M5" s="52" t="s">
        <v>4</v>
      </c>
      <c r="N5" s="52" t="s">
        <v>5</v>
      </c>
      <c r="O5" s="52" t="s">
        <v>4</v>
      </c>
      <c r="P5" s="52" t="s">
        <v>5</v>
      </c>
      <c r="Q5" s="52" t="s">
        <v>4</v>
      </c>
      <c r="R5" s="52" t="s">
        <v>5</v>
      </c>
      <c r="S5" s="52" t="s">
        <v>4</v>
      </c>
      <c r="T5" s="52" t="s">
        <v>5</v>
      </c>
      <c r="U5" s="52" t="s">
        <v>4</v>
      </c>
      <c r="V5" s="52" t="s">
        <v>5</v>
      </c>
      <c r="W5" s="52" t="s">
        <v>4</v>
      </c>
      <c r="X5" s="52" t="s">
        <v>5</v>
      </c>
      <c r="Y5" s="52" t="s">
        <v>4</v>
      </c>
      <c r="Z5" s="52" t="s">
        <v>5</v>
      </c>
      <c r="AA5" s="52" t="s">
        <v>4</v>
      </c>
      <c r="AB5" s="52" t="s">
        <v>5</v>
      </c>
      <c r="AC5" s="52" t="s">
        <v>4</v>
      </c>
      <c r="AD5" s="52" t="s">
        <v>5</v>
      </c>
      <c r="AE5" s="52" t="s">
        <v>4</v>
      </c>
      <c r="AF5" s="52" t="s">
        <v>5</v>
      </c>
      <c r="AG5" s="52" t="s">
        <v>4</v>
      </c>
      <c r="AH5" s="52" t="s">
        <v>5</v>
      </c>
      <c r="AI5" s="52" t="s">
        <v>4</v>
      </c>
      <c r="AJ5" s="52" t="s">
        <v>5</v>
      </c>
      <c r="AK5" s="52" t="s">
        <v>4</v>
      </c>
      <c r="AL5" s="52" t="s">
        <v>5</v>
      </c>
      <c r="AM5" s="52" t="s">
        <v>4</v>
      </c>
      <c r="AN5" s="52" t="s">
        <v>5</v>
      </c>
    </row>
    <row r="6" spans="1:44" s="51" customFormat="1" ht="43.5" customHeight="1" x14ac:dyDescent="0.2">
      <c r="A6" s="53">
        <v>1</v>
      </c>
      <c r="B6" s="23" t="s">
        <v>47</v>
      </c>
      <c r="C6" s="80">
        <v>4661479.2707292549</v>
      </c>
      <c r="D6" s="80">
        <v>738805.69881587382</v>
      </c>
      <c r="E6" s="80">
        <v>1870935.8559539681</v>
      </c>
      <c r="F6" s="80">
        <v>0</v>
      </c>
      <c r="G6" s="80">
        <v>1064797.4231191135</v>
      </c>
      <c r="H6" s="80">
        <v>35310.009014999312</v>
      </c>
      <c r="I6" s="80">
        <v>64121516.881020002</v>
      </c>
      <c r="J6" s="80">
        <v>68723.012723000007</v>
      </c>
      <c r="K6" s="80">
        <v>12629869.515325176</v>
      </c>
      <c r="L6" s="80">
        <v>771822.53047064773</v>
      </c>
      <c r="M6" s="80">
        <v>1932989.469047975</v>
      </c>
      <c r="N6" s="80">
        <v>138377.19410300002</v>
      </c>
      <c r="O6" s="80">
        <v>0</v>
      </c>
      <c r="P6" s="80">
        <v>0</v>
      </c>
      <c r="Q6" s="80">
        <v>1290884.8630080002</v>
      </c>
      <c r="R6" s="80">
        <v>1196929.4273690002</v>
      </c>
      <c r="S6" s="80">
        <v>0</v>
      </c>
      <c r="T6" s="80">
        <v>0</v>
      </c>
      <c r="U6" s="80">
        <v>122522.60669999999</v>
      </c>
      <c r="V6" s="80">
        <v>63929.67500000001</v>
      </c>
      <c r="W6" s="80">
        <v>0</v>
      </c>
      <c r="X6" s="80">
        <v>0</v>
      </c>
      <c r="Y6" s="80">
        <v>1511664.6922660002</v>
      </c>
      <c r="Z6" s="80">
        <v>636877.01936899999</v>
      </c>
      <c r="AA6" s="80">
        <v>10113076.973785996</v>
      </c>
      <c r="AB6" s="80">
        <v>4500060.0843866561</v>
      </c>
      <c r="AC6" s="80">
        <v>0</v>
      </c>
      <c r="AD6" s="80">
        <v>0</v>
      </c>
      <c r="AE6" s="80">
        <v>793668.531066</v>
      </c>
      <c r="AF6" s="80">
        <v>454695.40326520836</v>
      </c>
      <c r="AG6" s="80">
        <v>0</v>
      </c>
      <c r="AH6" s="80">
        <v>0</v>
      </c>
      <c r="AI6" s="80">
        <v>3034925.2065929999</v>
      </c>
      <c r="AJ6" s="80">
        <v>2263546.1303869998</v>
      </c>
      <c r="AK6" s="80">
        <v>0</v>
      </c>
      <c r="AL6" s="80">
        <v>0</v>
      </c>
      <c r="AM6" s="81">
        <f t="shared" ref="AM6:AM20" si="0">C6+E6+G6+I6+K6+M6+O6+Q6+S6+U6+W6+Y6+AA6+AC6+AE6+AG6+AI6+AK6</f>
        <v>103148331.28861451</v>
      </c>
      <c r="AN6" s="81">
        <f t="shared" ref="AN6:AN20" si="1">D6+F6+H6+J6+L6+N6+P6+R6+T6+V6+X6+Z6+AB6+AD6+AF6+AH6+AJ6+AL6</f>
        <v>10869076.184904385</v>
      </c>
    </row>
    <row r="7" spans="1:44" s="51" customFormat="1" ht="43.5" customHeight="1" x14ac:dyDescent="0.2">
      <c r="A7" s="53"/>
      <c r="B7" s="23" t="s">
        <v>77</v>
      </c>
      <c r="C7" s="80">
        <v>2434501.19</v>
      </c>
      <c r="D7" s="80">
        <v>96500.76999999999</v>
      </c>
      <c r="E7" s="80">
        <v>145505.44</v>
      </c>
      <c r="F7" s="80">
        <v>0</v>
      </c>
      <c r="G7" s="80">
        <v>146157.26</v>
      </c>
      <c r="H7" s="80">
        <v>0</v>
      </c>
      <c r="I7" s="80">
        <v>45719382.670000002</v>
      </c>
      <c r="J7" s="80">
        <v>0</v>
      </c>
      <c r="K7" s="80">
        <v>1154641.7999999998</v>
      </c>
      <c r="L7" s="80">
        <v>0</v>
      </c>
      <c r="M7" s="80">
        <v>138454.24</v>
      </c>
      <c r="N7" s="80">
        <v>8747.380000000001</v>
      </c>
      <c r="O7" s="80">
        <v>0</v>
      </c>
      <c r="P7" s="80">
        <v>0</v>
      </c>
      <c r="Q7" s="80">
        <v>4530.7700000000004</v>
      </c>
      <c r="R7" s="80">
        <v>0</v>
      </c>
      <c r="S7" s="80">
        <v>9376.76</v>
      </c>
      <c r="T7" s="80">
        <v>6671.85</v>
      </c>
      <c r="U7" s="80">
        <v>0</v>
      </c>
      <c r="V7" s="80">
        <v>0</v>
      </c>
      <c r="W7" s="80">
        <v>0</v>
      </c>
      <c r="X7" s="80">
        <v>0</v>
      </c>
      <c r="Y7" s="80">
        <v>162971.96</v>
      </c>
      <c r="Z7" s="80">
        <v>74621.710000000006</v>
      </c>
      <c r="AA7" s="80">
        <v>2194058.7699999996</v>
      </c>
      <c r="AB7" s="80">
        <v>438774.62</v>
      </c>
      <c r="AC7" s="80">
        <v>0</v>
      </c>
      <c r="AD7" s="80">
        <v>0</v>
      </c>
      <c r="AE7" s="80">
        <v>258962.4</v>
      </c>
      <c r="AF7" s="80">
        <v>0</v>
      </c>
      <c r="AG7" s="80">
        <v>8647.85</v>
      </c>
      <c r="AH7" s="80">
        <v>0</v>
      </c>
      <c r="AI7" s="80">
        <v>473088.45</v>
      </c>
      <c r="AJ7" s="80">
        <v>195461.05</v>
      </c>
      <c r="AK7" s="80">
        <v>0</v>
      </c>
      <c r="AL7" s="80">
        <v>0</v>
      </c>
      <c r="AM7" s="81">
        <f t="shared" si="0"/>
        <v>52850279.560000002</v>
      </c>
      <c r="AN7" s="81">
        <f t="shared" si="1"/>
        <v>820777.38000000012</v>
      </c>
    </row>
    <row r="8" spans="1:44" s="54" customFormat="1" ht="43.5" customHeight="1" x14ac:dyDescent="0.2">
      <c r="A8" s="53">
        <v>2</v>
      </c>
      <c r="B8" s="23" t="s">
        <v>48</v>
      </c>
      <c r="C8" s="80">
        <v>3868948.4474630002</v>
      </c>
      <c r="D8" s="80">
        <v>6.61307255</v>
      </c>
      <c r="E8" s="80">
        <v>463097.30312499998</v>
      </c>
      <c r="F8" s="80">
        <v>0</v>
      </c>
      <c r="G8" s="80">
        <v>545163.18348363996</v>
      </c>
      <c r="H8" s="80">
        <v>5929.9055220100008</v>
      </c>
      <c r="I8" s="80">
        <v>54425245.993932992</v>
      </c>
      <c r="J8" s="80">
        <v>31546.5056</v>
      </c>
      <c r="K8" s="80">
        <v>7746732.75476362</v>
      </c>
      <c r="L8" s="80">
        <v>150554.67516400001</v>
      </c>
      <c r="M8" s="80">
        <v>999707.05796999997</v>
      </c>
      <c r="N8" s="80">
        <v>61600.015183640004</v>
      </c>
      <c r="O8" s="80">
        <v>0</v>
      </c>
      <c r="P8" s="80">
        <v>0</v>
      </c>
      <c r="Q8" s="80">
        <v>86399.178700000004</v>
      </c>
      <c r="R8" s="80">
        <v>66016</v>
      </c>
      <c r="S8" s="80">
        <v>0</v>
      </c>
      <c r="T8" s="80">
        <v>0</v>
      </c>
      <c r="U8" s="80">
        <v>99024.963699999993</v>
      </c>
      <c r="V8" s="80">
        <v>29907.176089709999</v>
      </c>
      <c r="W8" s="80">
        <v>0</v>
      </c>
      <c r="X8" s="80">
        <v>0</v>
      </c>
      <c r="Y8" s="80">
        <v>860741.60220700002</v>
      </c>
      <c r="Z8" s="80">
        <v>414496.42627642001</v>
      </c>
      <c r="AA8" s="80">
        <v>6699975.9582696203</v>
      </c>
      <c r="AB8" s="80">
        <v>5322718.8075780105</v>
      </c>
      <c r="AC8" s="80">
        <v>498320.28806599998</v>
      </c>
      <c r="AD8" s="80">
        <v>461874.36056599999</v>
      </c>
      <c r="AE8" s="80">
        <v>1351178.8517</v>
      </c>
      <c r="AF8" s="80">
        <v>1011365.47636</v>
      </c>
      <c r="AG8" s="80">
        <v>0</v>
      </c>
      <c r="AH8" s="80">
        <v>0</v>
      </c>
      <c r="AI8" s="80">
        <v>1263498.6745519999</v>
      </c>
      <c r="AJ8" s="80">
        <v>910946.93776182004</v>
      </c>
      <c r="AK8" s="80">
        <v>0</v>
      </c>
      <c r="AL8" s="80">
        <v>0</v>
      </c>
      <c r="AM8" s="81">
        <f t="shared" si="0"/>
        <v>78908034.257932857</v>
      </c>
      <c r="AN8" s="81">
        <f t="shared" si="1"/>
        <v>8466962.8991741594</v>
      </c>
      <c r="AO8" s="82"/>
      <c r="AP8" s="82"/>
    </row>
    <row r="9" spans="1:44" ht="45" customHeight="1" x14ac:dyDescent="0.2">
      <c r="A9" s="53">
        <v>3</v>
      </c>
      <c r="B9" s="23" t="s">
        <v>49</v>
      </c>
      <c r="C9" s="80">
        <v>318999.59013698634</v>
      </c>
      <c r="D9" s="80">
        <v>0</v>
      </c>
      <c r="E9" s="80">
        <v>516299.76171301509</v>
      </c>
      <c r="F9" s="80">
        <v>0</v>
      </c>
      <c r="G9" s="80">
        <v>172309.4991780823</v>
      </c>
      <c r="H9" s="80">
        <v>0</v>
      </c>
      <c r="I9" s="80">
        <v>66040301.906714439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1">
        <f t="shared" si="0"/>
        <v>67047910.757742524</v>
      </c>
      <c r="AN9" s="81">
        <f t="shared" si="1"/>
        <v>0</v>
      </c>
      <c r="AO9" s="82"/>
      <c r="AP9" s="82"/>
    </row>
    <row r="10" spans="1:44" ht="45" customHeight="1" x14ac:dyDescent="0.2">
      <c r="A10" s="53">
        <v>4</v>
      </c>
      <c r="B10" s="23" t="s">
        <v>50</v>
      </c>
      <c r="C10" s="80">
        <v>117645.97779400001</v>
      </c>
      <c r="D10" s="80">
        <v>0</v>
      </c>
      <c r="E10" s="80">
        <v>82032.573000000004</v>
      </c>
      <c r="F10" s="80">
        <v>0</v>
      </c>
      <c r="G10" s="80">
        <v>152292.18291092</v>
      </c>
      <c r="H10" s="80">
        <v>9283.6340500000006</v>
      </c>
      <c r="I10" s="80">
        <v>40263591.686420001</v>
      </c>
      <c r="J10" s="80">
        <v>0</v>
      </c>
      <c r="K10" s="80">
        <v>2197226.5721236002</v>
      </c>
      <c r="L10" s="80">
        <v>129269.311974</v>
      </c>
      <c r="M10" s="80">
        <v>594919.3548669999</v>
      </c>
      <c r="N10" s="80">
        <v>301820.42988720996</v>
      </c>
      <c r="O10" s="80">
        <v>0</v>
      </c>
      <c r="P10" s="80">
        <v>0</v>
      </c>
      <c r="Q10" s="80">
        <v>23031.4</v>
      </c>
      <c r="R10" s="80">
        <v>3483.1049195300002</v>
      </c>
      <c r="S10" s="80">
        <v>0</v>
      </c>
      <c r="T10" s="80">
        <v>0</v>
      </c>
      <c r="U10" s="80">
        <v>19162</v>
      </c>
      <c r="V10" s="80">
        <v>5592.5973757599995</v>
      </c>
      <c r="W10" s="80">
        <v>0</v>
      </c>
      <c r="X10" s="80">
        <v>0</v>
      </c>
      <c r="Y10" s="80">
        <v>368583.24048579996</v>
      </c>
      <c r="Z10" s="80">
        <v>137387.35146894</v>
      </c>
      <c r="AA10" s="80">
        <v>4142580.8056886909</v>
      </c>
      <c r="AB10" s="80">
        <v>3944999.3213976198</v>
      </c>
      <c r="AC10" s="80">
        <v>750030.91198900004</v>
      </c>
      <c r="AD10" s="80">
        <v>737280.1270175</v>
      </c>
      <c r="AE10" s="80">
        <v>1935.742182</v>
      </c>
      <c r="AF10" s="80">
        <v>1417.93106532</v>
      </c>
      <c r="AG10" s="80">
        <v>0</v>
      </c>
      <c r="AH10" s="80">
        <v>0</v>
      </c>
      <c r="AI10" s="80">
        <v>133375.633026</v>
      </c>
      <c r="AJ10" s="80">
        <v>69785.90941185999</v>
      </c>
      <c r="AK10" s="80">
        <v>0</v>
      </c>
      <c r="AL10" s="80">
        <v>0</v>
      </c>
      <c r="AM10" s="81">
        <f t="shared" si="0"/>
        <v>48846408.080487013</v>
      </c>
      <c r="AN10" s="81">
        <f t="shared" si="1"/>
        <v>5340319.7185677392</v>
      </c>
      <c r="AO10" s="82"/>
      <c r="AP10" s="82"/>
      <c r="AR10" s="58"/>
    </row>
    <row r="11" spans="1:44" ht="45" customHeight="1" x14ac:dyDescent="0.2">
      <c r="A11" s="53">
        <v>5</v>
      </c>
      <c r="B11" s="23" t="s">
        <v>51</v>
      </c>
      <c r="C11" s="80">
        <v>210338.7193539337</v>
      </c>
      <c r="D11" s="80">
        <v>0</v>
      </c>
      <c r="E11" s="80">
        <v>159276.88771679453</v>
      </c>
      <c r="F11" s="80">
        <v>0</v>
      </c>
      <c r="G11" s="80">
        <v>267763.14042173675</v>
      </c>
      <c r="H11" s="80">
        <v>57723.49045855218</v>
      </c>
      <c r="I11" s="80">
        <v>34616698.241071217</v>
      </c>
      <c r="J11" s="80">
        <v>0</v>
      </c>
      <c r="K11" s="80">
        <v>4008870.5616359366</v>
      </c>
      <c r="L11" s="80">
        <v>5426.5599999999995</v>
      </c>
      <c r="M11" s="80">
        <v>266277.92697316676</v>
      </c>
      <c r="N11" s="80">
        <v>53607.06866057837</v>
      </c>
      <c r="O11" s="80">
        <v>0</v>
      </c>
      <c r="P11" s="80">
        <v>0</v>
      </c>
      <c r="Q11" s="80">
        <v>3223422.5888966001</v>
      </c>
      <c r="R11" s="80">
        <v>3154162.1357910852</v>
      </c>
      <c r="S11" s="80">
        <v>2454824.3588480735</v>
      </c>
      <c r="T11" s="80">
        <v>2425308.8109855354</v>
      </c>
      <c r="U11" s="80">
        <v>0</v>
      </c>
      <c r="V11" s="80">
        <v>0</v>
      </c>
      <c r="W11" s="80">
        <v>0</v>
      </c>
      <c r="X11" s="80">
        <v>0</v>
      </c>
      <c r="Y11" s="80">
        <v>266935.21481926437</v>
      </c>
      <c r="Z11" s="80">
        <v>176025.03926047857</v>
      </c>
      <c r="AA11" s="80">
        <v>1151627.4513843043</v>
      </c>
      <c r="AB11" s="80">
        <v>867886.20883530891</v>
      </c>
      <c r="AC11" s="80">
        <v>255364.63380435618</v>
      </c>
      <c r="AD11" s="80">
        <v>211045.79314182219</v>
      </c>
      <c r="AE11" s="80">
        <v>54699.220201515156</v>
      </c>
      <c r="AF11" s="80">
        <v>79109.350051943577</v>
      </c>
      <c r="AG11" s="80">
        <v>0</v>
      </c>
      <c r="AH11" s="80">
        <v>0</v>
      </c>
      <c r="AI11" s="80">
        <v>188806.78244084684</v>
      </c>
      <c r="AJ11" s="80">
        <v>94002.146033333323</v>
      </c>
      <c r="AK11" s="80">
        <v>0</v>
      </c>
      <c r="AL11" s="80">
        <v>0</v>
      </c>
      <c r="AM11" s="81">
        <f t="shared" si="0"/>
        <v>47124905.727567747</v>
      </c>
      <c r="AN11" s="81">
        <f t="shared" si="1"/>
        <v>7124296.6032186383</v>
      </c>
      <c r="AO11" s="82"/>
      <c r="AP11" s="82"/>
      <c r="AR11" s="58"/>
    </row>
    <row r="12" spans="1:44" ht="45" customHeight="1" x14ac:dyDescent="0.2">
      <c r="A12" s="53">
        <v>6</v>
      </c>
      <c r="B12" s="23" t="s">
        <v>52</v>
      </c>
      <c r="C12" s="80">
        <v>419499.77</v>
      </c>
      <c r="D12" s="80">
        <v>0</v>
      </c>
      <c r="E12" s="80">
        <v>126189.8</v>
      </c>
      <c r="F12" s="80">
        <v>0</v>
      </c>
      <c r="G12" s="80">
        <v>75378.429999999993</v>
      </c>
      <c r="H12" s="80">
        <v>0</v>
      </c>
      <c r="I12" s="80">
        <v>39542919.630000003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1">
        <f t="shared" si="0"/>
        <v>40163987.630000003</v>
      </c>
      <c r="AN12" s="81">
        <f t="shared" si="1"/>
        <v>0</v>
      </c>
      <c r="AO12" s="82"/>
      <c r="AP12" s="82"/>
    </row>
    <row r="13" spans="1:44" ht="45" customHeight="1" x14ac:dyDescent="0.2">
      <c r="A13" s="53">
        <v>7</v>
      </c>
      <c r="B13" s="23" t="s">
        <v>53</v>
      </c>
      <c r="C13" s="80">
        <v>9092801.4100000001</v>
      </c>
      <c r="D13" s="80">
        <v>0</v>
      </c>
      <c r="E13" s="80">
        <v>256738.89</v>
      </c>
      <c r="F13" s="80">
        <v>0</v>
      </c>
      <c r="G13" s="80">
        <v>315259.00399999996</v>
      </c>
      <c r="H13" s="80">
        <v>0</v>
      </c>
      <c r="I13" s="80">
        <v>16568256.359999999</v>
      </c>
      <c r="J13" s="80">
        <v>0</v>
      </c>
      <c r="K13" s="80">
        <v>118544.23133000001</v>
      </c>
      <c r="L13" s="80">
        <v>0</v>
      </c>
      <c r="M13" s="80">
        <v>18801.337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1">
        <f t="shared" si="0"/>
        <v>26370401.232330002</v>
      </c>
      <c r="AN13" s="81">
        <f t="shared" si="1"/>
        <v>0</v>
      </c>
      <c r="AO13" s="82"/>
      <c r="AP13" s="82"/>
    </row>
    <row r="14" spans="1:44" ht="45" customHeight="1" x14ac:dyDescent="0.2">
      <c r="A14" s="53">
        <v>8</v>
      </c>
      <c r="B14" s="23" t="s">
        <v>54</v>
      </c>
      <c r="C14" s="80">
        <v>0</v>
      </c>
      <c r="D14" s="80">
        <v>0</v>
      </c>
      <c r="E14" s="80">
        <v>16783.5</v>
      </c>
      <c r="F14" s="80">
        <v>0</v>
      </c>
      <c r="G14" s="80">
        <v>60401.429999999993</v>
      </c>
      <c r="H14" s="80">
        <v>0</v>
      </c>
      <c r="I14" s="80">
        <v>777941.33</v>
      </c>
      <c r="J14" s="80">
        <v>0</v>
      </c>
      <c r="K14" s="80">
        <v>814889.77</v>
      </c>
      <c r="L14" s="80">
        <v>47671.570410958899</v>
      </c>
      <c r="M14" s="80">
        <v>117716.42</v>
      </c>
      <c r="N14" s="80">
        <v>8382.6587808674394</v>
      </c>
      <c r="O14" s="80">
        <v>0</v>
      </c>
      <c r="P14" s="80">
        <v>0</v>
      </c>
      <c r="Q14" s="80">
        <v>968609.78</v>
      </c>
      <c r="R14" s="80">
        <v>967574.511879</v>
      </c>
      <c r="S14" s="80">
        <v>862694.52</v>
      </c>
      <c r="T14" s="80">
        <v>857782.21534300002</v>
      </c>
      <c r="U14" s="80">
        <v>111115.94</v>
      </c>
      <c r="V14" s="80">
        <v>79091.310027740139</v>
      </c>
      <c r="W14" s="80">
        <v>31163.22</v>
      </c>
      <c r="X14" s="80">
        <v>22512.945999287629</v>
      </c>
      <c r="Y14" s="80">
        <v>400386.28</v>
      </c>
      <c r="Z14" s="80">
        <v>234711.04853164902</v>
      </c>
      <c r="AA14" s="80">
        <v>14560717.609999999</v>
      </c>
      <c r="AB14" s="80">
        <v>13991555.122047665</v>
      </c>
      <c r="AC14" s="80">
        <v>240481.78</v>
      </c>
      <c r="AD14" s="80">
        <v>210034.23221828061</v>
      </c>
      <c r="AE14" s="80">
        <v>427476.19000000006</v>
      </c>
      <c r="AF14" s="80">
        <v>376279.00226288976</v>
      </c>
      <c r="AG14" s="80">
        <v>0</v>
      </c>
      <c r="AH14" s="80">
        <v>0</v>
      </c>
      <c r="AI14" s="80">
        <v>1501234.06</v>
      </c>
      <c r="AJ14" s="80">
        <v>1258083.1539100911</v>
      </c>
      <c r="AK14" s="80">
        <v>0</v>
      </c>
      <c r="AL14" s="80">
        <v>0</v>
      </c>
      <c r="AM14" s="81">
        <f t="shared" si="0"/>
        <v>20891611.830000002</v>
      </c>
      <c r="AN14" s="81">
        <f t="shared" si="1"/>
        <v>18053677.771411426</v>
      </c>
      <c r="AO14" s="82"/>
      <c r="AP14" s="82"/>
    </row>
    <row r="15" spans="1:44" ht="45" customHeight="1" x14ac:dyDescent="0.2">
      <c r="A15" s="53">
        <v>9</v>
      </c>
      <c r="B15" s="23" t="s">
        <v>55</v>
      </c>
      <c r="C15" s="80">
        <v>4786.62</v>
      </c>
      <c r="D15" s="80">
        <v>0</v>
      </c>
      <c r="E15" s="80">
        <v>3071</v>
      </c>
      <c r="F15" s="80">
        <v>628.5</v>
      </c>
      <c r="G15" s="80">
        <v>5901.75</v>
      </c>
      <c r="H15" s="80">
        <v>2889.05</v>
      </c>
      <c r="I15" s="80">
        <v>8990420.5</v>
      </c>
      <c r="J15" s="80">
        <v>0</v>
      </c>
      <c r="K15" s="80">
        <v>127719.78</v>
      </c>
      <c r="L15" s="80">
        <v>52356.93</v>
      </c>
      <c r="M15" s="80">
        <v>11831.71</v>
      </c>
      <c r="N15" s="80">
        <v>6685.46</v>
      </c>
      <c r="O15" s="80">
        <v>0</v>
      </c>
      <c r="P15" s="80">
        <v>0</v>
      </c>
      <c r="Q15" s="80">
        <v>0</v>
      </c>
      <c r="R15" s="80">
        <v>0</v>
      </c>
      <c r="S15" s="80">
        <v>8689.1</v>
      </c>
      <c r="T15" s="80">
        <v>7701.08</v>
      </c>
      <c r="U15" s="80">
        <v>0</v>
      </c>
      <c r="V15" s="80">
        <v>0</v>
      </c>
      <c r="W15" s="80">
        <v>0</v>
      </c>
      <c r="X15" s="80">
        <v>0</v>
      </c>
      <c r="Y15" s="80">
        <v>52042</v>
      </c>
      <c r="Z15" s="80">
        <v>12813.98</v>
      </c>
      <c r="AA15" s="80">
        <v>2421.64</v>
      </c>
      <c r="AB15" s="80">
        <v>1065.52</v>
      </c>
      <c r="AC15" s="80">
        <v>37341.07</v>
      </c>
      <c r="AD15" s="80">
        <v>36546.720000000001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1">
        <f t="shared" si="0"/>
        <v>9244225.1699999999</v>
      </c>
      <c r="AN15" s="81">
        <f t="shared" si="1"/>
        <v>120687.24</v>
      </c>
      <c r="AO15" s="82"/>
      <c r="AP15" s="82"/>
    </row>
    <row r="16" spans="1:44" ht="45" customHeight="1" x14ac:dyDescent="0.2">
      <c r="A16" s="53">
        <v>10</v>
      </c>
      <c r="B16" s="23" t="s">
        <v>56</v>
      </c>
      <c r="C16" s="80">
        <v>1509776.3</v>
      </c>
      <c r="D16" s="80">
        <v>0</v>
      </c>
      <c r="E16" s="80">
        <v>8737</v>
      </c>
      <c r="F16" s="80">
        <v>0</v>
      </c>
      <c r="G16" s="80">
        <v>829.88744400000007</v>
      </c>
      <c r="H16" s="80">
        <v>0</v>
      </c>
      <c r="I16" s="80">
        <v>6541401</v>
      </c>
      <c r="J16" s="80">
        <v>0</v>
      </c>
      <c r="K16" s="80">
        <v>483653</v>
      </c>
      <c r="L16" s="80">
        <v>0</v>
      </c>
      <c r="M16" s="80">
        <v>1388.5140000000001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33642.43</v>
      </c>
      <c r="AB16" s="80">
        <v>0</v>
      </c>
      <c r="AC16" s="80">
        <v>0</v>
      </c>
      <c r="AD16" s="80">
        <v>0</v>
      </c>
      <c r="AE16" s="80">
        <v>24312</v>
      </c>
      <c r="AF16" s="80">
        <v>0</v>
      </c>
      <c r="AG16" s="80">
        <v>398916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1">
        <f t="shared" si="0"/>
        <v>9002656.1314439997</v>
      </c>
      <c r="AN16" s="81">
        <f t="shared" si="1"/>
        <v>0</v>
      </c>
      <c r="AO16" s="82"/>
    </row>
    <row r="17" spans="1:43" ht="45" customHeight="1" x14ac:dyDescent="0.2">
      <c r="A17" s="53">
        <v>11</v>
      </c>
      <c r="B17" s="23" t="s">
        <v>57</v>
      </c>
      <c r="C17" s="80">
        <v>0</v>
      </c>
      <c r="D17" s="80">
        <v>0</v>
      </c>
      <c r="E17" s="80">
        <v>6769</v>
      </c>
      <c r="F17" s="80">
        <v>0</v>
      </c>
      <c r="G17" s="80">
        <v>33693</v>
      </c>
      <c r="H17" s="80">
        <v>0</v>
      </c>
      <c r="I17" s="80">
        <v>2342320</v>
      </c>
      <c r="J17" s="80">
        <v>0</v>
      </c>
      <c r="K17" s="80">
        <v>1865780</v>
      </c>
      <c r="L17" s="80">
        <v>50163</v>
      </c>
      <c r="M17" s="80">
        <v>105045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188433</v>
      </c>
      <c r="Z17" s="80">
        <v>0</v>
      </c>
      <c r="AA17" s="80">
        <v>1357257</v>
      </c>
      <c r="AB17" s="80">
        <v>0</v>
      </c>
      <c r="AC17" s="80">
        <v>0</v>
      </c>
      <c r="AD17" s="80">
        <v>0</v>
      </c>
      <c r="AE17" s="80">
        <v>1879410</v>
      </c>
      <c r="AF17" s="80">
        <v>1366528</v>
      </c>
      <c r="AG17" s="80">
        <v>83092</v>
      </c>
      <c r="AH17" s="80">
        <v>0</v>
      </c>
      <c r="AI17" s="80">
        <v>610285</v>
      </c>
      <c r="AJ17" s="80">
        <v>157770</v>
      </c>
      <c r="AK17" s="80">
        <v>0</v>
      </c>
      <c r="AL17" s="80">
        <v>0</v>
      </c>
      <c r="AM17" s="81">
        <f t="shared" si="0"/>
        <v>8472084</v>
      </c>
      <c r="AN17" s="81">
        <f t="shared" si="1"/>
        <v>1574461</v>
      </c>
      <c r="AO17" s="82"/>
    </row>
    <row r="18" spans="1:43" ht="45" customHeight="1" x14ac:dyDescent="0.2">
      <c r="A18" s="53">
        <v>12</v>
      </c>
      <c r="B18" s="23" t="s">
        <v>58</v>
      </c>
      <c r="C18" s="80">
        <v>0</v>
      </c>
      <c r="D18" s="80">
        <v>0</v>
      </c>
      <c r="E18" s="80">
        <v>414</v>
      </c>
      <c r="F18" s="80">
        <v>0</v>
      </c>
      <c r="G18" s="80">
        <v>25540.41</v>
      </c>
      <c r="H18" s="80">
        <v>21371</v>
      </c>
      <c r="I18" s="80">
        <v>383588</v>
      </c>
      <c r="J18" s="80">
        <v>0</v>
      </c>
      <c r="K18" s="80">
        <v>262587.5</v>
      </c>
      <c r="L18" s="80">
        <v>131213.5</v>
      </c>
      <c r="M18" s="80">
        <v>37735.5</v>
      </c>
      <c r="N18" s="80">
        <v>18835.5</v>
      </c>
      <c r="O18" s="80">
        <v>0</v>
      </c>
      <c r="P18" s="80">
        <v>0</v>
      </c>
      <c r="Q18" s="80">
        <v>0</v>
      </c>
      <c r="R18" s="80">
        <v>0</v>
      </c>
      <c r="S18" s="80">
        <v>795647</v>
      </c>
      <c r="T18" s="80">
        <v>794255</v>
      </c>
      <c r="U18" s="80">
        <v>0</v>
      </c>
      <c r="V18" s="80">
        <v>0</v>
      </c>
      <c r="W18" s="80">
        <v>0</v>
      </c>
      <c r="X18" s="80">
        <v>0</v>
      </c>
      <c r="Y18" s="80">
        <v>8682.7999999999993</v>
      </c>
      <c r="Z18" s="80">
        <v>5865.01</v>
      </c>
      <c r="AA18" s="80">
        <v>600267.68999999994</v>
      </c>
      <c r="AB18" s="80">
        <v>523216.69</v>
      </c>
      <c r="AC18" s="80">
        <v>0</v>
      </c>
      <c r="AD18" s="80">
        <v>0</v>
      </c>
      <c r="AE18" s="80">
        <v>48036.58</v>
      </c>
      <c r="AF18" s="80">
        <v>0</v>
      </c>
      <c r="AG18" s="80">
        <v>0</v>
      </c>
      <c r="AH18" s="80">
        <v>0</v>
      </c>
      <c r="AI18" s="80">
        <v>408905.73</v>
      </c>
      <c r="AJ18" s="80">
        <v>377926</v>
      </c>
      <c r="AK18" s="80">
        <v>0</v>
      </c>
      <c r="AL18" s="80">
        <v>0</v>
      </c>
      <c r="AM18" s="81">
        <f t="shared" si="0"/>
        <v>2571405.21</v>
      </c>
      <c r="AN18" s="81">
        <f t="shared" si="1"/>
        <v>1872682.7</v>
      </c>
      <c r="AO18" s="82"/>
    </row>
    <row r="19" spans="1:43" ht="45" customHeight="1" x14ac:dyDescent="0.2">
      <c r="A19" s="53">
        <v>13</v>
      </c>
      <c r="B19" s="23" t="s">
        <v>59</v>
      </c>
      <c r="C19" s="80">
        <v>0</v>
      </c>
      <c r="D19" s="80">
        <v>0</v>
      </c>
      <c r="E19" s="80">
        <v>6337.5778999999993</v>
      </c>
      <c r="F19" s="80">
        <v>0</v>
      </c>
      <c r="G19" s="80">
        <v>26942.234098000001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124604.00533599999</v>
      </c>
      <c r="AB19" s="80">
        <v>48021.585267999995</v>
      </c>
      <c r="AC19" s="80">
        <v>186460.41440000001</v>
      </c>
      <c r="AD19" s="80">
        <v>71053.878400000001</v>
      </c>
      <c r="AE19" s="80">
        <v>0</v>
      </c>
      <c r="AF19" s="80">
        <v>0</v>
      </c>
      <c r="AG19" s="80">
        <v>0</v>
      </c>
      <c r="AH19" s="80">
        <v>0</v>
      </c>
      <c r="AI19" s="80">
        <v>237006.65289999999</v>
      </c>
      <c r="AJ19" s="80">
        <v>126189.11839999999</v>
      </c>
      <c r="AK19" s="80">
        <v>0</v>
      </c>
      <c r="AL19" s="80">
        <v>0</v>
      </c>
      <c r="AM19" s="81">
        <f t="shared" si="0"/>
        <v>581350.88463400002</v>
      </c>
      <c r="AN19" s="81">
        <f t="shared" si="1"/>
        <v>245264.58206799999</v>
      </c>
      <c r="AO19" s="82"/>
      <c r="AQ19" s="58"/>
    </row>
    <row r="20" spans="1:43" ht="45" customHeight="1" x14ac:dyDescent="0.2">
      <c r="A20" s="53">
        <v>14</v>
      </c>
      <c r="B20" s="23" t="s">
        <v>60</v>
      </c>
      <c r="C20" s="80">
        <v>0</v>
      </c>
      <c r="D20" s="80">
        <v>0</v>
      </c>
      <c r="E20" s="80">
        <v>2227.1903945606773</v>
      </c>
      <c r="F20" s="80">
        <v>0</v>
      </c>
      <c r="G20" s="80">
        <v>9836.39077635799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39975.17099092633</v>
      </c>
      <c r="AB20" s="80">
        <v>18364.241492285237</v>
      </c>
      <c r="AC20" s="80">
        <v>61654.7350161539</v>
      </c>
      <c r="AD20" s="80">
        <v>26042.303230601094</v>
      </c>
      <c r="AE20" s="80">
        <v>0</v>
      </c>
      <c r="AF20" s="80">
        <v>0</v>
      </c>
      <c r="AG20" s="80">
        <v>0</v>
      </c>
      <c r="AH20" s="80">
        <v>0</v>
      </c>
      <c r="AI20" s="80">
        <v>134142.1372677637</v>
      </c>
      <c r="AJ20" s="80">
        <v>84186.932417486343</v>
      </c>
      <c r="AK20" s="80">
        <v>0</v>
      </c>
      <c r="AL20" s="80">
        <v>0</v>
      </c>
      <c r="AM20" s="81">
        <f t="shared" si="0"/>
        <v>247835.6244457626</v>
      </c>
      <c r="AN20" s="81">
        <f t="shared" si="1"/>
        <v>128593.47714037268</v>
      </c>
      <c r="AO20" s="82"/>
    </row>
    <row r="21" spans="1:43" ht="15" x14ac:dyDescent="0.2">
      <c r="A21" s="56"/>
      <c r="B21" s="21" t="s">
        <v>1</v>
      </c>
      <c r="C21" s="20">
        <f t="shared" ref="C21:AN21" si="2">SUM(C6:C20)</f>
        <v>22638777.295477174</v>
      </c>
      <c r="D21" s="20">
        <f t="shared" si="2"/>
        <v>835313.08188842388</v>
      </c>
      <c r="E21" s="20">
        <f t="shared" si="2"/>
        <v>3664415.779803338</v>
      </c>
      <c r="F21" s="20">
        <f t="shared" si="2"/>
        <v>628.5</v>
      </c>
      <c r="G21" s="20">
        <f t="shared" si="2"/>
        <v>2902265.2254318511</v>
      </c>
      <c r="H21" s="20">
        <f t="shared" si="2"/>
        <v>132507.0890455615</v>
      </c>
      <c r="I21" s="20">
        <f t="shared" si="2"/>
        <v>380333584.19915867</v>
      </c>
      <c r="J21" s="20">
        <f t="shared" si="2"/>
        <v>100269.51832300001</v>
      </c>
      <c r="K21" s="20">
        <f t="shared" si="2"/>
        <v>31410515.485178337</v>
      </c>
      <c r="L21" s="20">
        <f t="shared" si="2"/>
        <v>1338478.0780196066</v>
      </c>
      <c r="M21" s="20">
        <f t="shared" si="2"/>
        <v>4224866.5298581412</v>
      </c>
      <c r="N21" s="20">
        <f t="shared" si="2"/>
        <v>598055.70661529573</v>
      </c>
      <c r="O21" s="20">
        <f t="shared" si="2"/>
        <v>0</v>
      </c>
      <c r="P21" s="20">
        <f t="shared" si="2"/>
        <v>0</v>
      </c>
      <c r="Q21" s="20">
        <f t="shared" si="2"/>
        <v>5596878.5806046007</v>
      </c>
      <c r="R21" s="20">
        <f t="shared" si="2"/>
        <v>5388165.1799586155</v>
      </c>
      <c r="S21" s="20">
        <f t="shared" si="2"/>
        <v>4131231.7388480734</v>
      </c>
      <c r="T21" s="20">
        <f t="shared" si="2"/>
        <v>4091718.9563285355</v>
      </c>
      <c r="U21" s="20">
        <f t="shared" si="2"/>
        <v>351825.51039999997</v>
      </c>
      <c r="V21" s="20">
        <f t="shared" si="2"/>
        <v>178520.75849321013</v>
      </c>
      <c r="W21" s="20">
        <f t="shared" si="2"/>
        <v>31163.22</v>
      </c>
      <c r="X21" s="20">
        <f t="shared" si="2"/>
        <v>22512.945999287629</v>
      </c>
      <c r="Y21" s="20">
        <f t="shared" si="2"/>
        <v>3820440.7897780649</v>
      </c>
      <c r="Z21" s="20">
        <f t="shared" si="2"/>
        <v>1692797.5849064873</v>
      </c>
      <c r="AA21" s="20">
        <f t="shared" si="2"/>
        <v>41020205.505455546</v>
      </c>
      <c r="AB21" s="20">
        <f t="shared" si="2"/>
        <v>29656662.201005548</v>
      </c>
      <c r="AC21" s="20">
        <f t="shared" si="2"/>
        <v>2029653.8332755102</v>
      </c>
      <c r="AD21" s="20">
        <f t="shared" si="2"/>
        <v>1753877.4145742038</v>
      </c>
      <c r="AE21" s="20">
        <f t="shared" si="2"/>
        <v>4839679.5151495151</v>
      </c>
      <c r="AF21" s="20">
        <f t="shared" si="2"/>
        <v>3289395.1630053618</v>
      </c>
      <c r="AG21" s="20">
        <f t="shared" si="2"/>
        <v>490655.85</v>
      </c>
      <c r="AH21" s="20">
        <f t="shared" si="2"/>
        <v>0</v>
      </c>
      <c r="AI21" s="20">
        <f t="shared" si="2"/>
        <v>7985268.3267796114</v>
      </c>
      <c r="AJ21" s="20">
        <f t="shared" si="2"/>
        <v>5537897.3783215908</v>
      </c>
      <c r="AK21" s="20">
        <f t="shared" si="2"/>
        <v>0</v>
      </c>
      <c r="AL21" s="20">
        <f t="shared" si="2"/>
        <v>0</v>
      </c>
      <c r="AM21" s="20">
        <f t="shared" si="2"/>
        <v>515471427.38519835</v>
      </c>
      <c r="AN21" s="20">
        <f t="shared" si="2"/>
        <v>54616799.556484737</v>
      </c>
      <c r="AO21" s="82"/>
      <c r="AP21" s="58"/>
    </row>
    <row r="22" spans="1:43" s="57" customFormat="1" ht="12.75" customHeight="1" x14ac:dyDescent="0.2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</row>
    <row r="23" spans="1:43" ht="13.5" x14ac:dyDescent="0.2">
      <c r="B23" s="59" t="s">
        <v>15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</row>
    <row r="24" spans="1:43" ht="12.75" customHeight="1" x14ac:dyDescent="0.2">
      <c r="B24" s="94" t="s">
        <v>65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AM24" s="58"/>
      <c r="AN24" s="58"/>
    </row>
    <row r="25" spans="1:43" ht="17.25" customHeight="1" x14ac:dyDescent="0.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17"/>
      <c r="P25" s="17"/>
      <c r="Q25" s="58"/>
      <c r="R25" s="58"/>
      <c r="AN25" s="58"/>
    </row>
    <row r="26" spans="1:43" ht="12.75" customHeight="1" x14ac:dyDescent="0.2">
      <c r="O26" s="17"/>
      <c r="P26" s="17"/>
    </row>
    <row r="28" spans="1:43" x14ac:dyDescent="0.2"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</row>
  </sheetData>
  <mergeCells count="22">
    <mergeCell ref="AM4:AN4"/>
    <mergeCell ref="Y4:Z4"/>
    <mergeCell ref="AA4:AB4"/>
    <mergeCell ref="AC4:AD4"/>
    <mergeCell ref="AE4:AF4"/>
    <mergeCell ref="AG4:AH4"/>
    <mergeCell ref="AK4:AL4"/>
    <mergeCell ref="AI4:AJ4"/>
    <mergeCell ref="O4:P4"/>
    <mergeCell ref="U4:V4"/>
    <mergeCell ref="W4:X4"/>
    <mergeCell ref="Q4:R4"/>
    <mergeCell ref="S4:T4"/>
    <mergeCell ref="B24:N25"/>
    <mergeCell ref="I4:J4"/>
    <mergeCell ref="K4:L4"/>
    <mergeCell ref="M4:N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P2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 x14ac:dyDescent="0.2"/>
  <cols>
    <col min="1" max="1" width="3.28515625" style="61" customWidth="1"/>
    <col min="2" max="2" width="29.85546875" style="61" customWidth="1"/>
    <col min="3" max="3" width="15.5703125" style="61" customWidth="1"/>
    <col min="4" max="4" width="12.7109375" style="61" customWidth="1"/>
    <col min="5" max="5" width="14.7109375" style="61" customWidth="1"/>
    <col min="6" max="6" width="12.7109375" style="61" customWidth="1"/>
    <col min="7" max="8" width="13.42578125" style="61" customWidth="1"/>
    <col min="9" max="28" width="12.7109375" style="61" customWidth="1"/>
    <col min="29" max="29" width="14.5703125" style="61" customWidth="1"/>
    <col min="30" max="38" width="12.7109375" style="61" customWidth="1"/>
    <col min="39" max="39" width="15.42578125" style="61" customWidth="1"/>
    <col min="40" max="40" width="14.140625" style="61" customWidth="1"/>
    <col min="41" max="41" width="12" style="61" customWidth="1"/>
    <col min="42" max="42" width="9.7109375" style="61" bestFit="1" customWidth="1"/>
    <col min="43" max="16384" width="9.140625" style="61"/>
  </cols>
  <sheetData>
    <row r="1" spans="1:42" s="45" customFormat="1" ht="20.25" customHeight="1" x14ac:dyDescent="0.2">
      <c r="A1" s="43" t="s">
        <v>66</v>
      </c>
    </row>
    <row r="2" spans="1:42" ht="19.5" customHeight="1" x14ac:dyDescent="0.2">
      <c r="A2" s="50" t="s">
        <v>78</v>
      </c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8"/>
    </row>
    <row r="3" spans="1:42" ht="19.5" customHeight="1" x14ac:dyDescent="0.2">
      <c r="A3" s="50" t="s">
        <v>79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8"/>
    </row>
    <row r="4" spans="1:42" ht="82.5" customHeight="1" x14ac:dyDescent="0.2">
      <c r="A4" s="97" t="s">
        <v>0</v>
      </c>
      <c r="B4" s="97" t="s">
        <v>2</v>
      </c>
      <c r="C4" s="95" t="s">
        <v>3</v>
      </c>
      <c r="D4" s="96"/>
      <c r="E4" s="95" t="s">
        <v>32</v>
      </c>
      <c r="F4" s="96"/>
      <c r="G4" s="95" t="s">
        <v>39</v>
      </c>
      <c r="H4" s="96"/>
      <c r="I4" s="95" t="s">
        <v>6</v>
      </c>
      <c r="J4" s="96"/>
      <c r="K4" s="95" t="s">
        <v>40</v>
      </c>
      <c r="L4" s="96"/>
      <c r="M4" s="95" t="s">
        <v>7</v>
      </c>
      <c r="N4" s="96"/>
      <c r="O4" s="95" t="s">
        <v>8</v>
      </c>
      <c r="P4" s="96"/>
      <c r="Q4" s="95" t="s">
        <v>33</v>
      </c>
      <c r="R4" s="96"/>
      <c r="S4" s="95" t="s">
        <v>43</v>
      </c>
      <c r="T4" s="96"/>
      <c r="U4" s="95" t="s">
        <v>34</v>
      </c>
      <c r="V4" s="96"/>
      <c r="W4" s="95" t="s">
        <v>35</v>
      </c>
      <c r="X4" s="96"/>
      <c r="Y4" s="95" t="s">
        <v>9</v>
      </c>
      <c r="Z4" s="96"/>
      <c r="AA4" s="95" t="s">
        <v>36</v>
      </c>
      <c r="AB4" s="96"/>
      <c r="AC4" s="95" t="s">
        <v>10</v>
      </c>
      <c r="AD4" s="96"/>
      <c r="AE4" s="95" t="s">
        <v>11</v>
      </c>
      <c r="AF4" s="96"/>
      <c r="AG4" s="95" t="s">
        <v>12</v>
      </c>
      <c r="AH4" s="96"/>
      <c r="AI4" s="95" t="s">
        <v>37</v>
      </c>
      <c r="AJ4" s="96"/>
      <c r="AK4" s="95" t="s">
        <v>13</v>
      </c>
      <c r="AL4" s="96"/>
      <c r="AM4" s="95" t="s">
        <v>14</v>
      </c>
      <c r="AN4" s="96"/>
    </row>
    <row r="5" spans="1:42" ht="25.5" x14ac:dyDescent="0.2">
      <c r="A5" s="98"/>
      <c r="B5" s="98"/>
      <c r="C5" s="52" t="s">
        <v>16</v>
      </c>
      <c r="D5" s="52" t="s">
        <v>17</v>
      </c>
      <c r="E5" s="52" t="s">
        <v>16</v>
      </c>
      <c r="F5" s="52" t="s">
        <v>17</v>
      </c>
      <c r="G5" s="52" t="s">
        <v>16</v>
      </c>
      <c r="H5" s="52" t="s">
        <v>17</v>
      </c>
      <c r="I5" s="52" t="s">
        <v>16</v>
      </c>
      <c r="J5" s="52" t="s">
        <v>17</v>
      </c>
      <c r="K5" s="52" t="s">
        <v>16</v>
      </c>
      <c r="L5" s="52" t="s">
        <v>17</v>
      </c>
      <c r="M5" s="52" t="s">
        <v>16</v>
      </c>
      <c r="N5" s="52" t="s">
        <v>17</v>
      </c>
      <c r="O5" s="52" t="s">
        <v>16</v>
      </c>
      <c r="P5" s="52" t="s">
        <v>17</v>
      </c>
      <c r="Q5" s="52" t="s">
        <v>16</v>
      </c>
      <c r="R5" s="52" t="s">
        <v>17</v>
      </c>
      <c r="S5" s="52" t="s">
        <v>16</v>
      </c>
      <c r="T5" s="52" t="s">
        <v>17</v>
      </c>
      <c r="U5" s="52" t="s">
        <v>16</v>
      </c>
      <c r="V5" s="52" t="s">
        <v>17</v>
      </c>
      <c r="W5" s="52" t="s">
        <v>16</v>
      </c>
      <c r="X5" s="52" t="s">
        <v>17</v>
      </c>
      <c r="Y5" s="52" t="s">
        <v>16</v>
      </c>
      <c r="Z5" s="52" t="s">
        <v>17</v>
      </c>
      <c r="AA5" s="52" t="s">
        <v>16</v>
      </c>
      <c r="AB5" s="52" t="s">
        <v>17</v>
      </c>
      <c r="AC5" s="52" t="s">
        <v>16</v>
      </c>
      <c r="AD5" s="52" t="s">
        <v>17</v>
      </c>
      <c r="AE5" s="52" t="s">
        <v>16</v>
      </c>
      <c r="AF5" s="52" t="s">
        <v>17</v>
      </c>
      <c r="AG5" s="52" t="s">
        <v>16</v>
      </c>
      <c r="AH5" s="52" t="s">
        <v>17</v>
      </c>
      <c r="AI5" s="52" t="s">
        <v>16</v>
      </c>
      <c r="AJ5" s="52" t="s">
        <v>17</v>
      </c>
      <c r="AK5" s="52" t="s">
        <v>16</v>
      </c>
      <c r="AL5" s="52" t="s">
        <v>17</v>
      </c>
      <c r="AM5" s="52" t="s">
        <v>16</v>
      </c>
      <c r="AN5" s="52" t="s">
        <v>17</v>
      </c>
      <c r="AO5" s="63"/>
    </row>
    <row r="6" spans="1:42" ht="45" customHeight="1" x14ac:dyDescent="0.2">
      <c r="A6" s="53">
        <v>1</v>
      </c>
      <c r="B6" s="23" t="s">
        <v>47</v>
      </c>
      <c r="C6" s="80">
        <v>2934501.8172651366</v>
      </c>
      <c r="D6" s="80">
        <v>2262928.7570935595</v>
      </c>
      <c r="E6" s="80">
        <v>1621913.8158088566</v>
      </c>
      <c r="F6" s="80">
        <v>1619050.7950059932</v>
      </c>
      <c r="G6" s="80">
        <v>1061201.2812926357</v>
      </c>
      <c r="H6" s="80">
        <v>1001455.9602759032</v>
      </c>
      <c r="I6" s="80">
        <v>48322096.470056124</v>
      </c>
      <c r="J6" s="80">
        <v>48252395.018934079</v>
      </c>
      <c r="K6" s="80">
        <v>12481208.338529225</v>
      </c>
      <c r="L6" s="80">
        <v>11291241.791296115</v>
      </c>
      <c r="M6" s="80">
        <v>1869458.137359401</v>
      </c>
      <c r="N6" s="80">
        <v>1691432.8293662835</v>
      </c>
      <c r="O6" s="80">
        <v>0</v>
      </c>
      <c r="P6" s="80">
        <v>0</v>
      </c>
      <c r="Q6" s="80">
        <v>1745154.6763927545</v>
      </c>
      <c r="R6" s="80">
        <v>124806.19978885043</v>
      </c>
      <c r="S6" s="80">
        <v>1291.579864</v>
      </c>
      <c r="T6" s="80">
        <v>373.07233000000008</v>
      </c>
      <c r="U6" s="80">
        <v>112181.90187660418</v>
      </c>
      <c r="V6" s="80">
        <v>51610.355559659518</v>
      </c>
      <c r="W6" s="80">
        <v>0</v>
      </c>
      <c r="X6" s="80">
        <v>0</v>
      </c>
      <c r="Y6" s="80">
        <v>1454280.5112548643</v>
      </c>
      <c r="Z6" s="80">
        <v>792147.24511400657</v>
      </c>
      <c r="AA6" s="80">
        <v>9813037.3035670556</v>
      </c>
      <c r="AB6" s="80">
        <v>4850263.713004618</v>
      </c>
      <c r="AC6" s="80">
        <v>0</v>
      </c>
      <c r="AD6" s="80">
        <v>0</v>
      </c>
      <c r="AE6" s="80">
        <v>819192.77486242028</v>
      </c>
      <c r="AF6" s="80">
        <v>353438.23437467229</v>
      </c>
      <c r="AG6" s="80">
        <v>26005.634536763071</v>
      </c>
      <c r="AH6" s="80">
        <v>26005.634536763071</v>
      </c>
      <c r="AI6" s="80">
        <v>3091652.0539694428</v>
      </c>
      <c r="AJ6" s="80">
        <v>639145.43314171617</v>
      </c>
      <c r="AK6" s="80">
        <v>0</v>
      </c>
      <c r="AL6" s="80">
        <v>0</v>
      </c>
      <c r="AM6" s="9">
        <f t="shared" ref="AM6:AN8" si="0">C6+E6+G6+I6+K6+M6+O6+Q6+S6+U6+W6+Y6+AA6+AC6+AE6+AG6+AI6+AK6</f>
        <v>85353176.296635255</v>
      </c>
      <c r="AN6" s="9">
        <f t="shared" si="0"/>
        <v>72956295.039822221</v>
      </c>
      <c r="AO6" s="64"/>
      <c r="AP6" s="63"/>
    </row>
    <row r="7" spans="1:42" ht="45" customHeight="1" x14ac:dyDescent="0.2">
      <c r="A7" s="53"/>
      <c r="B7" s="23" t="s">
        <v>77</v>
      </c>
      <c r="C7" s="80">
        <v>1867550.5699999998</v>
      </c>
      <c r="D7" s="80">
        <v>1760736.7800000003</v>
      </c>
      <c r="E7" s="80">
        <v>186295.41</v>
      </c>
      <c r="F7" s="80">
        <v>186295.41</v>
      </c>
      <c r="G7" s="80">
        <v>172497.43</v>
      </c>
      <c r="H7" s="80">
        <v>172497.43</v>
      </c>
      <c r="I7" s="80">
        <v>29681803.329999998</v>
      </c>
      <c r="J7" s="80">
        <v>29681803.330000002</v>
      </c>
      <c r="K7" s="80">
        <v>1253781.71</v>
      </c>
      <c r="L7" s="80">
        <v>1253781.7099999997</v>
      </c>
      <c r="M7" s="80">
        <v>202679.88</v>
      </c>
      <c r="N7" s="80">
        <v>190853.8</v>
      </c>
      <c r="O7" s="80">
        <v>0</v>
      </c>
      <c r="P7" s="80">
        <v>0</v>
      </c>
      <c r="Q7" s="80">
        <v>30373.73</v>
      </c>
      <c r="R7" s="80">
        <v>22975.420000000002</v>
      </c>
      <c r="S7" s="80">
        <v>50103.18</v>
      </c>
      <c r="T7" s="80">
        <v>9473.1399999999849</v>
      </c>
      <c r="U7" s="80">
        <v>0</v>
      </c>
      <c r="V7" s="80">
        <v>0</v>
      </c>
      <c r="W7" s="80">
        <v>0</v>
      </c>
      <c r="X7" s="80">
        <v>0</v>
      </c>
      <c r="Y7" s="80">
        <v>194660.22999999998</v>
      </c>
      <c r="Z7" s="80">
        <v>106343.24999999997</v>
      </c>
      <c r="AA7" s="80">
        <v>2230966.04</v>
      </c>
      <c r="AB7" s="80">
        <v>1571593.3300000005</v>
      </c>
      <c r="AC7" s="80">
        <v>0</v>
      </c>
      <c r="AD7" s="80">
        <v>0</v>
      </c>
      <c r="AE7" s="80">
        <v>161202.66999999998</v>
      </c>
      <c r="AF7" s="80">
        <v>161202.66999999995</v>
      </c>
      <c r="AG7" s="80">
        <v>81341.42</v>
      </c>
      <c r="AH7" s="80">
        <v>81341.42</v>
      </c>
      <c r="AI7" s="80">
        <v>415936.56</v>
      </c>
      <c r="AJ7" s="80">
        <v>306975.23</v>
      </c>
      <c r="AK7" s="80">
        <v>0</v>
      </c>
      <c r="AL7" s="80">
        <v>0</v>
      </c>
      <c r="AM7" s="9">
        <f t="shared" si="0"/>
        <v>36529192.160000004</v>
      </c>
      <c r="AN7" s="9">
        <f t="shared" si="0"/>
        <v>35505872.920000009</v>
      </c>
      <c r="AO7" s="64"/>
      <c r="AP7" s="63"/>
    </row>
    <row r="8" spans="1:42" ht="45" customHeight="1" x14ac:dyDescent="0.2">
      <c r="A8" s="53">
        <v>2</v>
      </c>
      <c r="B8" s="23" t="s">
        <v>48</v>
      </c>
      <c r="C8" s="80">
        <v>3363888.7079880172</v>
      </c>
      <c r="D8" s="80">
        <v>3363430.3321199077</v>
      </c>
      <c r="E8" s="80">
        <v>462739.26295009546</v>
      </c>
      <c r="F8" s="80">
        <v>462739.26295009546</v>
      </c>
      <c r="G8" s="80">
        <v>564327.52333148383</v>
      </c>
      <c r="H8" s="80">
        <v>557900.06065128767</v>
      </c>
      <c r="I8" s="80">
        <v>43902076.990756959</v>
      </c>
      <c r="J8" s="80">
        <v>43882812.811511353</v>
      </c>
      <c r="K8" s="80">
        <v>6917840.0314839119</v>
      </c>
      <c r="L8" s="80">
        <v>6774360.4441725155</v>
      </c>
      <c r="M8" s="80">
        <v>951541.95297522494</v>
      </c>
      <c r="N8" s="80">
        <v>889939.11199000478</v>
      </c>
      <c r="O8" s="80">
        <v>0</v>
      </c>
      <c r="P8" s="80">
        <v>0</v>
      </c>
      <c r="Q8" s="80">
        <v>66903.617911813199</v>
      </c>
      <c r="R8" s="80">
        <v>14127.090439285726</v>
      </c>
      <c r="S8" s="80">
        <v>0</v>
      </c>
      <c r="T8" s="80">
        <v>0</v>
      </c>
      <c r="U8" s="80">
        <v>142734.78091135033</v>
      </c>
      <c r="V8" s="80">
        <v>112827.60482164033</v>
      </c>
      <c r="W8" s="80">
        <v>0</v>
      </c>
      <c r="X8" s="80">
        <v>0</v>
      </c>
      <c r="Y8" s="80">
        <v>824305.55172336206</v>
      </c>
      <c r="Z8" s="80">
        <v>429818.34776615084</v>
      </c>
      <c r="AA8" s="80">
        <v>5903891.6101898607</v>
      </c>
      <c r="AB8" s="80">
        <v>1244630.5138239935</v>
      </c>
      <c r="AC8" s="80">
        <v>496884.76468677376</v>
      </c>
      <c r="AD8" s="80">
        <v>44279.945488732541</v>
      </c>
      <c r="AE8" s="80">
        <v>1956874.8536895304</v>
      </c>
      <c r="AF8" s="80">
        <v>571470.90733975859</v>
      </c>
      <c r="AG8" s="80">
        <v>0</v>
      </c>
      <c r="AH8" s="80">
        <v>0</v>
      </c>
      <c r="AI8" s="80">
        <v>1292935.9992399395</v>
      </c>
      <c r="AJ8" s="80">
        <v>442686.19655266177</v>
      </c>
      <c r="AK8" s="80">
        <v>0</v>
      </c>
      <c r="AL8" s="80">
        <v>0</v>
      </c>
      <c r="AM8" s="9">
        <f t="shared" si="0"/>
        <v>66846945.647838317</v>
      </c>
      <c r="AN8" s="9">
        <f t="shared" si="0"/>
        <v>58791022.629627392</v>
      </c>
      <c r="AO8" s="64"/>
      <c r="AP8" s="63"/>
    </row>
    <row r="9" spans="1:42" ht="45" customHeight="1" x14ac:dyDescent="0.2">
      <c r="A9" s="53">
        <v>3</v>
      </c>
      <c r="B9" s="23" t="s">
        <v>49</v>
      </c>
      <c r="C9" s="80">
        <v>323461.76876712468</v>
      </c>
      <c r="D9" s="80">
        <v>323461.76876712468</v>
      </c>
      <c r="E9" s="80">
        <v>443417.81395452959</v>
      </c>
      <c r="F9" s="80">
        <v>443417.81395452959</v>
      </c>
      <c r="G9" s="80">
        <v>158552.46734423377</v>
      </c>
      <c r="H9" s="80">
        <v>158552.46734423377</v>
      </c>
      <c r="I9" s="80">
        <v>31011969.168730732</v>
      </c>
      <c r="J9" s="80">
        <v>31011969.168730732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9">
        <f t="shared" ref="AM9:AN16" si="1">C9+E9+G9+I9+K9+M9+O9+Q9+S9+U9+W9+Y9+AA9+AC9+AE9+AG9+AI9+AK9</f>
        <v>31937401.218796618</v>
      </c>
      <c r="AN9" s="9">
        <f t="shared" si="1"/>
        <v>31937401.218796618</v>
      </c>
      <c r="AO9" s="63"/>
      <c r="AP9" s="63"/>
    </row>
    <row r="10" spans="1:42" ht="45" customHeight="1" x14ac:dyDescent="0.2">
      <c r="A10" s="53">
        <v>4</v>
      </c>
      <c r="B10" s="23" t="s">
        <v>50</v>
      </c>
      <c r="C10" s="80">
        <v>89359.511224094909</v>
      </c>
      <c r="D10" s="80">
        <v>89359.511224094909</v>
      </c>
      <c r="E10" s="80">
        <v>78476.455214010668</v>
      </c>
      <c r="F10" s="80">
        <v>78476.455214010668</v>
      </c>
      <c r="G10" s="80">
        <v>114028.32366160495</v>
      </c>
      <c r="H10" s="80">
        <v>109603.41835279117</v>
      </c>
      <c r="I10" s="80">
        <v>27424041.565405302</v>
      </c>
      <c r="J10" s="80">
        <v>27424041.565405302</v>
      </c>
      <c r="K10" s="80">
        <v>1702388.8607703249</v>
      </c>
      <c r="L10" s="80">
        <v>1601114.1261019164</v>
      </c>
      <c r="M10" s="80">
        <v>510249.85550387629</v>
      </c>
      <c r="N10" s="80">
        <v>205347.02478497545</v>
      </c>
      <c r="O10" s="80">
        <v>0</v>
      </c>
      <c r="P10" s="80">
        <v>0</v>
      </c>
      <c r="Q10" s="80">
        <v>11578.973076923079</v>
      </c>
      <c r="R10" s="80">
        <v>8095.8681573930789</v>
      </c>
      <c r="S10" s="80">
        <v>0</v>
      </c>
      <c r="T10" s="80">
        <v>0</v>
      </c>
      <c r="U10" s="80">
        <v>18640.565235586331</v>
      </c>
      <c r="V10" s="80">
        <v>13047.967859826331</v>
      </c>
      <c r="W10" s="80">
        <v>0</v>
      </c>
      <c r="X10" s="80">
        <v>0</v>
      </c>
      <c r="Y10" s="80">
        <v>338798.95051443647</v>
      </c>
      <c r="Z10" s="80">
        <v>169499.87907813746</v>
      </c>
      <c r="AA10" s="80">
        <v>3176929.5004253215</v>
      </c>
      <c r="AB10" s="80">
        <v>137658.82537691342</v>
      </c>
      <c r="AC10" s="80">
        <v>185116.51253950712</v>
      </c>
      <c r="AD10" s="80">
        <v>4411.0628826898756</v>
      </c>
      <c r="AE10" s="80">
        <v>95427.291527976777</v>
      </c>
      <c r="AF10" s="80">
        <v>33170.787156649079</v>
      </c>
      <c r="AG10" s="80">
        <v>0</v>
      </c>
      <c r="AH10" s="80">
        <v>0</v>
      </c>
      <c r="AI10" s="80">
        <v>96422.801896997</v>
      </c>
      <c r="AJ10" s="80">
        <v>50256.854284554807</v>
      </c>
      <c r="AK10" s="80">
        <v>0</v>
      </c>
      <c r="AL10" s="80">
        <v>0</v>
      </c>
      <c r="AM10" s="9">
        <f>C10+E10+G10+I10+K10+M10+O10+Q10+S10+U10+W10+Y10+AA10+AC10+AE10+AG10+AI10+AK10</f>
        <v>33841459.166995965</v>
      </c>
      <c r="AN10" s="9">
        <f>D10+F10+H10+J10+L10+N10+P10+R10+T10+V10+X10+Z10+AB10+AD10+AF10+AH10+AJ10+AL10</f>
        <v>29924083.345879257</v>
      </c>
      <c r="AO10" s="63"/>
    </row>
    <row r="11" spans="1:42" ht="45" customHeight="1" x14ac:dyDescent="0.2">
      <c r="A11" s="53">
        <v>5</v>
      </c>
      <c r="B11" s="23" t="s">
        <v>51</v>
      </c>
      <c r="C11" s="80">
        <v>265119.07078025857</v>
      </c>
      <c r="D11" s="80">
        <v>265119.07078025857</v>
      </c>
      <c r="E11" s="80">
        <v>167563.16883622395</v>
      </c>
      <c r="F11" s="80">
        <v>167563.16883622395</v>
      </c>
      <c r="G11" s="80">
        <v>232131.45217492798</v>
      </c>
      <c r="H11" s="80">
        <v>175168.34008844959</v>
      </c>
      <c r="I11" s="80">
        <v>26085795.309760455</v>
      </c>
      <c r="J11" s="80">
        <v>26085795.309760455</v>
      </c>
      <c r="K11" s="80">
        <v>3710106.5237174304</v>
      </c>
      <c r="L11" s="80">
        <v>2883403.8991239136</v>
      </c>
      <c r="M11" s="80">
        <v>250673.19879445541</v>
      </c>
      <c r="N11" s="80">
        <v>160721.08460196073</v>
      </c>
      <c r="O11" s="80">
        <v>0</v>
      </c>
      <c r="P11" s="80">
        <v>0</v>
      </c>
      <c r="Q11" s="80">
        <v>3432600.0843895855</v>
      </c>
      <c r="R11" s="80">
        <v>139819.84563382828</v>
      </c>
      <c r="S11" s="80">
        <v>1654408.3816795514</v>
      </c>
      <c r="T11" s="80">
        <v>94844.512545085745</v>
      </c>
      <c r="U11" s="80">
        <v>0</v>
      </c>
      <c r="V11" s="80">
        <v>0</v>
      </c>
      <c r="W11" s="80">
        <v>0</v>
      </c>
      <c r="X11" s="80">
        <v>0</v>
      </c>
      <c r="Y11" s="80">
        <v>261616.44303498647</v>
      </c>
      <c r="Z11" s="80">
        <v>87812.316314124619</v>
      </c>
      <c r="AA11" s="80">
        <v>1016828.1785901688</v>
      </c>
      <c r="AB11" s="80">
        <v>214968.99394826335</v>
      </c>
      <c r="AC11" s="80">
        <v>260211.29629177917</v>
      </c>
      <c r="AD11" s="80">
        <v>49616.714228053359</v>
      </c>
      <c r="AE11" s="80">
        <v>250944.38708419618</v>
      </c>
      <c r="AF11" s="80">
        <v>90915.718762902135</v>
      </c>
      <c r="AG11" s="80">
        <v>0</v>
      </c>
      <c r="AH11" s="80">
        <v>0</v>
      </c>
      <c r="AI11" s="80">
        <v>124788.84186780408</v>
      </c>
      <c r="AJ11" s="80">
        <v>61652.064475849271</v>
      </c>
      <c r="AK11" s="80">
        <v>0</v>
      </c>
      <c r="AL11" s="80">
        <v>0</v>
      </c>
      <c r="AM11" s="9">
        <f t="shared" si="1"/>
        <v>37712786.337001815</v>
      </c>
      <c r="AN11" s="9">
        <f t="shared" si="1"/>
        <v>30477401.039099365</v>
      </c>
      <c r="AO11" s="63"/>
    </row>
    <row r="12" spans="1:42" ht="45" customHeight="1" x14ac:dyDescent="0.2">
      <c r="A12" s="53">
        <v>6</v>
      </c>
      <c r="B12" s="23" t="s">
        <v>52</v>
      </c>
      <c r="C12" s="80">
        <v>846355.63</v>
      </c>
      <c r="D12" s="80">
        <v>846356</v>
      </c>
      <c r="E12" s="80">
        <v>126969.07</v>
      </c>
      <c r="F12" s="80">
        <v>126659.29</v>
      </c>
      <c r="G12" s="80">
        <v>152809.98000000001</v>
      </c>
      <c r="H12" s="80">
        <v>152810</v>
      </c>
      <c r="I12" s="80">
        <v>34811254.060000002</v>
      </c>
      <c r="J12" s="80">
        <v>34811254.060000002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9">
        <f>C12+E12+G12+I12+K12+M12+O12+Q12+S12+U12+W12+Y12+AA12+AC12+AE12+AG12+AI12+AK12</f>
        <v>35937388.740000002</v>
      </c>
      <c r="AN12" s="9">
        <f>D12+F12+H12+J12+L12+N12+P12+R12+T12+V12+X12+Z12+AB12+AD12+AF12+AH12+AJ12+AL12</f>
        <v>35937079.350000001</v>
      </c>
      <c r="AO12" s="63"/>
    </row>
    <row r="13" spans="1:42" ht="45" customHeight="1" x14ac:dyDescent="0.2">
      <c r="A13" s="53">
        <v>7</v>
      </c>
      <c r="B13" s="23" t="s">
        <v>53</v>
      </c>
      <c r="C13" s="80">
        <v>3192176.1699999995</v>
      </c>
      <c r="D13" s="80">
        <v>3192176.1699999995</v>
      </c>
      <c r="E13" s="80">
        <v>258458.8701282921</v>
      </c>
      <c r="F13" s="80">
        <v>258458.8701282921</v>
      </c>
      <c r="G13" s="80">
        <v>289760.63933481544</v>
      </c>
      <c r="H13" s="80">
        <v>289760.63933481544</v>
      </c>
      <c r="I13" s="80">
        <v>9494595.2899999972</v>
      </c>
      <c r="J13" s="80">
        <v>9494595.2899999972</v>
      </c>
      <c r="K13" s="80">
        <v>95521.441082752426</v>
      </c>
      <c r="L13" s="80">
        <v>95521.441082752426</v>
      </c>
      <c r="M13" s="80">
        <v>15790.419548405611</v>
      </c>
      <c r="N13" s="80">
        <v>15790.419548405611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9">
        <f>C13+E13+G13+I13+K13+M13+O13+Q13+S13+U13+W13+Y13+AA13+AC13+AE13+AG13+AI13+AK13</f>
        <v>13346302.830094263</v>
      </c>
      <c r="AN13" s="9">
        <f>D13+F13+H13+J13+L13+N13+P13+R13+T13+V13+X13+Z13+AB13+AD13+AF13+AH13+AJ13+AL13</f>
        <v>13346302.830094263</v>
      </c>
      <c r="AO13" s="63"/>
    </row>
    <row r="14" spans="1:42" ht="45" customHeight="1" x14ac:dyDescent="0.2">
      <c r="A14" s="53">
        <v>8</v>
      </c>
      <c r="B14" s="23" t="s">
        <v>54</v>
      </c>
      <c r="C14" s="80">
        <v>0</v>
      </c>
      <c r="D14" s="80">
        <v>0</v>
      </c>
      <c r="E14" s="80">
        <v>18876.02</v>
      </c>
      <c r="F14" s="80">
        <v>18876.02</v>
      </c>
      <c r="G14" s="80">
        <v>43133.65</v>
      </c>
      <c r="H14" s="80">
        <v>43133.65</v>
      </c>
      <c r="I14" s="80">
        <v>545731.54</v>
      </c>
      <c r="J14" s="80">
        <v>545731.54</v>
      </c>
      <c r="K14" s="80">
        <v>617188.82999999996</v>
      </c>
      <c r="L14" s="80">
        <v>569517.25958904112</v>
      </c>
      <c r="M14" s="80">
        <v>88340.209999999992</v>
      </c>
      <c r="N14" s="80">
        <v>77987.625775257533</v>
      </c>
      <c r="O14" s="80">
        <v>0</v>
      </c>
      <c r="P14" s="80">
        <v>0</v>
      </c>
      <c r="Q14" s="80">
        <v>248573.93</v>
      </c>
      <c r="R14" s="80">
        <v>397.09073493973119</v>
      </c>
      <c r="S14" s="80">
        <v>219717.14</v>
      </c>
      <c r="T14" s="80">
        <v>1306.9091235643718</v>
      </c>
      <c r="U14" s="80">
        <v>57650.37</v>
      </c>
      <c r="V14" s="80">
        <v>5352.0576413016151</v>
      </c>
      <c r="W14" s="80">
        <v>16167.119999999999</v>
      </c>
      <c r="X14" s="80">
        <v>1445.6579577095658</v>
      </c>
      <c r="Y14" s="80">
        <v>467591.00999999995</v>
      </c>
      <c r="Z14" s="80">
        <v>203941.91931741399</v>
      </c>
      <c r="AA14" s="80">
        <v>14493324.5</v>
      </c>
      <c r="AB14" s="80">
        <v>532890.03949754196</v>
      </c>
      <c r="AC14" s="80">
        <v>116957.4</v>
      </c>
      <c r="AD14" s="80">
        <v>14629.995447083085</v>
      </c>
      <c r="AE14" s="80">
        <v>377683.38</v>
      </c>
      <c r="AF14" s="80">
        <v>55687.004017936764</v>
      </c>
      <c r="AG14" s="80">
        <v>0</v>
      </c>
      <c r="AH14" s="80">
        <v>0</v>
      </c>
      <c r="AI14" s="80">
        <v>960911.41999999993</v>
      </c>
      <c r="AJ14" s="80">
        <v>200245.91408247733</v>
      </c>
      <c r="AK14" s="80">
        <v>0</v>
      </c>
      <c r="AL14" s="80">
        <v>0</v>
      </c>
      <c r="AM14" s="9">
        <f t="shared" si="1"/>
        <v>18271846.519999996</v>
      </c>
      <c r="AN14" s="9">
        <f t="shared" si="1"/>
        <v>2271142.683184267</v>
      </c>
      <c r="AO14" s="63"/>
    </row>
    <row r="15" spans="1:42" ht="45" customHeight="1" x14ac:dyDescent="0.2">
      <c r="A15" s="53">
        <v>9</v>
      </c>
      <c r="B15" s="23" t="s">
        <v>55</v>
      </c>
      <c r="C15" s="80">
        <v>2730.3</v>
      </c>
      <c r="D15" s="80">
        <v>2496.65</v>
      </c>
      <c r="E15" s="80">
        <v>3014.69</v>
      </c>
      <c r="F15" s="80">
        <v>1853.26</v>
      </c>
      <c r="G15" s="80">
        <v>7445.5375296065558</v>
      </c>
      <c r="H15" s="80">
        <v>1744.03896186885</v>
      </c>
      <c r="I15" s="80">
        <v>7919453.2000000011</v>
      </c>
      <c r="J15" s="80">
        <v>7919453.2000000011</v>
      </c>
      <c r="K15" s="80">
        <v>77369.67</v>
      </c>
      <c r="L15" s="80">
        <v>43255.12</v>
      </c>
      <c r="M15" s="80">
        <v>7161.72</v>
      </c>
      <c r="N15" s="80">
        <v>2414.08</v>
      </c>
      <c r="O15" s="80">
        <v>0</v>
      </c>
      <c r="P15" s="80">
        <v>0</v>
      </c>
      <c r="Q15" s="80">
        <v>0</v>
      </c>
      <c r="R15" s="80">
        <v>0</v>
      </c>
      <c r="S15" s="80">
        <v>44448.474657534251</v>
      </c>
      <c r="T15" s="80">
        <v>1002.644410958904</v>
      </c>
      <c r="U15" s="80">
        <v>0</v>
      </c>
      <c r="V15" s="80">
        <v>0</v>
      </c>
      <c r="W15" s="80">
        <v>0</v>
      </c>
      <c r="X15" s="80">
        <v>0</v>
      </c>
      <c r="Y15" s="80">
        <v>54055.83</v>
      </c>
      <c r="Z15" s="80">
        <v>40806.46</v>
      </c>
      <c r="AA15" s="80">
        <v>2906.51</v>
      </c>
      <c r="AB15" s="80">
        <v>1534.33</v>
      </c>
      <c r="AC15" s="80">
        <v>37691.449999999997</v>
      </c>
      <c r="AD15" s="80">
        <v>801.8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9">
        <f t="shared" si="1"/>
        <v>8156277.382187142</v>
      </c>
      <c r="AN15" s="9">
        <f t="shared" si="1"/>
        <v>8015361.5833728286</v>
      </c>
      <c r="AO15" s="63"/>
    </row>
    <row r="16" spans="1:42" ht="45" customHeight="1" x14ac:dyDescent="0.2">
      <c r="A16" s="53">
        <v>10</v>
      </c>
      <c r="B16" s="23" t="s">
        <v>56</v>
      </c>
      <c r="C16" s="80">
        <v>1555356.2200000002</v>
      </c>
      <c r="D16" s="80">
        <v>1555356.2200000002</v>
      </c>
      <c r="E16" s="80">
        <v>8762.1200000000008</v>
      </c>
      <c r="F16" s="80">
        <v>8762.1200000000008</v>
      </c>
      <c r="G16" s="80">
        <v>1140.6200000000001</v>
      </c>
      <c r="H16" s="80">
        <v>1140.6200000000001</v>
      </c>
      <c r="I16" s="80">
        <v>4639711.1099999994</v>
      </c>
      <c r="J16" s="80">
        <v>4639711.1099999994</v>
      </c>
      <c r="K16" s="80">
        <v>854151.33500000008</v>
      </c>
      <c r="L16" s="80">
        <v>854151.33500000008</v>
      </c>
      <c r="M16" s="80">
        <v>3842.8140000000008</v>
      </c>
      <c r="N16" s="80">
        <v>3842.8140000000008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97465.750000000015</v>
      </c>
      <c r="AB16" s="80">
        <v>97465.750000000015</v>
      </c>
      <c r="AC16" s="80">
        <v>0</v>
      </c>
      <c r="AD16" s="80">
        <v>0</v>
      </c>
      <c r="AE16" s="80">
        <v>55494.770000000004</v>
      </c>
      <c r="AF16" s="80">
        <v>54714.770000000004</v>
      </c>
      <c r="AG16" s="80">
        <v>213681.39</v>
      </c>
      <c r="AH16" s="80">
        <v>213681.39</v>
      </c>
      <c r="AI16" s="80">
        <v>2915.41</v>
      </c>
      <c r="AJ16" s="80">
        <v>2915.41</v>
      </c>
      <c r="AK16" s="80">
        <v>0</v>
      </c>
      <c r="AL16" s="80">
        <v>0</v>
      </c>
      <c r="AM16" s="9">
        <f t="shared" si="1"/>
        <v>7432521.5389999999</v>
      </c>
      <c r="AN16" s="9">
        <f t="shared" si="1"/>
        <v>7431741.5389999999</v>
      </c>
      <c r="AO16" s="63"/>
    </row>
    <row r="17" spans="1:41" ht="45" customHeight="1" x14ac:dyDescent="0.2">
      <c r="A17" s="53">
        <v>11</v>
      </c>
      <c r="B17" s="23" t="s">
        <v>57</v>
      </c>
      <c r="C17" s="80">
        <v>0</v>
      </c>
      <c r="D17" s="80">
        <v>0</v>
      </c>
      <c r="E17" s="80">
        <v>5768.74</v>
      </c>
      <c r="F17" s="80">
        <v>5768.74</v>
      </c>
      <c r="G17" s="80">
        <v>21038.080000000002</v>
      </c>
      <c r="H17" s="80">
        <v>21038.080000000002</v>
      </c>
      <c r="I17" s="80">
        <v>545065</v>
      </c>
      <c r="J17" s="80">
        <v>545065</v>
      </c>
      <c r="K17" s="80">
        <v>1447495.53</v>
      </c>
      <c r="L17" s="80">
        <v>1397332.53</v>
      </c>
      <c r="M17" s="80">
        <v>82936.7</v>
      </c>
      <c r="N17" s="80">
        <v>82936.7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183296.32999999996</v>
      </c>
      <c r="Z17" s="80">
        <v>183296.32999999996</v>
      </c>
      <c r="AA17" s="80">
        <v>648716.20706785237</v>
      </c>
      <c r="AB17" s="80">
        <v>648716.20706785237</v>
      </c>
      <c r="AC17" s="80">
        <v>0</v>
      </c>
      <c r="AD17" s="80">
        <v>0</v>
      </c>
      <c r="AE17" s="80">
        <v>1635540.0322689041</v>
      </c>
      <c r="AF17" s="80">
        <v>753091.4375843571</v>
      </c>
      <c r="AG17" s="80">
        <v>83086.42</v>
      </c>
      <c r="AH17" s="80">
        <v>83086.42</v>
      </c>
      <c r="AI17" s="80">
        <v>369455.06</v>
      </c>
      <c r="AJ17" s="80">
        <v>333690.06</v>
      </c>
      <c r="AK17" s="80">
        <v>0</v>
      </c>
      <c r="AL17" s="80">
        <v>0</v>
      </c>
      <c r="AM17" s="9">
        <f t="shared" ref="AM17:AN20" si="2">C17+E17+G17+I17+K17+M17+O17+Q17+S17+U17+W17+Y17+AA17+AC17+AE17+AG17+AI17+AK17</f>
        <v>5022398.0993367564</v>
      </c>
      <c r="AN17" s="9">
        <f t="shared" si="2"/>
        <v>4054021.5046522091</v>
      </c>
      <c r="AO17" s="63"/>
    </row>
    <row r="18" spans="1:41" ht="45" customHeight="1" x14ac:dyDescent="0.2">
      <c r="A18" s="53">
        <v>12</v>
      </c>
      <c r="B18" s="23" t="s">
        <v>58</v>
      </c>
      <c r="C18" s="80">
        <v>0</v>
      </c>
      <c r="D18" s="80">
        <v>0</v>
      </c>
      <c r="E18" s="80">
        <v>414</v>
      </c>
      <c r="F18" s="80">
        <v>414</v>
      </c>
      <c r="G18" s="80">
        <v>18452.624</v>
      </c>
      <c r="H18" s="80">
        <v>3958.3099999999995</v>
      </c>
      <c r="I18" s="80">
        <v>322034</v>
      </c>
      <c r="J18" s="80">
        <v>322034</v>
      </c>
      <c r="K18" s="80">
        <v>223661.5</v>
      </c>
      <c r="L18" s="80">
        <v>111659</v>
      </c>
      <c r="M18" s="80">
        <v>32605.5</v>
      </c>
      <c r="N18" s="80">
        <v>16334.5</v>
      </c>
      <c r="O18" s="80">
        <v>0</v>
      </c>
      <c r="P18" s="80">
        <v>0</v>
      </c>
      <c r="Q18" s="80">
        <v>0</v>
      </c>
      <c r="R18" s="80">
        <v>0</v>
      </c>
      <c r="S18" s="80">
        <v>505125.31</v>
      </c>
      <c r="T18" s="80">
        <v>451.73999999999069</v>
      </c>
      <c r="U18" s="80">
        <v>0</v>
      </c>
      <c r="V18" s="80">
        <v>0</v>
      </c>
      <c r="W18" s="80">
        <v>0</v>
      </c>
      <c r="X18" s="80">
        <v>0</v>
      </c>
      <c r="Y18" s="80">
        <v>9983.6299999999992</v>
      </c>
      <c r="Z18" s="80">
        <v>3720.9499999999989</v>
      </c>
      <c r="AA18" s="80">
        <v>140807</v>
      </c>
      <c r="AB18" s="80">
        <v>12537.579999999907</v>
      </c>
      <c r="AC18" s="80">
        <v>0</v>
      </c>
      <c r="AD18" s="80">
        <v>0</v>
      </c>
      <c r="AE18" s="80">
        <v>26996.269999999997</v>
      </c>
      <c r="AF18" s="80">
        <v>26996.269999999997</v>
      </c>
      <c r="AG18" s="80">
        <v>0</v>
      </c>
      <c r="AH18" s="80">
        <v>0</v>
      </c>
      <c r="AI18" s="80">
        <v>302288.7</v>
      </c>
      <c r="AJ18" s="80">
        <v>34463.86</v>
      </c>
      <c r="AK18" s="80">
        <v>0</v>
      </c>
      <c r="AL18" s="80">
        <v>0</v>
      </c>
      <c r="AM18" s="9">
        <f t="shared" si="2"/>
        <v>1582368.534</v>
      </c>
      <c r="AN18" s="9">
        <f t="shared" si="2"/>
        <v>532570.21</v>
      </c>
      <c r="AO18" s="63"/>
    </row>
    <row r="19" spans="1:41" ht="45" customHeight="1" x14ac:dyDescent="0.2">
      <c r="A19" s="53">
        <v>13</v>
      </c>
      <c r="B19" s="23" t="s">
        <v>59</v>
      </c>
      <c r="C19" s="80">
        <v>0</v>
      </c>
      <c r="D19" s="80">
        <v>0</v>
      </c>
      <c r="E19" s="80">
        <v>9853.7769838749791</v>
      </c>
      <c r="F19" s="80">
        <v>9853.7769838749791</v>
      </c>
      <c r="G19" s="80">
        <v>23680.336276571375</v>
      </c>
      <c r="H19" s="80">
        <v>23680.336276571375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111247.09089730155</v>
      </c>
      <c r="AB19" s="80">
        <v>29147.549847070171</v>
      </c>
      <c r="AC19" s="80">
        <v>154866.80637800961</v>
      </c>
      <c r="AD19" s="80">
        <v>97073.392701417062</v>
      </c>
      <c r="AE19" s="80">
        <v>0</v>
      </c>
      <c r="AF19" s="80">
        <v>0</v>
      </c>
      <c r="AG19" s="80">
        <v>0</v>
      </c>
      <c r="AH19" s="80">
        <v>0</v>
      </c>
      <c r="AI19" s="80">
        <v>228532.8098905356</v>
      </c>
      <c r="AJ19" s="80">
        <v>131261.00068528074</v>
      </c>
      <c r="AK19" s="80">
        <v>0</v>
      </c>
      <c r="AL19" s="80">
        <v>0</v>
      </c>
      <c r="AM19" s="9">
        <f t="shared" si="2"/>
        <v>528180.82042629318</v>
      </c>
      <c r="AN19" s="9">
        <f t="shared" si="2"/>
        <v>291016.05649421434</v>
      </c>
      <c r="AO19" s="63"/>
    </row>
    <row r="20" spans="1:41" ht="45" customHeight="1" x14ac:dyDescent="0.2">
      <c r="A20" s="53">
        <v>14</v>
      </c>
      <c r="B20" s="23" t="s">
        <v>60</v>
      </c>
      <c r="C20" s="80">
        <v>0</v>
      </c>
      <c r="D20" s="80">
        <v>0</v>
      </c>
      <c r="E20" s="80">
        <v>9094.0611224087643</v>
      </c>
      <c r="F20" s="80">
        <v>9094.0611224087643</v>
      </c>
      <c r="G20" s="80">
        <v>21566.902816012651</v>
      </c>
      <c r="H20" s="80">
        <v>21566.902816012651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99129.204875571275</v>
      </c>
      <c r="AB20" s="80">
        <v>22853.104362029073</v>
      </c>
      <c r="AC20" s="80">
        <v>138575.69210018194</v>
      </c>
      <c r="AD20" s="80">
        <v>86870.055536247528</v>
      </c>
      <c r="AE20" s="80">
        <v>0</v>
      </c>
      <c r="AF20" s="80">
        <v>0</v>
      </c>
      <c r="AG20" s="80">
        <v>0</v>
      </c>
      <c r="AH20" s="80">
        <v>0</v>
      </c>
      <c r="AI20" s="80">
        <v>204319.69036503148</v>
      </c>
      <c r="AJ20" s="80">
        <v>117693.9514142118</v>
      </c>
      <c r="AK20" s="80">
        <v>0</v>
      </c>
      <c r="AL20" s="80">
        <v>0</v>
      </c>
      <c r="AM20" s="9">
        <f t="shared" si="2"/>
        <v>472685.55127920612</v>
      </c>
      <c r="AN20" s="9">
        <f t="shared" si="2"/>
        <v>258078.07525090981</v>
      </c>
      <c r="AO20" s="63"/>
    </row>
    <row r="21" spans="1:41" ht="15" x14ac:dyDescent="0.2">
      <c r="A21" s="56"/>
      <c r="B21" s="21" t="s">
        <v>1</v>
      </c>
      <c r="C21" s="20">
        <f t="shared" ref="C21:AN21" si="3">SUM(C6:C20)</f>
        <v>14440499.766024634</v>
      </c>
      <c r="D21" s="20">
        <f t="shared" si="3"/>
        <v>13661421.259984946</v>
      </c>
      <c r="E21" s="20">
        <f t="shared" si="3"/>
        <v>3401617.2749982919</v>
      </c>
      <c r="F21" s="20">
        <f t="shared" si="3"/>
        <v>3397283.044195428</v>
      </c>
      <c r="G21" s="20">
        <f t="shared" si="3"/>
        <v>2881766.8477618918</v>
      </c>
      <c r="H21" s="20">
        <f t="shared" si="3"/>
        <v>2734010.2541019334</v>
      </c>
      <c r="I21" s="20">
        <f t="shared" si="3"/>
        <v>264705627.03470957</v>
      </c>
      <c r="J21" s="20">
        <f t="shared" si="3"/>
        <v>264616661.40434188</v>
      </c>
      <c r="K21" s="20">
        <f t="shared" si="3"/>
        <v>29380713.770583648</v>
      </c>
      <c r="L21" s="20">
        <f t="shared" si="3"/>
        <v>26875338.656366259</v>
      </c>
      <c r="M21" s="20">
        <f t="shared" si="3"/>
        <v>4015280.3881813632</v>
      </c>
      <c r="N21" s="20">
        <f t="shared" si="3"/>
        <v>3337599.9900668878</v>
      </c>
      <c r="O21" s="20">
        <f t="shared" si="3"/>
        <v>0</v>
      </c>
      <c r="P21" s="20">
        <f t="shared" si="3"/>
        <v>0</v>
      </c>
      <c r="Q21" s="20">
        <f t="shared" si="3"/>
        <v>5535185.0117710764</v>
      </c>
      <c r="R21" s="20">
        <f t="shared" si="3"/>
        <v>310221.51475429727</v>
      </c>
      <c r="S21" s="20">
        <f t="shared" si="3"/>
        <v>2475094.0662010857</v>
      </c>
      <c r="T21" s="20">
        <f t="shared" si="3"/>
        <v>107452.01840960899</v>
      </c>
      <c r="U21" s="20">
        <f t="shared" si="3"/>
        <v>331207.61802354082</v>
      </c>
      <c r="V21" s="20">
        <f t="shared" si="3"/>
        <v>182837.98588242781</v>
      </c>
      <c r="W21" s="20">
        <f t="shared" si="3"/>
        <v>16167.119999999999</v>
      </c>
      <c r="X21" s="20">
        <f t="shared" si="3"/>
        <v>1445.6579577095658</v>
      </c>
      <c r="Y21" s="20">
        <f t="shared" si="3"/>
        <v>3788588.4865276492</v>
      </c>
      <c r="Z21" s="20">
        <f t="shared" si="3"/>
        <v>2017386.6975898335</v>
      </c>
      <c r="AA21" s="20">
        <f t="shared" si="3"/>
        <v>37735248.895613126</v>
      </c>
      <c r="AB21" s="20">
        <f t="shared" si="3"/>
        <v>9364259.9369282834</v>
      </c>
      <c r="AC21" s="20">
        <f t="shared" si="3"/>
        <v>1390303.9219962514</v>
      </c>
      <c r="AD21" s="20">
        <f t="shared" si="3"/>
        <v>297682.96628422348</v>
      </c>
      <c r="AE21" s="20">
        <f t="shared" si="3"/>
        <v>5379356.4294330273</v>
      </c>
      <c r="AF21" s="20">
        <f t="shared" si="3"/>
        <v>2100687.7992362757</v>
      </c>
      <c r="AG21" s="20">
        <f t="shared" si="3"/>
        <v>404114.86453676305</v>
      </c>
      <c r="AH21" s="20">
        <f t="shared" si="3"/>
        <v>404114.86453676305</v>
      </c>
      <c r="AI21" s="20">
        <f t="shared" si="3"/>
        <v>7090159.3472297508</v>
      </c>
      <c r="AJ21" s="20">
        <f t="shared" si="3"/>
        <v>2320985.9746367517</v>
      </c>
      <c r="AK21" s="20">
        <f t="shared" si="3"/>
        <v>0</v>
      </c>
      <c r="AL21" s="20">
        <f t="shared" si="3"/>
        <v>0</v>
      </c>
      <c r="AM21" s="20">
        <f t="shared" si="3"/>
        <v>382970930.84359157</v>
      </c>
      <c r="AN21" s="20">
        <f t="shared" si="3"/>
        <v>331729390.02527356</v>
      </c>
    </row>
    <row r="22" spans="1:41" ht="15" x14ac:dyDescent="0.2">
      <c r="A22" s="6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1" ht="18" x14ac:dyDescent="0.2">
      <c r="B23" s="44" t="s">
        <v>15</v>
      </c>
      <c r="AM23" s="63"/>
      <c r="AN23" s="66"/>
    </row>
    <row r="24" spans="1:41" x14ac:dyDescent="0.2">
      <c r="B24" s="94" t="s">
        <v>67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AN24" s="63"/>
    </row>
    <row r="25" spans="1:41" x14ac:dyDescent="0.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</row>
    <row r="26" spans="1:41" ht="13.5" x14ac:dyDescent="0.2">
      <c r="B26" s="44" t="s">
        <v>18</v>
      </c>
      <c r="C26" s="45"/>
    </row>
    <row r="27" spans="1:41" ht="13.5" x14ac:dyDescent="0.2">
      <c r="B27" s="44" t="s">
        <v>19</v>
      </c>
    </row>
  </sheetData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10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P29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RowHeight="13.5" x14ac:dyDescent="0.2"/>
  <cols>
    <col min="1" max="1" width="3.7109375" style="45" customWidth="1"/>
    <col min="2" max="2" width="28" style="45" customWidth="1"/>
    <col min="3" max="6" width="11.7109375" style="45" customWidth="1"/>
    <col min="7" max="8" width="12.85546875" style="45" customWidth="1"/>
    <col min="9" max="9" width="12.42578125" style="45" bestFit="1" customWidth="1"/>
    <col min="10" max="10" width="12.42578125" style="45" customWidth="1"/>
    <col min="11" max="38" width="11.7109375" style="45" customWidth="1"/>
    <col min="39" max="39" width="14.28515625" style="45" customWidth="1"/>
    <col min="40" max="40" width="13.85546875" style="45" customWidth="1"/>
    <col min="41" max="16384" width="9.140625" style="45"/>
  </cols>
  <sheetData>
    <row r="1" spans="1:42" ht="20.25" customHeight="1" x14ac:dyDescent="0.2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77"/>
    </row>
    <row r="2" spans="1:42" s="67" customFormat="1" x14ac:dyDescent="0.2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77"/>
      <c r="AG2" s="45"/>
    </row>
    <row r="3" spans="1:42" ht="15" customHeight="1" x14ac:dyDescent="0.2">
      <c r="A3" s="50" t="s">
        <v>78</v>
      </c>
      <c r="B3" s="90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90"/>
      <c r="AN3" s="90"/>
    </row>
    <row r="4" spans="1:42" ht="15" customHeight="1" x14ac:dyDescent="0.2">
      <c r="A4" s="50" t="s">
        <v>79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spans="1:42" ht="90" customHeight="1" x14ac:dyDescent="0.2">
      <c r="A5" s="97" t="s">
        <v>0</v>
      </c>
      <c r="B5" s="97" t="s">
        <v>2</v>
      </c>
      <c r="C5" s="95" t="s">
        <v>3</v>
      </c>
      <c r="D5" s="102"/>
      <c r="E5" s="95" t="s">
        <v>32</v>
      </c>
      <c r="F5" s="102"/>
      <c r="G5" s="95" t="s">
        <v>39</v>
      </c>
      <c r="H5" s="102"/>
      <c r="I5" s="95" t="s">
        <v>6</v>
      </c>
      <c r="J5" s="102"/>
      <c r="K5" s="95" t="s">
        <v>41</v>
      </c>
      <c r="L5" s="102"/>
      <c r="M5" s="95" t="s">
        <v>42</v>
      </c>
      <c r="N5" s="102"/>
      <c r="O5" s="95" t="s">
        <v>8</v>
      </c>
      <c r="P5" s="102"/>
      <c r="Q5" s="95" t="s">
        <v>33</v>
      </c>
      <c r="R5" s="102"/>
      <c r="S5" s="95" t="s">
        <v>43</v>
      </c>
      <c r="T5" s="102"/>
      <c r="U5" s="95" t="s">
        <v>34</v>
      </c>
      <c r="V5" s="102"/>
      <c r="W5" s="95" t="s">
        <v>35</v>
      </c>
      <c r="X5" s="102"/>
      <c r="Y5" s="95" t="s">
        <v>9</v>
      </c>
      <c r="Z5" s="102"/>
      <c r="AA5" s="95" t="s">
        <v>36</v>
      </c>
      <c r="AB5" s="102"/>
      <c r="AC5" s="95" t="s">
        <v>10</v>
      </c>
      <c r="AD5" s="102"/>
      <c r="AE5" s="95" t="s">
        <v>11</v>
      </c>
      <c r="AF5" s="102"/>
      <c r="AG5" s="95" t="s">
        <v>12</v>
      </c>
      <c r="AH5" s="102"/>
      <c r="AI5" s="95" t="s">
        <v>37</v>
      </c>
      <c r="AJ5" s="102"/>
      <c r="AK5" s="95" t="s">
        <v>13</v>
      </c>
      <c r="AL5" s="102"/>
      <c r="AM5" s="95" t="s">
        <v>14</v>
      </c>
      <c r="AN5" s="96"/>
    </row>
    <row r="6" spans="1:42" ht="45" customHeight="1" x14ac:dyDescent="0.2">
      <c r="A6" s="98"/>
      <c r="B6" s="98"/>
      <c r="C6" s="52" t="s">
        <v>20</v>
      </c>
      <c r="D6" s="52" t="s">
        <v>21</v>
      </c>
      <c r="E6" s="52" t="s">
        <v>20</v>
      </c>
      <c r="F6" s="52" t="s">
        <v>21</v>
      </c>
      <c r="G6" s="52" t="s">
        <v>20</v>
      </c>
      <c r="H6" s="52" t="s">
        <v>21</v>
      </c>
      <c r="I6" s="52" t="s">
        <v>20</v>
      </c>
      <c r="J6" s="52" t="s">
        <v>21</v>
      </c>
      <c r="K6" s="52" t="s">
        <v>20</v>
      </c>
      <c r="L6" s="52" t="s">
        <v>21</v>
      </c>
      <c r="M6" s="52" t="s">
        <v>20</v>
      </c>
      <c r="N6" s="52" t="s">
        <v>21</v>
      </c>
      <c r="O6" s="52" t="s">
        <v>20</v>
      </c>
      <c r="P6" s="52" t="s">
        <v>21</v>
      </c>
      <c r="Q6" s="52" t="s">
        <v>20</v>
      </c>
      <c r="R6" s="52" t="s">
        <v>21</v>
      </c>
      <c r="S6" s="52" t="s">
        <v>20</v>
      </c>
      <c r="T6" s="52" t="s">
        <v>21</v>
      </c>
      <c r="U6" s="52" t="s">
        <v>20</v>
      </c>
      <c r="V6" s="52" t="s">
        <v>21</v>
      </c>
      <c r="W6" s="52" t="s">
        <v>20</v>
      </c>
      <c r="X6" s="52" t="s">
        <v>21</v>
      </c>
      <c r="Y6" s="52" t="s">
        <v>20</v>
      </c>
      <c r="Z6" s="52" t="s">
        <v>21</v>
      </c>
      <c r="AA6" s="52" t="s">
        <v>20</v>
      </c>
      <c r="AB6" s="52" t="s">
        <v>21</v>
      </c>
      <c r="AC6" s="52" t="s">
        <v>20</v>
      </c>
      <c r="AD6" s="52" t="s">
        <v>21</v>
      </c>
      <c r="AE6" s="52" t="s">
        <v>20</v>
      </c>
      <c r="AF6" s="52" t="s">
        <v>21</v>
      </c>
      <c r="AG6" s="52" t="s">
        <v>20</v>
      </c>
      <c r="AH6" s="52" t="s">
        <v>21</v>
      </c>
      <c r="AI6" s="52" t="s">
        <v>20</v>
      </c>
      <c r="AJ6" s="52" t="s">
        <v>21</v>
      </c>
      <c r="AK6" s="52" t="s">
        <v>20</v>
      </c>
      <c r="AL6" s="52" t="s">
        <v>21</v>
      </c>
      <c r="AM6" s="52" t="s">
        <v>20</v>
      </c>
      <c r="AN6" s="52" t="s">
        <v>21</v>
      </c>
      <c r="AP6" s="68"/>
    </row>
    <row r="7" spans="1:42" ht="45" customHeight="1" x14ac:dyDescent="0.2">
      <c r="A7" s="53">
        <v>1</v>
      </c>
      <c r="B7" s="23" t="s">
        <v>47</v>
      </c>
      <c r="C7" s="80">
        <v>376418.34999999992</v>
      </c>
      <c r="D7" s="80">
        <v>292282.2099999999</v>
      </c>
      <c r="E7" s="80">
        <v>106468.04000000002</v>
      </c>
      <c r="F7" s="80">
        <v>106468.04000000002</v>
      </c>
      <c r="G7" s="80">
        <v>14518.43</v>
      </c>
      <c r="H7" s="80">
        <v>13219.05</v>
      </c>
      <c r="I7" s="80">
        <v>38455753.959266476</v>
      </c>
      <c r="J7" s="80">
        <v>38382525.349266477</v>
      </c>
      <c r="K7" s="80">
        <v>6987919.509999997</v>
      </c>
      <c r="L7" s="80">
        <v>6437485.549999997</v>
      </c>
      <c r="M7" s="80">
        <v>989527.88000000035</v>
      </c>
      <c r="N7" s="80">
        <v>915000.17000000039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141489.13</v>
      </c>
      <c r="Z7" s="80">
        <v>54269.66</v>
      </c>
      <c r="AA7" s="80">
        <v>1666255.0599999996</v>
      </c>
      <c r="AB7" s="80">
        <v>1524258.3999999997</v>
      </c>
      <c r="AC7" s="80">
        <v>0</v>
      </c>
      <c r="AD7" s="80">
        <v>0</v>
      </c>
      <c r="AE7" s="80">
        <v>521220.65</v>
      </c>
      <c r="AF7" s="80">
        <v>231329.44000000006</v>
      </c>
      <c r="AG7" s="80">
        <v>0</v>
      </c>
      <c r="AH7" s="80">
        <v>0</v>
      </c>
      <c r="AI7" s="80">
        <v>45908.569999999992</v>
      </c>
      <c r="AJ7" s="80">
        <v>45908.569999999992</v>
      </c>
      <c r="AK7" s="80">
        <v>0</v>
      </c>
      <c r="AL7" s="80">
        <v>0</v>
      </c>
      <c r="AM7" s="9">
        <f t="shared" ref="AM7:AM21" si="0">C7+E7+G7+I7+K7+M7+O7+Q7+S7+U7+W7+Y7+AA7+AC7+AE7+AG7+AI7+AK7</f>
        <v>49305479.579266481</v>
      </c>
      <c r="AN7" s="9">
        <f t="shared" ref="AN7:AN21" si="1">D7+F7+H7+J7+L7+N7+P7+R7+T7+V7+X7+Z7+AB7+AD7+AF7+AH7+AJ7+AL7</f>
        <v>48002746.439266466</v>
      </c>
      <c r="AP7" s="69"/>
    </row>
    <row r="8" spans="1:42" ht="45" customHeight="1" x14ac:dyDescent="0.2">
      <c r="A8" s="53"/>
      <c r="B8" s="23" t="s">
        <v>77</v>
      </c>
      <c r="C8" s="80">
        <v>296766.59999999998</v>
      </c>
      <c r="D8" s="80">
        <v>296766.59999999998</v>
      </c>
      <c r="E8" s="80">
        <v>38082.79</v>
      </c>
      <c r="F8" s="80">
        <v>38082.79</v>
      </c>
      <c r="G8" s="80">
        <v>1000</v>
      </c>
      <c r="H8" s="80">
        <v>1000</v>
      </c>
      <c r="I8" s="80">
        <v>27623658.754999995</v>
      </c>
      <c r="J8" s="80">
        <v>27623658.754999995</v>
      </c>
      <c r="K8" s="80">
        <v>716689.11</v>
      </c>
      <c r="L8" s="80">
        <v>716689.11</v>
      </c>
      <c r="M8" s="80">
        <v>57137.39</v>
      </c>
      <c r="N8" s="80">
        <v>51954.720000000001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69024.570000000007</v>
      </c>
      <c r="Z8" s="80">
        <v>16298.23000000001</v>
      </c>
      <c r="AA8" s="80">
        <v>637132.33659199998</v>
      </c>
      <c r="AB8" s="80">
        <v>626784.59659199999</v>
      </c>
      <c r="AC8" s="80">
        <v>0</v>
      </c>
      <c r="AD8" s="80">
        <v>0</v>
      </c>
      <c r="AE8" s="80">
        <v>337367.36</v>
      </c>
      <c r="AF8" s="80">
        <v>337367.36</v>
      </c>
      <c r="AG8" s="80">
        <v>200000</v>
      </c>
      <c r="AH8" s="80">
        <v>200000</v>
      </c>
      <c r="AI8" s="80">
        <v>37414.06</v>
      </c>
      <c r="AJ8" s="80">
        <v>37414.06</v>
      </c>
      <c r="AK8" s="80">
        <v>0</v>
      </c>
      <c r="AL8" s="80">
        <v>0</v>
      </c>
      <c r="AM8" s="9">
        <f t="shared" si="0"/>
        <v>30014272.971591994</v>
      </c>
      <c r="AN8" s="9">
        <f t="shared" si="1"/>
        <v>29946016.221591994</v>
      </c>
      <c r="AP8" s="69"/>
    </row>
    <row r="9" spans="1:42" ht="45" customHeight="1" x14ac:dyDescent="0.2">
      <c r="A9" s="53">
        <v>2</v>
      </c>
      <c r="B9" s="23" t="s">
        <v>48</v>
      </c>
      <c r="C9" s="80">
        <v>462590.55000000005</v>
      </c>
      <c r="D9" s="80">
        <v>462590.55000000005</v>
      </c>
      <c r="E9" s="80">
        <v>132300.05000000002</v>
      </c>
      <c r="F9" s="80">
        <v>132300.05000000002</v>
      </c>
      <c r="G9" s="80">
        <v>114491.73000000001</v>
      </c>
      <c r="H9" s="80">
        <v>114491.73000000001</v>
      </c>
      <c r="I9" s="80">
        <v>40972631.210000023</v>
      </c>
      <c r="J9" s="80">
        <v>40972631.210000023</v>
      </c>
      <c r="K9" s="80">
        <v>4092391.4699999997</v>
      </c>
      <c r="L9" s="80">
        <v>3860566.1599999997</v>
      </c>
      <c r="M9" s="80">
        <v>498835.65</v>
      </c>
      <c r="N9" s="80">
        <v>498835.61000000004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55595.42</v>
      </c>
      <c r="Z9" s="80">
        <v>41211.919999999998</v>
      </c>
      <c r="AA9" s="80">
        <v>1011124.62</v>
      </c>
      <c r="AB9" s="80">
        <v>106991.92000000004</v>
      </c>
      <c r="AC9" s="80">
        <v>4.7748471843078732E-12</v>
      </c>
      <c r="AD9" s="80">
        <v>4.7748471843078732E-12</v>
      </c>
      <c r="AE9" s="80">
        <v>1654755.07</v>
      </c>
      <c r="AF9" s="80">
        <v>753689.60000000009</v>
      </c>
      <c r="AG9" s="80">
        <v>0</v>
      </c>
      <c r="AH9" s="80">
        <v>0</v>
      </c>
      <c r="AI9" s="80">
        <v>25409.249999999978</v>
      </c>
      <c r="AJ9" s="80">
        <v>25374.173999999992</v>
      </c>
      <c r="AK9" s="80">
        <v>0</v>
      </c>
      <c r="AL9" s="80">
        <v>0</v>
      </c>
      <c r="AM9" s="9">
        <f t="shared" si="0"/>
        <v>49020125.020000018</v>
      </c>
      <c r="AN9" s="9">
        <f t="shared" si="1"/>
        <v>46968682.924000025</v>
      </c>
      <c r="AP9" s="69"/>
    </row>
    <row r="10" spans="1:42" ht="45" customHeight="1" x14ac:dyDescent="0.2">
      <c r="A10" s="53">
        <v>3</v>
      </c>
      <c r="B10" s="23" t="s">
        <v>49</v>
      </c>
      <c r="C10" s="80">
        <v>38500</v>
      </c>
      <c r="D10" s="80">
        <v>38500</v>
      </c>
      <c r="E10" s="80">
        <v>24744.36</v>
      </c>
      <c r="F10" s="80">
        <v>24744.36</v>
      </c>
      <c r="G10" s="80">
        <v>3000</v>
      </c>
      <c r="H10" s="80">
        <v>3000</v>
      </c>
      <c r="I10" s="80">
        <v>19735493.080000002</v>
      </c>
      <c r="J10" s="80">
        <v>19735493.080000002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9">
        <f t="shared" si="0"/>
        <v>19801737.440000001</v>
      </c>
      <c r="AN10" s="9">
        <f t="shared" si="1"/>
        <v>19801737.440000001</v>
      </c>
      <c r="AP10" s="70"/>
    </row>
    <row r="11" spans="1:42" ht="45" customHeight="1" x14ac:dyDescent="0.2">
      <c r="A11" s="53">
        <v>4</v>
      </c>
      <c r="B11" s="23" t="s">
        <v>50</v>
      </c>
      <c r="C11" s="80">
        <v>81000.01999999999</v>
      </c>
      <c r="D11" s="80">
        <v>81000.01999999999</v>
      </c>
      <c r="E11" s="80">
        <v>3965.7800000000016</v>
      </c>
      <c r="F11" s="80">
        <v>3965.7800000000016</v>
      </c>
      <c r="G11" s="80">
        <v>1611.17</v>
      </c>
      <c r="H11" s="80">
        <v>1611.17</v>
      </c>
      <c r="I11" s="80">
        <v>25493511.350000001</v>
      </c>
      <c r="J11" s="80">
        <v>25493511.350000001</v>
      </c>
      <c r="K11" s="80">
        <v>1257829.6200000001</v>
      </c>
      <c r="L11" s="80">
        <v>1221298.6200000001</v>
      </c>
      <c r="M11" s="80">
        <v>267698.56</v>
      </c>
      <c r="N11" s="80">
        <v>267698.53999999998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-1.1368683772161603E-13</v>
      </c>
      <c r="V11" s="80">
        <v>-1.1368683772161603E-13</v>
      </c>
      <c r="W11" s="80">
        <v>0</v>
      </c>
      <c r="X11" s="80">
        <v>0</v>
      </c>
      <c r="Y11" s="80">
        <v>1593.6499999999996</v>
      </c>
      <c r="Z11" s="80">
        <v>1593.6099999999997</v>
      </c>
      <c r="AA11" s="80">
        <v>90132.510000000009</v>
      </c>
      <c r="AB11" s="80">
        <v>16872.439999999944</v>
      </c>
      <c r="AC11" s="80">
        <v>0</v>
      </c>
      <c r="AD11" s="80">
        <v>0</v>
      </c>
      <c r="AE11" s="80">
        <v>33173.429999999949</v>
      </c>
      <c r="AF11" s="80">
        <v>23787.65999999992</v>
      </c>
      <c r="AG11" s="80">
        <v>0</v>
      </c>
      <c r="AH11" s="80">
        <v>0</v>
      </c>
      <c r="AI11" s="80">
        <v>1762.1500000000046</v>
      </c>
      <c r="AJ11" s="80">
        <v>881.64000000000442</v>
      </c>
      <c r="AK11" s="80">
        <v>0</v>
      </c>
      <c r="AL11" s="80">
        <v>0</v>
      </c>
      <c r="AM11" s="9">
        <f t="shared" si="0"/>
        <v>27232278.239999998</v>
      </c>
      <c r="AN11" s="9">
        <f t="shared" si="1"/>
        <v>27112220.830000002</v>
      </c>
      <c r="AP11" s="70"/>
    </row>
    <row r="12" spans="1:42" ht="45" customHeight="1" x14ac:dyDescent="0.2">
      <c r="A12" s="53">
        <v>5</v>
      </c>
      <c r="B12" s="23" t="s">
        <v>51</v>
      </c>
      <c r="C12" s="80">
        <v>44431</v>
      </c>
      <c r="D12" s="80">
        <v>44431</v>
      </c>
      <c r="E12" s="80">
        <v>639.19999999999993</v>
      </c>
      <c r="F12" s="80">
        <v>639.19999999999993</v>
      </c>
      <c r="G12" s="80">
        <v>26080</v>
      </c>
      <c r="H12" s="80">
        <v>26016</v>
      </c>
      <c r="I12" s="80">
        <v>22299686.070000008</v>
      </c>
      <c r="J12" s="80">
        <v>22299686.070000008</v>
      </c>
      <c r="K12" s="80">
        <v>2216585.8298929981</v>
      </c>
      <c r="L12" s="80">
        <v>1561269.411486598</v>
      </c>
      <c r="M12" s="80">
        <v>222189.40999999997</v>
      </c>
      <c r="N12" s="80">
        <v>153432.60324999999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41926.219999999994</v>
      </c>
      <c r="Z12" s="80">
        <v>10731.424895381042</v>
      </c>
      <c r="AA12" s="80">
        <v>33788.639999999999</v>
      </c>
      <c r="AB12" s="80">
        <v>6393.8902121606588</v>
      </c>
      <c r="AC12" s="80">
        <v>0</v>
      </c>
      <c r="AD12" s="80">
        <v>0</v>
      </c>
      <c r="AE12" s="80">
        <v>386581.01</v>
      </c>
      <c r="AF12" s="80">
        <v>373981.01</v>
      </c>
      <c r="AG12" s="80">
        <v>0</v>
      </c>
      <c r="AH12" s="80">
        <v>0</v>
      </c>
      <c r="AI12" s="80">
        <v>1901.1599999999999</v>
      </c>
      <c r="AJ12" s="80">
        <v>950.57999999999993</v>
      </c>
      <c r="AK12" s="80">
        <v>0</v>
      </c>
      <c r="AL12" s="80">
        <v>0</v>
      </c>
      <c r="AM12" s="9">
        <f t="shared" si="0"/>
        <v>25273808.539893005</v>
      </c>
      <c r="AN12" s="9">
        <f t="shared" si="1"/>
        <v>24477531.189844146</v>
      </c>
      <c r="AP12" s="70"/>
    </row>
    <row r="13" spans="1:42" ht="45" customHeight="1" x14ac:dyDescent="0.2">
      <c r="A13" s="53">
        <v>6</v>
      </c>
      <c r="B13" s="23" t="s">
        <v>52</v>
      </c>
      <c r="C13" s="80">
        <v>162000</v>
      </c>
      <c r="D13" s="80">
        <v>162000</v>
      </c>
      <c r="E13" s="80">
        <v>176.65</v>
      </c>
      <c r="F13" s="80">
        <v>176.65</v>
      </c>
      <c r="G13" s="80">
        <v>3572.52</v>
      </c>
      <c r="H13" s="80">
        <v>3572.52</v>
      </c>
      <c r="I13" s="80">
        <v>35141081.969999999</v>
      </c>
      <c r="J13" s="80">
        <v>35141081.969999999</v>
      </c>
      <c r="K13" s="80">
        <v>87764</v>
      </c>
      <c r="L13" s="80">
        <v>87764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9">
        <f t="shared" si="0"/>
        <v>35394595.140000001</v>
      </c>
      <c r="AN13" s="9">
        <f t="shared" si="1"/>
        <v>35394595.140000001</v>
      </c>
      <c r="AP13" s="70"/>
    </row>
    <row r="14" spans="1:42" ht="45" customHeight="1" x14ac:dyDescent="0.2">
      <c r="A14" s="53">
        <v>7</v>
      </c>
      <c r="B14" s="23" t="s">
        <v>53</v>
      </c>
      <c r="C14" s="80">
        <v>83944.66</v>
      </c>
      <c r="D14" s="80">
        <v>83944.66</v>
      </c>
      <c r="E14" s="80">
        <v>0</v>
      </c>
      <c r="F14" s="80">
        <v>0</v>
      </c>
      <c r="G14" s="80">
        <v>5000</v>
      </c>
      <c r="H14" s="80">
        <v>5000</v>
      </c>
      <c r="I14" s="80">
        <v>10993225.200000001</v>
      </c>
      <c r="J14" s="80">
        <v>10993225.200000001</v>
      </c>
      <c r="K14" s="80">
        <v>21311.53</v>
      </c>
      <c r="L14" s="80">
        <v>21311.53</v>
      </c>
      <c r="M14" s="80">
        <v>1893.13</v>
      </c>
      <c r="N14" s="80">
        <v>1893.13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9">
        <f t="shared" si="0"/>
        <v>11105374.520000001</v>
      </c>
      <c r="AN14" s="9">
        <f t="shared" si="1"/>
        <v>11105374.520000001</v>
      </c>
      <c r="AP14" s="70"/>
    </row>
    <row r="15" spans="1:42" ht="45" customHeight="1" x14ac:dyDescent="0.2">
      <c r="A15" s="53">
        <v>8</v>
      </c>
      <c r="B15" s="23" t="s">
        <v>54</v>
      </c>
      <c r="C15" s="80">
        <v>0</v>
      </c>
      <c r="D15" s="80">
        <v>0</v>
      </c>
      <c r="E15" s="80">
        <v>936.06</v>
      </c>
      <c r="F15" s="80">
        <v>936.06</v>
      </c>
      <c r="G15" s="80">
        <v>240</v>
      </c>
      <c r="H15" s="80">
        <v>240</v>
      </c>
      <c r="I15" s="80">
        <v>395121.82</v>
      </c>
      <c r="J15" s="80">
        <v>395121.82</v>
      </c>
      <c r="K15" s="80">
        <v>210762.26</v>
      </c>
      <c r="L15" s="80">
        <v>210762.26</v>
      </c>
      <c r="M15" s="80">
        <v>52605.61</v>
      </c>
      <c r="N15" s="80">
        <v>50906.15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21308.23</v>
      </c>
      <c r="Z15" s="80">
        <v>14713.64</v>
      </c>
      <c r="AA15" s="80">
        <v>18827.02</v>
      </c>
      <c r="AB15" s="80">
        <v>12269.51</v>
      </c>
      <c r="AC15" s="80">
        <v>0</v>
      </c>
      <c r="AD15" s="80">
        <v>0</v>
      </c>
      <c r="AE15" s="80">
        <v>30000</v>
      </c>
      <c r="AF15" s="80">
        <v>12000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9">
        <f t="shared" si="0"/>
        <v>729801</v>
      </c>
      <c r="AN15" s="9">
        <f t="shared" si="1"/>
        <v>696949.44000000006</v>
      </c>
      <c r="AP15" s="70"/>
    </row>
    <row r="16" spans="1:42" ht="45" customHeight="1" x14ac:dyDescent="0.2">
      <c r="A16" s="53">
        <v>9</v>
      </c>
      <c r="B16" s="23" t="s">
        <v>55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9326537.5500000007</v>
      </c>
      <c r="J16" s="80">
        <v>9326537.5500000007</v>
      </c>
      <c r="K16" s="80">
        <v>13214.83</v>
      </c>
      <c r="L16" s="80">
        <v>5779.55</v>
      </c>
      <c r="M16" s="80">
        <v>1520</v>
      </c>
      <c r="N16" s="80">
        <v>152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9">
        <f t="shared" si="0"/>
        <v>9341272.3800000008</v>
      </c>
      <c r="AN16" s="9">
        <f t="shared" si="1"/>
        <v>9332469.1000000015</v>
      </c>
      <c r="AP16" s="70"/>
    </row>
    <row r="17" spans="1:42" ht="45" customHeight="1" x14ac:dyDescent="0.2">
      <c r="A17" s="53">
        <v>10</v>
      </c>
      <c r="B17" s="23" t="s">
        <v>56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4277082.42</v>
      </c>
      <c r="J17" s="80">
        <v>4277082.42</v>
      </c>
      <c r="K17" s="80">
        <v>152250.84999999998</v>
      </c>
      <c r="L17" s="80">
        <v>152250.84999999998</v>
      </c>
      <c r="M17" s="80">
        <v>16450.400000000001</v>
      </c>
      <c r="N17" s="80">
        <v>16450.400000000001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4963.91</v>
      </c>
      <c r="AB17" s="80">
        <v>4963.91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9">
        <f t="shared" si="0"/>
        <v>4450747.58</v>
      </c>
      <c r="AN17" s="9">
        <f t="shared" si="1"/>
        <v>4450747.58</v>
      </c>
      <c r="AP17" s="70"/>
    </row>
    <row r="18" spans="1:42" ht="45" customHeight="1" x14ac:dyDescent="0.2">
      <c r="A18" s="53">
        <v>11</v>
      </c>
      <c r="B18" s="23" t="s">
        <v>57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322707.45</v>
      </c>
      <c r="J18" s="80">
        <v>322707.45</v>
      </c>
      <c r="K18" s="80">
        <v>792251.03</v>
      </c>
      <c r="L18" s="80">
        <v>792251.03</v>
      </c>
      <c r="M18" s="80">
        <v>3780.09</v>
      </c>
      <c r="N18" s="80">
        <v>3780.09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5457.75</v>
      </c>
      <c r="Z18" s="80">
        <v>5457.75</v>
      </c>
      <c r="AA18" s="80">
        <v>25852</v>
      </c>
      <c r="AB18" s="80">
        <v>25852</v>
      </c>
      <c r="AC18" s="80">
        <v>0</v>
      </c>
      <c r="AD18" s="80">
        <v>0</v>
      </c>
      <c r="AE18" s="80">
        <v>1142359.6700000002</v>
      </c>
      <c r="AF18" s="80">
        <v>1054145.6700000002</v>
      </c>
      <c r="AG18" s="80">
        <v>124549.45</v>
      </c>
      <c r="AH18" s="80">
        <v>124549.45</v>
      </c>
      <c r="AI18" s="80">
        <v>612</v>
      </c>
      <c r="AJ18" s="80">
        <v>612</v>
      </c>
      <c r="AK18" s="80">
        <v>0</v>
      </c>
      <c r="AL18" s="80">
        <v>0</v>
      </c>
      <c r="AM18" s="9">
        <f t="shared" si="0"/>
        <v>2417569.4400000004</v>
      </c>
      <c r="AN18" s="9">
        <f t="shared" si="1"/>
        <v>2329355.4400000004</v>
      </c>
      <c r="AP18" s="70"/>
    </row>
    <row r="19" spans="1:42" ht="45" customHeight="1" x14ac:dyDescent="0.2">
      <c r="A19" s="53">
        <v>12</v>
      </c>
      <c r="B19" s="23" t="s">
        <v>58</v>
      </c>
      <c r="C19" s="80">
        <v>0</v>
      </c>
      <c r="D19" s="80">
        <v>0</v>
      </c>
      <c r="E19" s="80">
        <v>0</v>
      </c>
      <c r="F19" s="80">
        <v>0</v>
      </c>
      <c r="G19" s="80">
        <v>70</v>
      </c>
      <c r="H19" s="80">
        <v>35</v>
      </c>
      <c r="I19" s="80">
        <v>258434</v>
      </c>
      <c r="J19" s="80">
        <v>258434</v>
      </c>
      <c r="K19" s="80">
        <v>197117</v>
      </c>
      <c r="L19" s="80">
        <v>98558</v>
      </c>
      <c r="M19" s="80">
        <v>24250</v>
      </c>
      <c r="N19" s="80">
        <v>12125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2157</v>
      </c>
      <c r="AB19" s="80">
        <v>630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9">
        <f t="shared" si="0"/>
        <v>482028</v>
      </c>
      <c r="AN19" s="9">
        <f t="shared" si="1"/>
        <v>369782</v>
      </c>
      <c r="AP19" s="70"/>
    </row>
    <row r="20" spans="1:42" ht="45" customHeight="1" x14ac:dyDescent="0.2">
      <c r="A20" s="53">
        <v>13</v>
      </c>
      <c r="B20" s="23" t="s">
        <v>59</v>
      </c>
      <c r="C20" s="80">
        <v>0</v>
      </c>
      <c r="D20" s="80">
        <v>0</v>
      </c>
      <c r="E20" s="80">
        <v>2757.2823769999995</v>
      </c>
      <c r="F20" s="80">
        <v>2757.2823769999995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165670</v>
      </c>
      <c r="AB20" s="80">
        <v>165670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9">
        <f t="shared" si="0"/>
        <v>168427.282377</v>
      </c>
      <c r="AN20" s="9">
        <f t="shared" si="1"/>
        <v>168427.282377</v>
      </c>
      <c r="AP20" s="70"/>
    </row>
    <row r="21" spans="1:42" ht="45" customHeight="1" x14ac:dyDescent="0.2">
      <c r="A21" s="53">
        <v>14</v>
      </c>
      <c r="B21" s="23" t="s">
        <v>60</v>
      </c>
      <c r="C21" s="80">
        <v>0</v>
      </c>
      <c r="D21" s="80">
        <v>0</v>
      </c>
      <c r="E21" s="80">
        <v>2757.2823769999995</v>
      </c>
      <c r="F21" s="80">
        <v>2757.2823769999995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9">
        <f t="shared" si="0"/>
        <v>2757.2823769999995</v>
      </c>
      <c r="AN21" s="9">
        <f t="shared" si="1"/>
        <v>2757.2823769999995</v>
      </c>
      <c r="AP21" s="70"/>
    </row>
    <row r="22" spans="1:42" ht="15" x14ac:dyDescent="0.2">
      <c r="A22" s="56"/>
      <c r="B22" s="21" t="s">
        <v>1</v>
      </c>
      <c r="C22" s="20">
        <f t="shared" ref="C22:AN22" si="2">SUM(C7:C21)</f>
        <v>1545651.18</v>
      </c>
      <c r="D22" s="20">
        <f t="shared" si="2"/>
        <v>1461515.0399999998</v>
      </c>
      <c r="E22" s="20">
        <f t="shared" si="2"/>
        <v>312827.4947540001</v>
      </c>
      <c r="F22" s="20">
        <f t="shared" si="2"/>
        <v>312827.4947540001</v>
      </c>
      <c r="G22" s="20">
        <f t="shared" si="2"/>
        <v>169583.85</v>
      </c>
      <c r="H22" s="20">
        <f t="shared" si="2"/>
        <v>168185.47000000003</v>
      </c>
      <c r="I22" s="20">
        <f t="shared" si="2"/>
        <v>235294924.83426648</v>
      </c>
      <c r="J22" s="20">
        <f t="shared" si="2"/>
        <v>235221696.22426647</v>
      </c>
      <c r="K22" s="20">
        <f t="shared" si="2"/>
        <v>16746087.039892994</v>
      </c>
      <c r="L22" s="20">
        <f t="shared" si="2"/>
        <v>15165986.071486594</v>
      </c>
      <c r="M22" s="20">
        <f t="shared" si="2"/>
        <v>2135888.12</v>
      </c>
      <c r="N22" s="20">
        <f t="shared" si="2"/>
        <v>1972228.4132500002</v>
      </c>
      <c r="O22" s="20">
        <f t="shared" si="2"/>
        <v>0</v>
      </c>
      <c r="P22" s="20">
        <f t="shared" si="2"/>
        <v>0</v>
      </c>
      <c r="Q22" s="20">
        <f t="shared" si="2"/>
        <v>0</v>
      </c>
      <c r="R22" s="20">
        <f t="shared" si="2"/>
        <v>0</v>
      </c>
      <c r="S22" s="20">
        <f t="shared" si="2"/>
        <v>0</v>
      </c>
      <c r="T22" s="20">
        <f t="shared" si="2"/>
        <v>0</v>
      </c>
      <c r="U22" s="20">
        <f t="shared" si="2"/>
        <v>-1.1368683772161603E-13</v>
      </c>
      <c r="V22" s="20">
        <f t="shared" si="2"/>
        <v>-1.1368683772161603E-13</v>
      </c>
      <c r="W22" s="20">
        <f t="shared" si="2"/>
        <v>0</v>
      </c>
      <c r="X22" s="20">
        <f t="shared" si="2"/>
        <v>0</v>
      </c>
      <c r="Y22" s="20">
        <f t="shared" si="2"/>
        <v>336394.97</v>
      </c>
      <c r="Z22" s="20">
        <f t="shared" si="2"/>
        <v>144276.23489538106</v>
      </c>
      <c r="AA22" s="20">
        <f t="shared" si="2"/>
        <v>3655903.0965919998</v>
      </c>
      <c r="AB22" s="20">
        <f t="shared" si="2"/>
        <v>2490686.66680416</v>
      </c>
      <c r="AC22" s="20">
        <f t="shared" si="2"/>
        <v>4.7748471843078732E-12</v>
      </c>
      <c r="AD22" s="20">
        <f t="shared" si="2"/>
        <v>4.7748471843078732E-12</v>
      </c>
      <c r="AE22" s="20">
        <f t="shared" si="2"/>
        <v>4105457.1900000004</v>
      </c>
      <c r="AF22" s="20">
        <f t="shared" si="2"/>
        <v>2786300.74</v>
      </c>
      <c r="AG22" s="20">
        <f t="shared" si="2"/>
        <v>324549.45</v>
      </c>
      <c r="AH22" s="20">
        <f t="shared" si="2"/>
        <v>324549.45</v>
      </c>
      <c r="AI22" s="20">
        <f t="shared" si="2"/>
        <v>113007.18999999999</v>
      </c>
      <c r="AJ22" s="20">
        <f t="shared" si="2"/>
        <v>111141.02399999998</v>
      </c>
      <c r="AK22" s="20">
        <f t="shared" si="2"/>
        <v>0</v>
      </c>
      <c r="AL22" s="20">
        <f t="shared" si="2"/>
        <v>0</v>
      </c>
      <c r="AM22" s="20">
        <f t="shared" si="2"/>
        <v>264740274.41550553</v>
      </c>
      <c r="AN22" s="20">
        <f t="shared" si="2"/>
        <v>260159392.82945666</v>
      </c>
    </row>
    <row r="23" spans="1:42" ht="15" x14ac:dyDescent="0.2">
      <c r="A23" s="65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2" ht="15" x14ac:dyDescent="0.2">
      <c r="A24" s="71"/>
      <c r="B24" s="44" t="s">
        <v>15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1"/>
      <c r="P24" s="1"/>
      <c r="Q24" s="1"/>
      <c r="R24" s="1"/>
      <c r="S24" s="1"/>
      <c r="T24" s="1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60"/>
      <c r="AN24" s="68"/>
    </row>
    <row r="25" spans="1:42" x14ac:dyDescent="0.2">
      <c r="A25" s="71"/>
      <c r="B25" s="94" t="s">
        <v>69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72"/>
      <c r="P25" s="72"/>
      <c r="Q25" s="72"/>
      <c r="R25" s="72"/>
      <c r="S25" s="72"/>
      <c r="T25" s="72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68"/>
      <c r="AN25" s="68"/>
      <c r="AO25" s="68"/>
    </row>
    <row r="26" spans="1:42" ht="15" x14ac:dyDescent="0.2">
      <c r="A26" s="71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N26" s="60"/>
    </row>
    <row r="27" spans="1:42" x14ac:dyDescent="0.2">
      <c r="B27" s="44" t="s">
        <v>22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AN27" s="68"/>
    </row>
    <row r="28" spans="1:42" x14ac:dyDescent="0.2">
      <c r="B28" s="44" t="s">
        <v>23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AN28" s="68"/>
    </row>
    <row r="29" spans="1:42" x14ac:dyDescent="0.2">
      <c r="AN29" s="68"/>
    </row>
  </sheetData>
  <mergeCells count="24">
    <mergeCell ref="B25:N26"/>
    <mergeCell ref="W5:X5"/>
    <mergeCell ref="U5:V5"/>
    <mergeCell ref="G5:H5"/>
    <mergeCell ref="M5:N5"/>
    <mergeCell ref="O5:P5"/>
    <mergeCell ref="Q5:R5"/>
    <mergeCell ref="S5:T5"/>
    <mergeCell ref="AM5:AN5"/>
    <mergeCell ref="Y5:Z5"/>
    <mergeCell ref="AA5:AB5"/>
    <mergeCell ref="AC5:AD5"/>
    <mergeCell ref="AE5:AF5"/>
    <mergeCell ref="AG5:AH5"/>
    <mergeCell ref="AI5:AJ5"/>
    <mergeCell ref="AK5:AL5"/>
    <mergeCell ref="A1:K1"/>
    <mergeCell ref="A2:K2"/>
    <mergeCell ref="A5:A6"/>
    <mergeCell ref="B5:B6"/>
    <mergeCell ref="C5:D5"/>
    <mergeCell ref="E5:F5"/>
    <mergeCell ref="I5:J5"/>
    <mergeCell ref="K5:L5"/>
  </mergeCells>
  <phoneticPr fontId="3" type="noConversion"/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  <ignoredErrors>
    <ignoredError sqref="AM9:AN21 AM7:AN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2:E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5" sqref="C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3" t="s">
        <v>70</v>
      </c>
      <c r="B2" s="103"/>
      <c r="C2" s="103"/>
      <c r="D2" s="103"/>
    </row>
    <row r="3" spans="1:5" ht="12.75" customHeight="1" x14ac:dyDescent="0.2">
      <c r="A3" s="103"/>
      <c r="B3" s="103"/>
      <c r="C3" s="103"/>
      <c r="D3" s="103"/>
      <c r="E3" s="10"/>
    </row>
    <row r="4" spans="1:5" x14ac:dyDescent="0.2">
      <c r="A4" s="103"/>
      <c r="B4" s="103"/>
      <c r="C4" s="103"/>
      <c r="D4" s="103"/>
      <c r="E4" s="10"/>
    </row>
    <row r="6" spans="1:5" ht="43.5" customHeight="1" x14ac:dyDescent="0.2">
      <c r="A6" s="11" t="s">
        <v>0</v>
      </c>
      <c r="B6" s="11" t="s">
        <v>24</v>
      </c>
      <c r="C6" s="12" t="s">
        <v>4</v>
      </c>
      <c r="D6" s="12" t="s">
        <v>25</v>
      </c>
    </row>
    <row r="7" spans="1:5" ht="27" customHeight="1" x14ac:dyDescent="0.2">
      <c r="A7" s="31">
        <v>1</v>
      </c>
      <c r="B7" s="13" t="s">
        <v>3</v>
      </c>
      <c r="C7" s="46">
        <f>HLOOKUP(B7,'პრემიები(დაზღვევა)'!$C$4:$AL$21,18,)</f>
        <v>22638777.295477174</v>
      </c>
      <c r="D7" s="47">
        <f>C7/$C$25</f>
        <v>4.3918588097725544E-2</v>
      </c>
    </row>
    <row r="8" spans="1:5" ht="27" customHeight="1" x14ac:dyDescent="0.2">
      <c r="A8" s="31">
        <v>2</v>
      </c>
      <c r="B8" s="13" t="s">
        <v>32</v>
      </c>
      <c r="C8" s="46">
        <f>HLOOKUP(B8,'პრემიები(დაზღვევა)'!$C$4:$AL$21,18,)</f>
        <v>3664415.779803338</v>
      </c>
      <c r="D8" s="47">
        <f t="shared" ref="D8:D21" si="0">C8/$C$25</f>
        <v>7.1088630428879519E-3</v>
      </c>
    </row>
    <row r="9" spans="1:5" ht="27" customHeight="1" x14ac:dyDescent="0.2">
      <c r="A9" s="31">
        <v>3</v>
      </c>
      <c r="B9" s="13" t="s">
        <v>39</v>
      </c>
      <c r="C9" s="46">
        <f>HLOOKUP(B9,'პრემიები(დაზღვევა)'!$C$4:$AL$21,18,)</f>
        <v>2902265.2254318511</v>
      </c>
      <c r="D9" s="47">
        <f t="shared" si="0"/>
        <v>5.6303125085981984E-3</v>
      </c>
    </row>
    <row r="10" spans="1:5" ht="27" customHeight="1" x14ac:dyDescent="0.2">
      <c r="A10" s="31">
        <v>4</v>
      </c>
      <c r="B10" s="13" t="s">
        <v>6</v>
      </c>
      <c r="C10" s="46">
        <f>HLOOKUP(B10,'პრემიები(დაზღვევა)'!$C$4:$AL$21,18,)</f>
        <v>380333584.19915867</v>
      </c>
      <c r="D10" s="47">
        <f t="shared" si="0"/>
        <v>0.73783640371388659</v>
      </c>
    </row>
    <row r="11" spans="1:5" ht="38.25" customHeight="1" x14ac:dyDescent="0.2">
      <c r="A11" s="31">
        <v>5</v>
      </c>
      <c r="B11" s="13" t="s">
        <v>40</v>
      </c>
      <c r="C11" s="46">
        <f>HLOOKUP(B11,'პრემიები(დაზღვევა)'!$C$4:$AL$21,18,)</f>
        <v>31410515.485178337</v>
      </c>
      <c r="D11" s="47">
        <f t="shared" si="0"/>
        <v>6.0935512264011622E-2</v>
      </c>
    </row>
    <row r="12" spans="1:5" ht="27" customHeight="1" x14ac:dyDescent="0.2">
      <c r="A12" s="31">
        <v>6</v>
      </c>
      <c r="B12" s="13" t="s">
        <v>7</v>
      </c>
      <c r="C12" s="46">
        <f>HLOOKUP(B12,'პრემიები(დაზღვევა)'!$C$4:$AL$21,18,)</f>
        <v>4224866.5298581412</v>
      </c>
      <c r="D12" s="47">
        <f t="shared" si="0"/>
        <v>8.1961216575851207E-3</v>
      </c>
    </row>
    <row r="13" spans="1:5" ht="27" customHeight="1" x14ac:dyDescent="0.2">
      <c r="A13" s="31">
        <v>7</v>
      </c>
      <c r="B13" s="13" t="s">
        <v>8</v>
      </c>
      <c r="C13" s="46">
        <f>HLOOKUP(B13,'პრემიები(დაზღვევა)'!$C$4:$AL$21,18,)</f>
        <v>0</v>
      </c>
      <c r="D13" s="47">
        <f t="shared" si="0"/>
        <v>0</v>
      </c>
    </row>
    <row r="14" spans="1:5" ht="27" customHeight="1" x14ac:dyDescent="0.2">
      <c r="A14" s="31">
        <v>8</v>
      </c>
      <c r="B14" s="13" t="s">
        <v>33</v>
      </c>
      <c r="C14" s="46">
        <f>HLOOKUP(B14,'პრემიები(დაზღვევა)'!$C$4:$AL$21,18,)</f>
        <v>5596878.5806046007</v>
      </c>
      <c r="D14" s="47">
        <f t="shared" si="0"/>
        <v>1.08577862579029E-2</v>
      </c>
    </row>
    <row r="15" spans="1:5" ht="27" customHeight="1" x14ac:dyDescent="0.2">
      <c r="A15" s="31">
        <v>9</v>
      </c>
      <c r="B15" s="13" t="s">
        <v>43</v>
      </c>
      <c r="C15" s="46">
        <f>HLOOKUP(B15,'პრემიები(დაზღვევა)'!$C$4:$AL$21,18,)</f>
        <v>4131231.7388480734</v>
      </c>
      <c r="D15" s="47">
        <f t="shared" si="0"/>
        <v>8.0144728094907781E-3</v>
      </c>
    </row>
    <row r="16" spans="1:5" ht="27" customHeight="1" x14ac:dyDescent="0.2">
      <c r="A16" s="31">
        <v>10</v>
      </c>
      <c r="B16" s="13" t="s">
        <v>34</v>
      </c>
      <c r="C16" s="46">
        <f>HLOOKUP(B16,'პრემიები(დაზღვევა)'!$C$4:$AL$21,18,)</f>
        <v>351825.51039999997</v>
      </c>
      <c r="D16" s="47">
        <f t="shared" si="0"/>
        <v>6.8253154628702603E-4</v>
      </c>
    </row>
    <row r="17" spans="1:4" ht="27" customHeight="1" x14ac:dyDescent="0.2">
      <c r="A17" s="31">
        <v>11</v>
      </c>
      <c r="B17" s="13" t="s">
        <v>35</v>
      </c>
      <c r="C17" s="46">
        <f>HLOOKUP(B17,'პრემიები(დაზღვევა)'!$C$4:$AL$21,18,)</f>
        <v>31163.22</v>
      </c>
      <c r="D17" s="47">
        <f t="shared" si="0"/>
        <v>6.0455766012249857E-5</v>
      </c>
    </row>
    <row r="18" spans="1:4" ht="27" customHeight="1" x14ac:dyDescent="0.2">
      <c r="A18" s="31">
        <v>12</v>
      </c>
      <c r="B18" s="13" t="s">
        <v>9</v>
      </c>
      <c r="C18" s="46">
        <f>HLOOKUP(B18,'პრემიები(დაზღვევა)'!$C$4:$AL$21,18,)</f>
        <v>3820440.7897780649</v>
      </c>
      <c r="D18" s="47">
        <f t="shared" si="0"/>
        <v>7.411547152395604E-3</v>
      </c>
    </row>
    <row r="19" spans="1:4" ht="27" customHeight="1" x14ac:dyDescent="0.2">
      <c r="A19" s="31">
        <v>13</v>
      </c>
      <c r="B19" s="13" t="s">
        <v>38</v>
      </c>
      <c r="C19" s="46">
        <f>HLOOKUP(B19,'პრემიები(დაზღვევა)'!$C$4:$AL$21,18,)</f>
        <v>41020205.505455546</v>
      </c>
      <c r="D19" s="47">
        <f t="shared" si="0"/>
        <v>7.9578039298000128E-2</v>
      </c>
    </row>
    <row r="20" spans="1:4" ht="27" customHeight="1" x14ac:dyDescent="0.2">
      <c r="A20" s="31">
        <v>14</v>
      </c>
      <c r="B20" s="13" t="s">
        <v>10</v>
      </c>
      <c r="C20" s="46">
        <f>HLOOKUP(B20,'პრემიები(დაზღვევა)'!$C$4:$AL$21,18,)</f>
        <v>2029653.8332755102</v>
      </c>
      <c r="D20" s="47">
        <f t="shared" si="0"/>
        <v>3.9374710710372747E-3</v>
      </c>
    </row>
    <row r="21" spans="1:4" ht="27" customHeight="1" x14ac:dyDescent="0.2">
      <c r="A21" s="31">
        <v>15</v>
      </c>
      <c r="B21" s="13" t="s">
        <v>11</v>
      </c>
      <c r="C21" s="46">
        <f>HLOOKUP(B21,'პრემიები(დაზღვევა)'!$C$4:$AL$21,18,)</f>
        <v>4839679.5151495151</v>
      </c>
      <c r="D21" s="47">
        <f t="shared" si="0"/>
        <v>9.3888414721635931E-3</v>
      </c>
    </row>
    <row r="22" spans="1:4" ht="27" customHeight="1" x14ac:dyDescent="0.2">
      <c r="A22" s="31">
        <v>16</v>
      </c>
      <c r="B22" s="13" t="s">
        <v>12</v>
      </c>
      <c r="C22" s="46">
        <f>HLOOKUP(B22,'პრემიები(დაზღვევა)'!$C$4:$AL$21,18,)</f>
        <v>490655.85</v>
      </c>
      <c r="D22" s="47">
        <f>C22/$C$25</f>
        <v>9.518584812526292E-4</v>
      </c>
    </row>
    <row r="23" spans="1:4" ht="27" customHeight="1" x14ac:dyDescent="0.2">
      <c r="A23" s="31">
        <v>17</v>
      </c>
      <c r="B23" s="13" t="s">
        <v>37</v>
      </c>
      <c r="C23" s="46">
        <f>HLOOKUP(B23,'პრემიები(დაზღვევა)'!$C$4:$AL$21,18,)</f>
        <v>7985268.3267796114</v>
      </c>
      <c r="D23" s="47">
        <f>C23/$C$25</f>
        <v>1.5491194860762723E-2</v>
      </c>
    </row>
    <row r="24" spans="1:4" ht="27" customHeight="1" x14ac:dyDescent="0.2">
      <c r="A24" s="31">
        <v>18</v>
      </c>
      <c r="B24" s="13" t="s">
        <v>13</v>
      </c>
      <c r="C24" s="46">
        <f>HLOOKUP(B24,'პრემიები(დაზღვევა)'!$C$4:$AL$21,18,)</f>
        <v>0</v>
      </c>
      <c r="D24" s="47">
        <f>C24/$C$25</f>
        <v>0</v>
      </c>
    </row>
    <row r="25" spans="1:4" ht="27" customHeight="1" x14ac:dyDescent="0.2">
      <c r="A25" s="14"/>
      <c r="B25" s="15" t="s">
        <v>14</v>
      </c>
      <c r="C25" s="29">
        <f>SUM(C7:C24)</f>
        <v>515471427.38519847</v>
      </c>
      <c r="D25" s="30">
        <f>SUM(D7:D24)</f>
        <v>0.99999999999999978</v>
      </c>
    </row>
    <row r="27" spans="1:4" x14ac:dyDescent="0.2">
      <c r="C27" s="4"/>
    </row>
    <row r="28" spans="1:4" x14ac:dyDescent="0.2">
      <c r="C28" s="4"/>
    </row>
    <row r="34" spans="3:3" x14ac:dyDescent="0.2">
      <c r="C34" s="16"/>
    </row>
  </sheetData>
  <mergeCells count="1">
    <mergeCell ref="A2:D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N3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4.42578125" customWidth="1"/>
    <col min="2" max="2" width="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45" customFormat="1" ht="27.75" customHeight="1" x14ac:dyDescent="0.2">
      <c r="A1" s="43" t="s">
        <v>71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4"/>
      <c r="M1" s="44"/>
      <c r="N1" s="44"/>
      <c r="O1" s="44"/>
    </row>
    <row r="2" spans="1:40" s="5" customFormat="1" ht="17.25" customHeight="1" x14ac:dyDescent="0.2">
      <c r="A2" s="50" t="s">
        <v>78</v>
      </c>
      <c r="C2" s="6"/>
      <c r="E2" s="6"/>
      <c r="G2" s="6"/>
      <c r="I2" s="6"/>
      <c r="K2" s="6"/>
      <c r="M2" s="6"/>
      <c r="O2" s="6"/>
      <c r="Q2" s="6"/>
      <c r="S2" s="6"/>
      <c r="U2" s="6"/>
      <c r="W2" s="6"/>
      <c r="Y2" s="6"/>
      <c r="AA2" s="6"/>
      <c r="AC2" s="6"/>
      <c r="AE2" s="6"/>
      <c r="AG2" s="6"/>
      <c r="AI2" s="6"/>
      <c r="AK2" s="6"/>
    </row>
    <row r="3" spans="1:40" s="5" customFormat="1" ht="21.75" customHeight="1" x14ac:dyDescent="0.2">
      <c r="A3" s="50" t="s">
        <v>80</v>
      </c>
      <c r="C3" s="6"/>
      <c r="E3" s="6"/>
      <c r="G3" s="6"/>
      <c r="I3" s="6"/>
      <c r="K3" s="6"/>
      <c r="M3" s="6"/>
      <c r="O3" s="6"/>
      <c r="Q3" s="6"/>
      <c r="S3" s="6"/>
      <c r="U3" s="6"/>
      <c r="W3" s="6"/>
      <c r="Y3" s="6"/>
      <c r="AA3" s="6"/>
      <c r="AC3" s="6"/>
      <c r="AE3" s="6"/>
      <c r="AG3" s="6"/>
      <c r="AI3" s="6"/>
      <c r="AK3" s="6"/>
    </row>
    <row r="4" spans="1:40" ht="96" customHeight="1" x14ac:dyDescent="0.2">
      <c r="A4" s="97" t="s">
        <v>0</v>
      </c>
      <c r="B4" s="97" t="s">
        <v>2</v>
      </c>
      <c r="C4" s="95" t="s">
        <v>3</v>
      </c>
      <c r="D4" s="96"/>
      <c r="E4" s="95" t="s">
        <v>32</v>
      </c>
      <c r="F4" s="96"/>
      <c r="G4" s="95" t="s">
        <v>39</v>
      </c>
      <c r="H4" s="96"/>
      <c r="I4" s="95" t="s">
        <v>6</v>
      </c>
      <c r="J4" s="96"/>
      <c r="K4" s="95" t="s">
        <v>40</v>
      </c>
      <c r="L4" s="96"/>
      <c r="M4" s="95" t="s">
        <v>7</v>
      </c>
      <c r="N4" s="96"/>
      <c r="O4" s="95" t="s">
        <v>8</v>
      </c>
      <c r="P4" s="96"/>
      <c r="Q4" s="95" t="s">
        <v>33</v>
      </c>
      <c r="R4" s="96"/>
      <c r="S4" s="95" t="s">
        <v>43</v>
      </c>
      <c r="T4" s="96"/>
      <c r="U4" s="95" t="s">
        <v>34</v>
      </c>
      <c r="V4" s="96"/>
      <c r="W4" s="95" t="s">
        <v>35</v>
      </c>
      <c r="X4" s="96"/>
      <c r="Y4" s="95" t="s">
        <v>9</v>
      </c>
      <c r="Z4" s="96"/>
      <c r="AA4" s="95" t="s">
        <v>38</v>
      </c>
      <c r="AB4" s="96"/>
      <c r="AC4" s="95" t="s">
        <v>10</v>
      </c>
      <c r="AD4" s="96"/>
      <c r="AE4" s="95" t="s">
        <v>11</v>
      </c>
      <c r="AF4" s="96"/>
      <c r="AG4" s="95" t="s">
        <v>12</v>
      </c>
      <c r="AH4" s="96"/>
      <c r="AI4" s="95" t="s">
        <v>37</v>
      </c>
      <c r="AJ4" s="96"/>
      <c r="AK4" s="95" t="s">
        <v>13</v>
      </c>
      <c r="AL4" s="96"/>
      <c r="AM4" s="99" t="s">
        <v>14</v>
      </c>
      <c r="AN4" s="100"/>
    </row>
    <row r="5" spans="1:40" ht="31.5" customHeight="1" x14ac:dyDescent="0.2">
      <c r="A5" s="98"/>
      <c r="B5" s="98"/>
      <c r="C5" s="7" t="s">
        <v>4</v>
      </c>
      <c r="D5" s="7" t="s">
        <v>5</v>
      </c>
      <c r="E5" s="7" t="s">
        <v>4</v>
      </c>
      <c r="F5" s="7" t="s">
        <v>5</v>
      </c>
      <c r="G5" s="7" t="s">
        <v>4</v>
      </c>
      <c r="H5" s="7" t="s">
        <v>5</v>
      </c>
      <c r="I5" s="7" t="s">
        <v>4</v>
      </c>
      <c r="J5" s="7" t="s">
        <v>5</v>
      </c>
      <c r="K5" s="7" t="s">
        <v>4</v>
      </c>
      <c r="L5" s="7" t="s">
        <v>5</v>
      </c>
      <c r="M5" s="7" t="s">
        <v>4</v>
      </c>
      <c r="N5" s="7" t="s">
        <v>5</v>
      </c>
      <c r="O5" s="7" t="s">
        <v>4</v>
      </c>
      <c r="P5" s="7" t="s">
        <v>5</v>
      </c>
      <c r="Q5" s="7" t="s">
        <v>4</v>
      </c>
      <c r="R5" s="7" t="s">
        <v>5</v>
      </c>
      <c r="S5" s="7" t="s">
        <v>4</v>
      </c>
      <c r="T5" s="7" t="s">
        <v>5</v>
      </c>
      <c r="U5" s="7" t="s">
        <v>4</v>
      </c>
      <c r="V5" s="7" t="s">
        <v>5</v>
      </c>
      <c r="W5" s="7" t="s">
        <v>4</v>
      </c>
      <c r="X5" s="7" t="s">
        <v>5</v>
      </c>
      <c r="Y5" s="7" t="s">
        <v>4</v>
      </c>
      <c r="Z5" s="7" t="s">
        <v>5</v>
      </c>
      <c r="AA5" s="7" t="s">
        <v>4</v>
      </c>
      <c r="AB5" s="7" t="s">
        <v>5</v>
      </c>
      <c r="AC5" s="7" t="s">
        <v>4</v>
      </c>
      <c r="AD5" s="7" t="s">
        <v>5</v>
      </c>
      <c r="AE5" s="7" t="s">
        <v>4</v>
      </c>
      <c r="AF5" s="7" t="s">
        <v>5</v>
      </c>
      <c r="AG5" s="7" t="s">
        <v>4</v>
      </c>
      <c r="AH5" s="7" t="s">
        <v>5</v>
      </c>
      <c r="AI5" s="7" t="s">
        <v>4</v>
      </c>
      <c r="AJ5" s="7" t="s">
        <v>5</v>
      </c>
      <c r="AK5" s="7" t="s">
        <v>4</v>
      </c>
      <c r="AL5" s="7" t="s">
        <v>5</v>
      </c>
      <c r="AM5" s="7" t="s">
        <v>4</v>
      </c>
      <c r="AN5" s="7" t="s">
        <v>5</v>
      </c>
    </row>
    <row r="6" spans="1:40" ht="43.5" customHeight="1" x14ac:dyDescent="0.2">
      <c r="A6" s="8">
        <v>1</v>
      </c>
      <c r="B6" s="23" t="s">
        <v>54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4948780.1399999997</v>
      </c>
      <c r="V6" s="83">
        <v>4948780.1399999997</v>
      </c>
      <c r="W6" s="83">
        <v>1963184.44</v>
      </c>
      <c r="X6" s="83">
        <v>1087152</v>
      </c>
      <c r="Y6" s="83">
        <v>0</v>
      </c>
      <c r="Z6" s="83">
        <v>0</v>
      </c>
      <c r="AA6" s="83">
        <v>14223924.08</v>
      </c>
      <c r="AB6" s="83">
        <v>14223924.075616999</v>
      </c>
      <c r="AC6" s="83">
        <v>0</v>
      </c>
      <c r="AD6" s="83">
        <v>0</v>
      </c>
      <c r="AE6" s="83">
        <v>0</v>
      </c>
      <c r="AF6" s="83">
        <v>0</v>
      </c>
      <c r="AG6" s="83">
        <v>0</v>
      </c>
      <c r="AH6" s="83">
        <v>0</v>
      </c>
      <c r="AI6" s="83">
        <v>99849.39</v>
      </c>
      <c r="AJ6" s="83">
        <v>99849.393840000004</v>
      </c>
      <c r="AK6" s="83">
        <v>0</v>
      </c>
      <c r="AL6" s="83">
        <v>0</v>
      </c>
      <c r="AM6" s="9">
        <f>C6+E6+G6+I6+K6+M6+O6+Q6+S6+U6+W6+Y6+AA6+AC6+AE6+AG6+AI6+AK6</f>
        <v>21235738.050000001</v>
      </c>
      <c r="AN6" s="9">
        <f>D6+F6+H6+J6+L6+N6+P6+R6+T6+V6+X6+Z6+AB6+AD6+AF6+AH6+AJ6+AL6</f>
        <v>20359705.609456997</v>
      </c>
    </row>
    <row r="7" spans="1:40" ht="43.5" customHeight="1" x14ac:dyDescent="0.2">
      <c r="A7" s="8">
        <v>2</v>
      </c>
      <c r="B7" s="23" t="s">
        <v>59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225385.16775199998</v>
      </c>
      <c r="AB7" s="83">
        <v>165809.98340615953</v>
      </c>
      <c r="AC7" s="83">
        <v>415948.82344299997</v>
      </c>
      <c r="AD7" s="83">
        <v>323528.5831085</v>
      </c>
      <c r="AE7" s="83">
        <v>0</v>
      </c>
      <c r="AF7" s="83">
        <v>0</v>
      </c>
      <c r="AG7" s="83">
        <v>0</v>
      </c>
      <c r="AH7" s="83">
        <v>0</v>
      </c>
      <c r="AI7" s="83">
        <v>36573.642104000006</v>
      </c>
      <c r="AJ7" s="83">
        <v>30253.564379999996</v>
      </c>
      <c r="AK7" s="83">
        <v>0</v>
      </c>
      <c r="AL7" s="83">
        <v>0</v>
      </c>
      <c r="AM7" s="9">
        <f t="shared" ref="AM7:AM20" si="0">C7+E7+G7+I7+K7+M7+O7+Q7+S7+U7+W7+Y7+AA7+AC7+AE7+AG7+AI7+AK7</f>
        <v>677907.63329899998</v>
      </c>
      <c r="AN7" s="9">
        <f>D7+F7+H7+J7+L7+N7+P7+R7+T7+V7+X7+Z7+AB7+AD7+AF7+AH7+AJ7+AL7</f>
        <v>519592.13089465955</v>
      </c>
    </row>
    <row r="8" spans="1:40" ht="43.5" customHeight="1" x14ac:dyDescent="0.2">
      <c r="A8" s="8">
        <v>3</v>
      </c>
      <c r="B8" s="23" t="s">
        <v>60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33201.970777808223</v>
      </c>
      <c r="AB8" s="83">
        <v>6489.9068399999996</v>
      </c>
      <c r="AC8" s="83">
        <v>167419.21474183563</v>
      </c>
      <c r="AD8" s="83">
        <v>128800.33802950686</v>
      </c>
      <c r="AE8" s="83">
        <v>0</v>
      </c>
      <c r="AF8" s="83">
        <v>0</v>
      </c>
      <c r="AG8" s="83">
        <v>0</v>
      </c>
      <c r="AH8" s="83">
        <v>0</v>
      </c>
      <c r="AI8" s="83">
        <v>3244.7535519999997</v>
      </c>
      <c r="AJ8" s="83">
        <v>0</v>
      </c>
      <c r="AK8" s="83">
        <v>0</v>
      </c>
      <c r="AL8" s="83">
        <v>0</v>
      </c>
      <c r="AM8" s="9">
        <f t="shared" si="0"/>
        <v>203865.93907164386</v>
      </c>
      <c r="AN8" s="9">
        <f t="shared" ref="AN8:AN17" si="1">D8+F8+H8+J8+L8+N8+P8+R8+T8+V8+X8+Z8+AB8+AD8+AF8+AH8+AJ8+AL8</f>
        <v>135290.24486950686</v>
      </c>
    </row>
    <row r="9" spans="1:40" ht="43.5" customHeight="1" x14ac:dyDescent="0.2">
      <c r="A9" s="8">
        <v>4</v>
      </c>
      <c r="B9" s="23" t="s">
        <v>50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66016</v>
      </c>
      <c r="R9" s="83">
        <v>15843.84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1328.156424</v>
      </c>
      <c r="Z9" s="83">
        <v>398.4469272</v>
      </c>
      <c r="AA9" s="83">
        <v>7521.1504349999996</v>
      </c>
      <c r="AB9" s="83">
        <v>7302.3521350000001</v>
      </c>
      <c r="AC9" s="83">
        <v>5639.6495649999997</v>
      </c>
      <c r="AD9" s="83">
        <v>5420.8512650000002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 t="shared" si="0"/>
        <v>80504.956424000004</v>
      </c>
      <c r="AN9" s="9">
        <f>D9+F9+H9+J9+L9+N9+P9+R9+T9+V9+X9+Z9+AB9+AD9+AF9+AH9+AJ9+AL9</f>
        <v>28965.490327200001</v>
      </c>
    </row>
    <row r="10" spans="1:40" ht="43.5" customHeight="1" x14ac:dyDescent="0.2">
      <c r="A10" s="8">
        <v>5</v>
      </c>
      <c r="B10" s="23" t="s">
        <v>48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14633.2572</v>
      </c>
      <c r="L10" s="83">
        <v>4543.0838999999996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6249.6922999999997</v>
      </c>
      <c r="AJ10" s="83">
        <v>4374.7846099999997</v>
      </c>
      <c r="AK10" s="83">
        <v>0</v>
      </c>
      <c r="AL10" s="83">
        <v>0</v>
      </c>
      <c r="AM10" s="9">
        <f t="shared" si="0"/>
        <v>20882.949499999999</v>
      </c>
      <c r="AN10" s="9">
        <f t="shared" si="1"/>
        <v>8917.8685100000002</v>
      </c>
    </row>
    <row r="11" spans="1:40" ht="43.5" customHeight="1" x14ac:dyDescent="0.2">
      <c r="A11" s="8">
        <v>6</v>
      </c>
      <c r="B11" s="23" t="s">
        <v>49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0</v>
      </c>
      <c r="AN11" s="9">
        <f t="shared" si="1"/>
        <v>0</v>
      </c>
    </row>
    <row r="12" spans="1:40" ht="43.5" customHeight="1" x14ac:dyDescent="0.2">
      <c r="A12" s="8">
        <v>7</v>
      </c>
      <c r="B12" s="23" t="s">
        <v>55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0</v>
      </c>
      <c r="AN12" s="9">
        <f t="shared" si="1"/>
        <v>0</v>
      </c>
    </row>
    <row r="13" spans="1:40" ht="43.5" customHeight="1" x14ac:dyDescent="0.2">
      <c r="A13" s="8">
        <v>8</v>
      </c>
      <c r="B13" s="23" t="s">
        <v>52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1"/>
        <v>0</v>
      </c>
    </row>
    <row r="14" spans="1:40" ht="43.5" customHeight="1" x14ac:dyDescent="0.2">
      <c r="A14" s="8">
        <v>9</v>
      </c>
      <c r="B14" s="23" t="s">
        <v>51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1"/>
        <v>0</v>
      </c>
    </row>
    <row r="15" spans="1:40" ht="43.5" customHeight="1" x14ac:dyDescent="0.2">
      <c r="A15" s="8">
        <v>10</v>
      </c>
      <c r="B15" s="23" t="s">
        <v>47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0</v>
      </c>
      <c r="AN15" s="9">
        <f t="shared" si="1"/>
        <v>0</v>
      </c>
    </row>
    <row r="16" spans="1:40" ht="43.5" customHeight="1" x14ac:dyDescent="0.2">
      <c r="A16" s="8"/>
      <c r="B16" s="23" t="s">
        <v>77</v>
      </c>
      <c r="C16" s="83">
        <v>0</v>
      </c>
      <c r="D16" s="83">
        <v>0</v>
      </c>
      <c r="E16" s="83">
        <v>628.5</v>
      </c>
      <c r="F16" s="83">
        <v>0</v>
      </c>
      <c r="G16" s="83">
        <v>375.5</v>
      </c>
      <c r="H16" s="83">
        <v>0</v>
      </c>
      <c r="I16" s="83">
        <v>0</v>
      </c>
      <c r="J16" s="83">
        <v>0</v>
      </c>
      <c r="K16" s="83">
        <v>12049.02</v>
      </c>
      <c r="L16" s="83">
        <v>0</v>
      </c>
      <c r="M16" s="83">
        <v>1197.23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7869.61</v>
      </c>
      <c r="Z16" s="83">
        <v>3946.42</v>
      </c>
      <c r="AA16" s="83">
        <v>37612.239999999998</v>
      </c>
      <c r="AB16" s="83">
        <v>28238.5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59732.1</v>
      </c>
      <c r="AN16" s="9">
        <f t="shared" si="1"/>
        <v>32184.92</v>
      </c>
    </row>
    <row r="17" spans="1:40" ht="43.5" customHeight="1" x14ac:dyDescent="0.2">
      <c r="A17" s="8">
        <v>11</v>
      </c>
      <c r="B17" s="23" t="s">
        <v>56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 t="shared" si="0"/>
        <v>0</v>
      </c>
      <c r="AN17" s="9">
        <f t="shared" si="1"/>
        <v>0</v>
      </c>
    </row>
    <row r="18" spans="1:40" ht="43.5" customHeight="1" x14ac:dyDescent="0.2">
      <c r="A18" s="8">
        <v>12</v>
      </c>
      <c r="B18" s="23" t="s">
        <v>58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 t="shared" si="0"/>
        <v>0</v>
      </c>
      <c r="AN18" s="9">
        <f>D18+F18+H18+J18+L18+N18+P18+R18+T18+V18+X18+Z18+AB18+AD18+AF18+AH18+AJ18+AL18</f>
        <v>0</v>
      </c>
    </row>
    <row r="19" spans="1:40" ht="43.5" customHeight="1" x14ac:dyDescent="0.2">
      <c r="A19" s="8">
        <v>13</v>
      </c>
      <c r="B19" s="23" t="s">
        <v>57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 t="shared" si="0"/>
        <v>0</v>
      </c>
      <c r="AN19" s="9">
        <f>D19+F19+H19+J19+L19+N19+P19+R19+T19+V19+X19+Z19+AB19+AD19+AF19+AH19+AJ19+AL19</f>
        <v>0</v>
      </c>
    </row>
    <row r="20" spans="1:40" ht="43.5" customHeight="1" x14ac:dyDescent="0.2">
      <c r="A20" s="8">
        <v>14</v>
      </c>
      <c r="B20" s="23" t="s">
        <v>53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9">
        <f t="shared" si="0"/>
        <v>0</v>
      </c>
      <c r="AN20" s="9">
        <f>D20+F20+H20+J20+L20+N20+P20+R20+T20+V20+X20+Z20+AB20+AD20+AF20+AH20+AJ20+AL20</f>
        <v>0</v>
      </c>
    </row>
    <row r="21" spans="1:40" ht="16.5" customHeight="1" x14ac:dyDescent="0.3">
      <c r="A21" s="22"/>
      <c r="B21" s="21" t="s">
        <v>1</v>
      </c>
      <c r="C21" s="20">
        <f t="shared" ref="C21:AN21" si="2">SUM(C6:C20)</f>
        <v>0</v>
      </c>
      <c r="D21" s="20">
        <f t="shared" si="2"/>
        <v>0</v>
      </c>
      <c r="E21" s="20">
        <f t="shared" si="2"/>
        <v>628.5</v>
      </c>
      <c r="F21" s="20">
        <f t="shared" si="2"/>
        <v>0</v>
      </c>
      <c r="G21" s="20">
        <f t="shared" si="2"/>
        <v>375.5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26682.2772</v>
      </c>
      <c r="L21" s="20">
        <f t="shared" si="2"/>
        <v>4543.0838999999996</v>
      </c>
      <c r="M21" s="20">
        <f t="shared" si="2"/>
        <v>1197.23</v>
      </c>
      <c r="N21" s="20">
        <f t="shared" si="2"/>
        <v>0</v>
      </c>
      <c r="O21" s="20">
        <f t="shared" si="2"/>
        <v>0</v>
      </c>
      <c r="P21" s="20">
        <f t="shared" si="2"/>
        <v>0</v>
      </c>
      <c r="Q21" s="20">
        <f t="shared" si="2"/>
        <v>66016</v>
      </c>
      <c r="R21" s="20">
        <f t="shared" si="2"/>
        <v>15843.84</v>
      </c>
      <c r="S21" s="20">
        <f t="shared" si="2"/>
        <v>0</v>
      </c>
      <c r="T21" s="20">
        <f t="shared" si="2"/>
        <v>0</v>
      </c>
      <c r="U21" s="20">
        <f t="shared" si="2"/>
        <v>4948780.1399999997</v>
      </c>
      <c r="V21" s="20">
        <f t="shared" si="2"/>
        <v>4948780.1399999997</v>
      </c>
      <c r="W21" s="20">
        <f t="shared" si="2"/>
        <v>1963184.44</v>
      </c>
      <c r="X21" s="20">
        <f t="shared" si="2"/>
        <v>1087152</v>
      </c>
      <c r="Y21" s="20">
        <f t="shared" si="2"/>
        <v>9197.7664239999995</v>
      </c>
      <c r="Z21" s="20">
        <f t="shared" si="2"/>
        <v>4344.8669271999997</v>
      </c>
      <c r="AA21" s="20">
        <f t="shared" si="2"/>
        <v>14527644.608964808</v>
      </c>
      <c r="AB21" s="20">
        <f t="shared" si="2"/>
        <v>14431764.81799816</v>
      </c>
      <c r="AC21" s="20">
        <f t="shared" si="2"/>
        <v>589007.68774983555</v>
      </c>
      <c r="AD21" s="20">
        <f t="shared" si="2"/>
        <v>457749.77240300685</v>
      </c>
      <c r="AE21" s="20">
        <f t="shared" si="2"/>
        <v>0</v>
      </c>
      <c r="AF21" s="20">
        <f t="shared" si="2"/>
        <v>0</v>
      </c>
      <c r="AG21" s="20">
        <f t="shared" si="2"/>
        <v>0</v>
      </c>
      <c r="AH21" s="20">
        <f t="shared" si="2"/>
        <v>0</v>
      </c>
      <c r="AI21" s="20">
        <f t="shared" si="2"/>
        <v>145917.47795600002</v>
      </c>
      <c r="AJ21" s="20">
        <f t="shared" si="2"/>
        <v>134477.74283</v>
      </c>
      <c r="AK21" s="20">
        <f t="shared" si="2"/>
        <v>0</v>
      </c>
      <c r="AL21" s="20">
        <f t="shared" si="2"/>
        <v>0</v>
      </c>
      <c r="AM21" s="20">
        <f t="shared" si="2"/>
        <v>22278631.628294647</v>
      </c>
      <c r="AN21" s="20">
        <f t="shared" si="2"/>
        <v>21084656.26405837</v>
      </c>
    </row>
    <row r="22" spans="1:40" ht="14.25" customHeight="1" x14ac:dyDescent="0.3">
      <c r="A22" s="24"/>
      <c r="B22" s="2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</row>
    <row r="23" spans="1:40" ht="13.5" x14ac:dyDescent="0.25">
      <c r="B23" s="18" t="s">
        <v>15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x14ac:dyDescent="0.2">
      <c r="B24" s="94" t="s">
        <v>72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AM24" s="4"/>
      <c r="AN24" s="4"/>
    </row>
    <row r="25" spans="1:40" x14ac:dyDescent="0.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AM25" s="4"/>
      <c r="AN25" s="4"/>
    </row>
    <row r="26" spans="1:40" x14ac:dyDescent="0.2">
      <c r="AM26" s="4"/>
      <c r="AN26" s="4"/>
    </row>
    <row r="27" spans="1:40" x14ac:dyDescent="0.2">
      <c r="AM27" s="4"/>
      <c r="AN27" s="4"/>
    </row>
    <row r="28" spans="1:40" x14ac:dyDescent="0.2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4"/>
      <c r="AN28" s="4"/>
    </row>
    <row r="29" spans="1:40" x14ac:dyDescent="0.2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4"/>
      <c r="AN29" s="4"/>
    </row>
    <row r="30" spans="1:40" x14ac:dyDescent="0.2">
      <c r="AM30" s="4"/>
      <c r="AN30" s="4"/>
    </row>
  </sheetData>
  <mergeCells count="22">
    <mergeCell ref="K4:L4"/>
    <mergeCell ref="A4:A5"/>
    <mergeCell ref="B4:B5"/>
    <mergeCell ref="C4:D4"/>
    <mergeCell ref="E4:F4"/>
    <mergeCell ref="G4:H4"/>
    <mergeCell ref="B24:N25"/>
    <mergeCell ref="AM4:AN4"/>
    <mergeCell ref="S4:T4"/>
    <mergeCell ref="U4:V4"/>
    <mergeCell ref="W4:X4"/>
    <mergeCell ref="Y4:Z4"/>
    <mergeCell ref="M4:N4"/>
    <mergeCell ref="AA4:AB4"/>
    <mergeCell ref="AC4:AD4"/>
    <mergeCell ref="AE4:AF4"/>
    <mergeCell ref="I4:J4"/>
    <mergeCell ref="AG4:AH4"/>
    <mergeCell ref="AI4:AJ4"/>
    <mergeCell ref="AK4:AL4"/>
    <mergeCell ref="O4:P4"/>
    <mergeCell ref="Q4:R4"/>
  </mergeCells>
  <phoneticPr fontId="10" type="noConversion"/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O2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N1"/>
    </sheetView>
  </sheetViews>
  <sheetFormatPr defaultRowHeight="12.75" x14ac:dyDescent="0.2"/>
  <cols>
    <col min="1" max="1" width="4" style="55" customWidth="1"/>
    <col min="2" max="2" width="23.7109375" style="55" customWidth="1"/>
    <col min="3" max="6" width="9.7109375" style="55" customWidth="1"/>
    <col min="7" max="7" width="12" style="55" customWidth="1"/>
    <col min="8" max="8" width="11.85546875" style="55" customWidth="1"/>
    <col min="9" max="10" width="10.140625" style="55" bestFit="1" customWidth="1"/>
    <col min="11" max="20" width="9.7109375" style="55" customWidth="1"/>
    <col min="21" max="21" width="11" style="55" customWidth="1"/>
    <col min="22" max="26" width="9.7109375" style="55" customWidth="1"/>
    <col min="27" max="27" width="11" style="55" customWidth="1"/>
    <col min="28" max="28" width="10.42578125" style="55" customWidth="1"/>
    <col min="29" max="38" width="9.7109375" style="55" customWidth="1"/>
    <col min="39" max="39" width="12.7109375" style="55" customWidth="1"/>
    <col min="40" max="40" width="11.85546875" style="55" customWidth="1"/>
    <col min="41" max="41" width="9.140625" style="55"/>
    <col min="42" max="42" width="10.140625" style="55" bestFit="1" customWidth="1"/>
    <col min="43" max="16384" width="9.140625" style="55"/>
  </cols>
  <sheetData>
    <row r="1" spans="1:41" s="45" customFormat="1" ht="16.5" customHeight="1" x14ac:dyDescent="0.2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5"/>
      <c r="W1" s="68"/>
    </row>
    <row r="2" spans="1:41" ht="18.75" customHeight="1" x14ac:dyDescent="0.2">
      <c r="A2" s="50" t="s">
        <v>78</v>
      </c>
      <c r="B2" s="91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41" ht="18.75" customHeight="1" x14ac:dyDescent="0.2">
      <c r="A3" s="50" t="s">
        <v>80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41" ht="94.5" customHeight="1" x14ac:dyDescent="0.2">
      <c r="A4" s="97" t="s">
        <v>0</v>
      </c>
      <c r="B4" s="97" t="s">
        <v>2</v>
      </c>
      <c r="C4" s="95" t="s">
        <v>3</v>
      </c>
      <c r="D4" s="96"/>
      <c r="E4" s="95" t="s">
        <v>32</v>
      </c>
      <c r="F4" s="96"/>
      <c r="G4" s="95" t="s">
        <v>39</v>
      </c>
      <c r="H4" s="96"/>
      <c r="I4" s="95" t="s">
        <v>6</v>
      </c>
      <c r="J4" s="96"/>
      <c r="K4" s="95" t="s">
        <v>40</v>
      </c>
      <c r="L4" s="96"/>
      <c r="M4" s="95" t="s">
        <v>7</v>
      </c>
      <c r="N4" s="96"/>
      <c r="O4" s="95" t="s">
        <v>8</v>
      </c>
      <c r="P4" s="96"/>
      <c r="Q4" s="95" t="s">
        <v>33</v>
      </c>
      <c r="R4" s="96"/>
      <c r="S4" s="95" t="s">
        <v>43</v>
      </c>
      <c r="T4" s="96"/>
      <c r="U4" s="95" t="s">
        <v>34</v>
      </c>
      <c r="V4" s="96"/>
      <c r="W4" s="95" t="s">
        <v>35</v>
      </c>
      <c r="X4" s="96"/>
      <c r="Y4" s="95" t="s">
        <v>9</v>
      </c>
      <c r="Z4" s="96"/>
      <c r="AA4" s="95" t="s">
        <v>36</v>
      </c>
      <c r="AB4" s="96"/>
      <c r="AC4" s="95" t="s">
        <v>10</v>
      </c>
      <c r="AD4" s="96"/>
      <c r="AE4" s="95" t="s">
        <v>11</v>
      </c>
      <c r="AF4" s="96"/>
      <c r="AG4" s="95" t="s">
        <v>12</v>
      </c>
      <c r="AH4" s="96"/>
      <c r="AI4" s="95" t="s">
        <v>37</v>
      </c>
      <c r="AJ4" s="96"/>
      <c r="AK4" s="95" t="s">
        <v>13</v>
      </c>
      <c r="AL4" s="96"/>
      <c r="AM4" s="95" t="s">
        <v>14</v>
      </c>
      <c r="AN4" s="96"/>
    </row>
    <row r="5" spans="1:41" ht="39.950000000000003" customHeight="1" x14ac:dyDescent="0.2">
      <c r="A5" s="98"/>
      <c r="B5" s="98"/>
      <c r="C5" s="52" t="s">
        <v>16</v>
      </c>
      <c r="D5" s="52" t="s">
        <v>17</v>
      </c>
      <c r="E5" s="52" t="s">
        <v>16</v>
      </c>
      <c r="F5" s="52" t="s">
        <v>17</v>
      </c>
      <c r="G5" s="52" t="s">
        <v>16</v>
      </c>
      <c r="H5" s="52" t="s">
        <v>17</v>
      </c>
      <c r="I5" s="52" t="s">
        <v>16</v>
      </c>
      <c r="J5" s="52" t="s">
        <v>17</v>
      </c>
      <c r="K5" s="52" t="s">
        <v>16</v>
      </c>
      <c r="L5" s="52" t="s">
        <v>17</v>
      </c>
      <c r="M5" s="52" t="s">
        <v>16</v>
      </c>
      <c r="N5" s="52" t="s">
        <v>17</v>
      </c>
      <c r="O5" s="52" t="s">
        <v>16</v>
      </c>
      <c r="P5" s="52" t="s">
        <v>17</v>
      </c>
      <c r="Q5" s="52" t="s">
        <v>16</v>
      </c>
      <c r="R5" s="52" t="s">
        <v>17</v>
      </c>
      <c r="S5" s="52" t="s">
        <v>16</v>
      </c>
      <c r="T5" s="52" t="s">
        <v>17</v>
      </c>
      <c r="U5" s="52" t="s">
        <v>16</v>
      </c>
      <c r="V5" s="52" t="s">
        <v>17</v>
      </c>
      <c r="W5" s="52" t="s">
        <v>16</v>
      </c>
      <c r="X5" s="52" t="s">
        <v>17</v>
      </c>
      <c r="Y5" s="52" t="s">
        <v>16</v>
      </c>
      <c r="Z5" s="52" t="s">
        <v>17</v>
      </c>
      <c r="AA5" s="52" t="s">
        <v>16</v>
      </c>
      <c r="AB5" s="52" t="s">
        <v>17</v>
      </c>
      <c r="AC5" s="52" t="s">
        <v>16</v>
      </c>
      <c r="AD5" s="52" t="s">
        <v>17</v>
      </c>
      <c r="AE5" s="52" t="s">
        <v>16</v>
      </c>
      <c r="AF5" s="52" t="s">
        <v>17</v>
      </c>
      <c r="AG5" s="52" t="s">
        <v>16</v>
      </c>
      <c r="AH5" s="52" t="s">
        <v>17</v>
      </c>
      <c r="AI5" s="52" t="s">
        <v>16</v>
      </c>
      <c r="AJ5" s="52" t="s">
        <v>17</v>
      </c>
      <c r="AK5" s="52" t="s">
        <v>16</v>
      </c>
      <c r="AL5" s="52" t="s">
        <v>17</v>
      </c>
      <c r="AM5" s="52" t="s">
        <v>16</v>
      </c>
      <c r="AN5" s="52" t="s">
        <v>17</v>
      </c>
    </row>
    <row r="6" spans="1:41" customFormat="1" ht="43.5" customHeight="1" x14ac:dyDescent="0.2">
      <c r="A6" s="8">
        <v>1</v>
      </c>
      <c r="B6" s="23" t="s">
        <v>54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5122877.67</v>
      </c>
      <c r="V6" s="83">
        <v>0</v>
      </c>
      <c r="W6" s="83">
        <v>1736065.29</v>
      </c>
      <c r="X6" s="83">
        <v>769285.22</v>
      </c>
      <c r="Y6" s="83">
        <v>0</v>
      </c>
      <c r="Z6" s="83">
        <v>0</v>
      </c>
      <c r="AA6" s="83">
        <v>12478171.16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0</v>
      </c>
      <c r="AH6" s="83">
        <v>0</v>
      </c>
      <c r="AI6" s="83">
        <v>65566.75</v>
      </c>
      <c r="AJ6" s="83">
        <v>0</v>
      </c>
      <c r="AK6" s="83">
        <v>0</v>
      </c>
      <c r="AL6" s="83">
        <v>0</v>
      </c>
      <c r="AM6" s="9">
        <f>C6+E6+G6+I6+K6+M6+O6+Q6+S6+U6+W6+Y6+AA6+AC6+AE6+AG6+AI6+AK6</f>
        <v>19402680.870000001</v>
      </c>
      <c r="AN6" s="9">
        <f>D6+F6+H6+J6+L6+N6+P6+R6+T6+V6+X6+Z6+AB6+AD6+AF6+AH6+AJ6+AL6</f>
        <v>769285.22</v>
      </c>
    </row>
    <row r="7" spans="1:41" customFormat="1" ht="43.5" customHeight="1" x14ac:dyDescent="0.2">
      <c r="A7" s="8">
        <v>2</v>
      </c>
      <c r="B7" s="23" t="s">
        <v>59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179846.53217635173</v>
      </c>
      <c r="AB7" s="83">
        <v>33937.2670364605</v>
      </c>
      <c r="AC7" s="83">
        <v>461717.13308267441</v>
      </c>
      <c r="AD7" s="83">
        <v>109780.83897247435</v>
      </c>
      <c r="AE7" s="83">
        <v>0</v>
      </c>
      <c r="AF7" s="83">
        <v>0</v>
      </c>
      <c r="AG7" s="83">
        <v>0</v>
      </c>
      <c r="AH7" s="83">
        <v>0</v>
      </c>
      <c r="AI7" s="83">
        <v>93754.11669810368</v>
      </c>
      <c r="AJ7" s="83">
        <v>93052.449263144765</v>
      </c>
      <c r="AK7" s="83">
        <v>0</v>
      </c>
      <c r="AL7" s="83">
        <v>0</v>
      </c>
      <c r="AM7" s="9">
        <f>C7+E7+G7+I7+K7+M7+O7+Q7+S7+U7+W7+Y7+AA7+AC7+AE7+AG7+AI7+AK7</f>
        <v>735317.78195712983</v>
      </c>
      <c r="AN7" s="9">
        <f>D7+F7+H7+J7+L7+N7+P7+R7+T7+V7+X7+Z7+AB7+AD7+AF7+AH7+AJ7+AL7</f>
        <v>236770.5552720796</v>
      </c>
      <c r="AO7" s="55"/>
    </row>
    <row r="8" spans="1:41" customFormat="1" ht="43.5" customHeight="1" x14ac:dyDescent="0.2">
      <c r="A8" s="8">
        <v>3</v>
      </c>
      <c r="B8" s="23" t="s">
        <v>60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132148.52422432622</v>
      </c>
      <c r="AB8" s="83">
        <v>26712.06393780822</v>
      </c>
      <c r="AC8" s="83">
        <v>332334.52459960832</v>
      </c>
      <c r="AD8" s="83">
        <v>77449.685867287786</v>
      </c>
      <c r="AE8" s="83">
        <v>0</v>
      </c>
      <c r="AF8" s="83">
        <v>0</v>
      </c>
      <c r="AG8" s="83">
        <v>0</v>
      </c>
      <c r="AH8" s="83">
        <v>0</v>
      </c>
      <c r="AI8" s="83">
        <v>81632.322229056605</v>
      </c>
      <c r="AJ8" s="83">
        <v>81632.322229056605</v>
      </c>
      <c r="AK8" s="83">
        <v>0</v>
      </c>
      <c r="AL8" s="83">
        <v>0</v>
      </c>
      <c r="AM8" s="9">
        <f t="shared" ref="AM8:AN18" si="0">C8+E8+G8+I8+K8+M8+O8+Q8+S8+U8+W8+Y8+AA8+AC8+AE8+AG8+AI8+AK8</f>
        <v>546115.37105299113</v>
      </c>
      <c r="AN8" s="9">
        <f t="shared" si="0"/>
        <v>185794.07203415263</v>
      </c>
    </row>
    <row r="9" spans="1:41" customFormat="1" ht="43.5" customHeight="1" x14ac:dyDescent="0.2">
      <c r="A9" s="8">
        <v>4</v>
      </c>
      <c r="B9" s="23" t="s">
        <v>50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52776.527472527472</v>
      </c>
      <c r="R9" s="83">
        <v>36932.687472527468</v>
      </c>
      <c r="S9" s="83">
        <v>0</v>
      </c>
      <c r="T9" s="83">
        <v>0</v>
      </c>
      <c r="U9" s="83">
        <v>75478.944260453398</v>
      </c>
      <c r="V9" s="83">
        <v>0</v>
      </c>
      <c r="W9" s="83">
        <v>0</v>
      </c>
      <c r="X9" s="83">
        <v>0</v>
      </c>
      <c r="Y9" s="83">
        <v>1328.156424</v>
      </c>
      <c r="Z9" s="83">
        <v>929.70949680000001</v>
      </c>
      <c r="AA9" s="83">
        <v>3791.6543515289254</v>
      </c>
      <c r="AB9" s="83">
        <v>110.3</v>
      </c>
      <c r="AC9" s="83">
        <v>2843.1291195454542</v>
      </c>
      <c r="AD9" s="83">
        <v>110.3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>C9+E9+G9+I9+K9+M9+O9+Q9+S9+U9+W9+Y9+AA9+AC9+AE9+AG9+AI9+AK9</f>
        <v>136218.41162805524</v>
      </c>
      <c r="AN9" s="9">
        <f>D9+F9+H9+J9+L9+N9+P9+R9+T9+V9+X9+Z9+AB9+AD9+AF9+AH9+AJ9+AL9</f>
        <v>38082.996969327476</v>
      </c>
    </row>
    <row r="10" spans="1:41" customFormat="1" ht="43.5" customHeight="1" x14ac:dyDescent="0.2">
      <c r="A10" s="8">
        <v>5</v>
      </c>
      <c r="B10" s="23" t="s">
        <v>48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3525.0484537233697</v>
      </c>
      <c r="L10" s="83">
        <v>2501.154680371721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26757.413793103446</v>
      </c>
      <c r="AB10" s="83">
        <v>12758.096982758618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3125.0706605960268</v>
      </c>
      <c r="AJ10" s="83">
        <v>937.52119817880805</v>
      </c>
      <c r="AK10" s="83">
        <v>0</v>
      </c>
      <c r="AL10" s="83">
        <v>0</v>
      </c>
      <c r="AM10" s="9">
        <f t="shared" si="0"/>
        <v>33407.532907422843</v>
      </c>
      <c r="AN10" s="9">
        <f t="shared" si="0"/>
        <v>16196.772861309148</v>
      </c>
    </row>
    <row r="11" spans="1:41" customFormat="1" ht="43.5" customHeight="1" x14ac:dyDescent="0.2">
      <c r="A11" s="8">
        <v>6</v>
      </c>
      <c r="B11" s="23" t="s">
        <v>49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0</v>
      </c>
      <c r="AN11" s="9">
        <f t="shared" si="0"/>
        <v>0</v>
      </c>
    </row>
    <row r="12" spans="1:41" customFormat="1" ht="43.5" customHeight="1" x14ac:dyDescent="0.2">
      <c r="A12" s="8">
        <v>7</v>
      </c>
      <c r="B12" s="23" t="s">
        <v>55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0</v>
      </c>
      <c r="AN12" s="9">
        <f t="shared" si="0"/>
        <v>0</v>
      </c>
    </row>
    <row r="13" spans="1:41" customFormat="1" ht="43.5" customHeight="1" x14ac:dyDescent="0.2">
      <c r="A13" s="8">
        <v>8</v>
      </c>
      <c r="B13" s="23" t="s">
        <v>52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0"/>
        <v>0</v>
      </c>
    </row>
    <row r="14" spans="1:41" customFormat="1" ht="43.5" customHeight="1" x14ac:dyDescent="0.2">
      <c r="A14" s="8">
        <v>9</v>
      </c>
      <c r="B14" s="23" t="s">
        <v>51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0"/>
        <v>0</v>
      </c>
    </row>
    <row r="15" spans="1:41" customFormat="1" ht="43.5" customHeight="1" x14ac:dyDescent="0.2">
      <c r="A15" s="8">
        <v>10</v>
      </c>
      <c r="B15" s="23" t="s">
        <v>47</v>
      </c>
      <c r="C15" s="83">
        <v>0</v>
      </c>
      <c r="D15" s="83">
        <v>0</v>
      </c>
      <c r="E15" s="83">
        <v>409.2014306123196</v>
      </c>
      <c r="F15" s="83">
        <v>281.76261707097865</v>
      </c>
      <c r="G15" s="83">
        <v>62.152276369863031</v>
      </c>
      <c r="H15" s="83">
        <v>62.152276369863031</v>
      </c>
      <c r="I15" s="83">
        <v>0</v>
      </c>
      <c r="J15" s="83">
        <v>0</v>
      </c>
      <c r="K15" s="83">
        <v>1178.1943902946332</v>
      </c>
      <c r="L15" s="83">
        <v>1178.1943902946332</v>
      </c>
      <c r="M15" s="83">
        <v>199.48869112441054</v>
      </c>
      <c r="N15" s="83">
        <v>199.48869112441054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6227.5612053424666</v>
      </c>
      <c r="AB15" s="83">
        <v>1604.6006365205481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8076.5979937436932</v>
      </c>
      <c r="AN15" s="9">
        <f t="shared" si="0"/>
        <v>3326.1986113804332</v>
      </c>
    </row>
    <row r="16" spans="1:41" customFormat="1" ht="43.5" customHeight="1" x14ac:dyDescent="0.2">
      <c r="A16" s="8"/>
      <c r="B16" s="23" t="s">
        <v>77</v>
      </c>
      <c r="C16" s="83">
        <v>206.25</v>
      </c>
      <c r="D16" s="83">
        <v>206.25</v>
      </c>
      <c r="E16" s="83">
        <v>986.25</v>
      </c>
      <c r="F16" s="83">
        <v>986.25</v>
      </c>
      <c r="G16" s="83">
        <v>8073.09</v>
      </c>
      <c r="H16" s="83">
        <v>8073.09</v>
      </c>
      <c r="I16" s="83">
        <v>0</v>
      </c>
      <c r="J16" s="83">
        <v>0</v>
      </c>
      <c r="K16" s="83">
        <v>13036.78</v>
      </c>
      <c r="L16" s="83">
        <v>13036.78</v>
      </c>
      <c r="M16" s="83">
        <v>1905.7600000000002</v>
      </c>
      <c r="N16" s="83">
        <v>1905.7600000000002</v>
      </c>
      <c r="O16" s="83">
        <v>0</v>
      </c>
      <c r="P16" s="83">
        <v>0</v>
      </c>
      <c r="Q16" s="83">
        <v>0</v>
      </c>
      <c r="R16" s="83">
        <v>0</v>
      </c>
      <c r="S16" s="83">
        <v>36872.19</v>
      </c>
      <c r="T16" s="83">
        <v>5324.5200000000041</v>
      </c>
      <c r="U16" s="83">
        <v>0</v>
      </c>
      <c r="V16" s="83">
        <v>0</v>
      </c>
      <c r="W16" s="83">
        <v>0</v>
      </c>
      <c r="X16" s="83">
        <v>0</v>
      </c>
      <c r="Y16" s="83">
        <v>8581.4</v>
      </c>
      <c r="Z16" s="83">
        <v>4370.8799999999992</v>
      </c>
      <c r="AA16" s="83">
        <v>28773.32</v>
      </c>
      <c r="AB16" s="83">
        <v>18528.64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98435.040000000008</v>
      </c>
      <c r="AN16" s="9">
        <f t="shared" si="0"/>
        <v>52432.170000000006</v>
      </c>
    </row>
    <row r="17" spans="1:40" customFormat="1" ht="43.5" customHeight="1" x14ac:dyDescent="0.2">
      <c r="A17" s="8">
        <v>11</v>
      </c>
      <c r="B17" s="23" t="s">
        <v>56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 t="shared" si="0"/>
        <v>0</v>
      </c>
      <c r="AN17" s="9">
        <f t="shared" si="0"/>
        <v>0</v>
      </c>
    </row>
    <row r="18" spans="1:40" customFormat="1" ht="43.5" customHeight="1" x14ac:dyDescent="0.2">
      <c r="A18" s="8">
        <v>12</v>
      </c>
      <c r="B18" s="23" t="s">
        <v>58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 t="shared" si="0"/>
        <v>0</v>
      </c>
      <c r="AN18" s="9">
        <f t="shared" si="0"/>
        <v>0</v>
      </c>
    </row>
    <row r="19" spans="1:40" customFormat="1" ht="43.5" customHeight="1" x14ac:dyDescent="0.2">
      <c r="A19" s="8">
        <v>13</v>
      </c>
      <c r="B19" s="23" t="s">
        <v>57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 t="shared" ref="AM19:AN20" si="1">C19+E19+G19+I19+K19+M19+O19+Q19+S19+U19+W19+Y19+AA19+AC19+AE19+AG19+AI19+AK19</f>
        <v>0</v>
      </c>
      <c r="AN19" s="9">
        <f t="shared" si="1"/>
        <v>0</v>
      </c>
    </row>
    <row r="20" spans="1:40" customFormat="1" ht="43.5" customHeight="1" x14ac:dyDescent="0.2">
      <c r="A20" s="8">
        <v>14</v>
      </c>
      <c r="B20" s="23" t="s">
        <v>53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9">
        <f t="shared" si="1"/>
        <v>0</v>
      </c>
      <c r="AN20" s="9">
        <f t="shared" si="1"/>
        <v>0</v>
      </c>
    </row>
    <row r="21" spans="1:40" ht="15" x14ac:dyDescent="0.2">
      <c r="A21" s="56"/>
      <c r="B21" s="21" t="s">
        <v>1</v>
      </c>
      <c r="C21" s="20">
        <f t="shared" ref="C21:AN21" si="2">SUM(C6:C20)</f>
        <v>206.25</v>
      </c>
      <c r="D21" s="20">
        <f t="shared" si="2"/>
        <v>206.25</v>
      </c>
      <c r="E21" s="20">
        <f t="shared" si="2"/>
        <v>1395.4514306123197</v>
      </c>
      <c r="F21" s="20">
        <f t="shared" si="2"/>
        <v>1268.0126170709786</v>
      </c>
      <c r="G21" s="20">
        <f t="shared" si="2"/>
        <v>8135.2422763698632</v>
      </c>
      <c r="H21" s="20">
        <f t="shared" si="2"/>
        <v>8135.2422763698632</v>
      </c>
      <c r="I21" s="20">
        <f t="shared" si="2"/>
        <v>0</v>
      </c>
      <c r="J21" s="20">
        <f t="shared" si="2"/>
        <v>0</v>
      </c>
      <c r="K21" s="20">
        <f t="shared" si="2"/>
        <v>17740.022844018004</v>
      </c>
      <c r="L21" s="20">
        <f t="shared" si="2"/>
        <v>16716.129070666357</v>
      </c>
      <c r="M21" s="20">
        <f t="shared" si="2"/>
        <v>2105.2486911244109</v>
      </c>
      <c r="N21" s="20">
        <f t="shared" si="2"/>
        <v>2105.2486911244109</v>
      </c>
      <c r="O21" s="20">
        <f t="shared" si="2"/>
        <v>0</v>
      </c>
      <c r="P21" s="20">
        <f t="shared" si="2"/>
        <v>0</v>
      </c>
      <c r="Q21" s="20">
        <f t="shared" si="2"/>
        <v>52776.527472527472</v>
      </c>
      <c r="R21" s="20">
        <f t="shared" si="2"/>
        <v>36932.687472527468</v>
      </c>
      <c r="S21" s="20">
        <f t="shared" si="2"/>
        <v>36872.19</v>
      </c>
      <c r="T21" s="20">
        <f t="shared" si="2"/>
        <v>5324.5200000000041</v>
      </c>
      <c r="U21" s="20">
        <f t="shared" si="2"/>
        <v>5198356.6142604537</v>
      </c>
      <c r="V21" s="20">
        <f t="shared" si="2"/>
        <v>0</v>
      </c>
      <c r="W21" s="20">
        <f t="shared" si="2"/>
        <v>1736065.29</v>
      </c>
      <c r="X21" s="20">
        <f t="shared" si="2"/>
        <v>769285.22</v>
      </c>
      <c r="Y21" s="20">
        <f t="shared" si="2"/>
        <v>9909.5564240000003</v>
      </c>
      <c r="Z21" s="20">
        <f t="shared" si="2"/>
        <v>5300.5894967999993</v>
      </c>
      <c r="AA21" s="20">
        <f t="shared" si="2"/>
        <v>12855716.165750653</v>
      </c>
      <c r="AB21" s="20">
        <f t="shared" si="2"/>
        <v>93650.968593547892</v>
      </c>
      <c r="AC21" s="20">
        <f t="shared" si="2"/>
        <v>796894.78680182819</v>
      </c>
      <c r="AD21" s="20">
        <f t="shared" si="2"/>
        <v>187340.82483976212</v>
      </c>
      <c r="AE21" s="20">
        <f t="shared" si="2"/>
        <v>0</v>
      </c>
      <c r="AF21" s="20">
        <f t="shared" si="2"/>
        <v>0</v>
      </c>
      <c r="AG21" s="20">
        <f t="shared" si="2"/>
        <v>0</v>
      </c>
      <c r="AH21" s="20">
        <f t="shared" si="2"/>
        <v>0</v>
      </c>
      <c r="AI21" s="20">
        <f t="shared" si="2"/>
        <v>244078.2595877563</v>
      </c>
      <c r="AJ21" s="20">
        <f t="shared" si="2"/>
        <v>175622.29269038019</v>
      </c>
      <c r="AK21" s="20">
        <f t="shared" si="2"/>
        <v>0</v>
      </c>
      <c r="AL21" s="20">
        <f t="shared" si="2"/>
        <v>0</v>
      </c>
      <c r="AM21" s="20">
        <f t="shared" si="2"/>
        <v>20960251.605539344</v>
      </c>
      <c r="AN21" s="20">
        <f t="shared" si="2"/>
        <v>1301887.9857482493</v>
      </c>
    </row>
    <row r="22" spans="1:40" ht="15" x14ac:dyDescent="0.2">
      <c r="A22" s="6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13.5" x14ac:dyDescent="0.2">
      <c r="B23" s="44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AM23" s="58"/>
      <c r="AN23" s="58"/>
    </row>
    <row r="24" spans="1:40" x14ac:dyDescent="0.2">
      <c r="B24" s="94" t="s">
        <v>74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</row>
    <row r="25" spans="1:40" x14ac:dyDescent="0.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AM25" s="58"/>
      <c r="AN25" s="58"/>
    </row>
    <row r="26" spans="1:40" ht="13.5" x14ac:dyDescent="0.2">
      <c r="B26" s="44" t="s">
        <v>18</v>
      </c>
      <c r="C26" s="4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40" ht="13.5" x14ac:dyDescent="0.2">
      <c r="B27" s="44" t="s">
        <v>19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</sheetData>
  <mergeCells count="23">
    <mergeCell ref="B24:N25"/>
    <mergeCell ref="AM4:AN4"/>
    <mergeCell ref="U4:V4"/>
    <mergeCell ref="W4:X4"/>
    <mergeCell ref="Y4:Z4"/>
    <mergeCell ref="AA4:AB4"/>
    <mergeCell ref="AG4:AH4"/>
    <mergeCell ref="AI4:AJ4"/>
    <mergeCell ref="AK4:AL4"/>
    <mergeCell ref="A1:N1"/>
    <mergeCell ref="AC4:AD4"/>
    <mergeCell ref="AE4:AF4"/>
    <mergeCell ref="M4:N4"/>
    <mergeCell ref="O4:P4"/>
    <mergeCell ref="Q4:R4"/>
    <mergeCell ref="S4:T4"/>
    <mergeCell ref="E4:F4"/>
    <mergeCell ref="G4:H4"/>
    <mergeCell ref="I4:J4"/>
    <mergeCell ref="A4:A5"/>
    <mergeCell ref="B4:B5"/>
    <mergeCell ref="K4:L4"/>
    <mergeCell ref="C4:D4"/>
  </mergeCells>
  <phoneticPr fontId="10" type="noConversion"/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N45"/>
  <sheetViews>
    <sheetView zoomScaleNormal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sqref="A1:L1"/>
    </sheetView>
  </sheetViews>
  <sheetFormatPr defaultRowHeight="12.75" x14ac:dyDescent="0.2"/>
  <cols>
    <col min="1" max="1" width="4.42578125" style="55" customWidth="1"/>
    <col min="2" max="2" width="29.28515625" style="55" customWidth="1"/>
    <col min="3" max="6" width="9.7109375" style="55" customWidth="1"/>
    <col min="7" max="7" width="11.28515625" style="55" customWidth="1"/>
    <col min="8" max="8" width="10.42578125" style="55" customWidth="1"/>
    <col min="9" max="38" width="9.7109375" style="55" customWidth="1"/>
    <col min="39" max="39" width="12" style="55" customWidth="1"/>
    <col min="40" max="40" width="10.140625" style="55" customWidth="1"/>
    <col min="41" max="16384" width="9.140625" style="55"/>
  </cols>
  <sheetData>
    <row r="1" spans="1:40" s="45" customFormat="1" ht="13.5" x14ac:dyDescent="0.2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43"/>
      <c r="N1" s="43"/>
      <c r="O1" s="43"/>
      <c r="P1" s="43"/>
      <c r="Q1" s="43"/>
      <c r="R1" s="43"/>
      <c r="S1" s="43"/>
    </row>
    <row r="2" spans="1:40" x14ac:dyDescent="0.2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 x14ac:dyDescent="0.2">
      <c r="A3" s="50" t="s">
        <v>78</v>
      </c>
      <c r="B3" s="91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91"/>
    </row>
    <row r="4" spans="1:40" ht="19.5" customHeight="1" x14ac:dyDescent="0.2">
      <c r="A4" s="50" t="s">
        <v>80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spans="1:40" ht="102.75" customHeight="1" x14ac:dyDescent="0.2">
      <c r="A5" s="97" t="s">
        <v>0</v>
      </c>
      <c r="B5" s="97" t="s">
        <v>2</v>
      </c>
      <c r="C5" s="95" t="s">
        <v>3</v>
      </c>
      <c r="D5" s="96"/>
      <c r="E5" s="95" t="s">
        <v>32</v>
      </c>
      <c r="F5" s="96"/>
      <c r="G5" s="95" t="s">
        <v>39</v>
      </c>
      <c r="H5" s="96"/>
      <c r="I5" s="95" t="s">
        <v>6</v>
      </c>
      <c r="J5" s="96"/>
      <c r="K5" s="95" t="s">
        <v>40</v>
      </c>
      <c r="L5" s="96"/>
      <c r="M5" s="95" t="s">
        <v>7</v>
      </c>
      <c r="N5" s="96"/>
      <c r="O5" s="95" t="s">
        <v>8</v>
      </c>
      <c r="P5" s="96"/>
      <c r="Q5" s="95" t="s">
        <v>33</v>
      </c>
      <c r="R5" s="96"/>
      <c r="S5" s="95" t="s">
        <v>43</v>
      </c>
      <c r="T5" s="96"/>
      <c r="U5" s="95" t="s">
        <v>34</v>
      </c>
      <c r="V5" s="96"/>
      <c r="W5" s="95" t="s">
        <v>35</v>
      </c>
      <c r="X5" s="96"/>
      <c r="Y5" s="95" t="s">
        <v>9</v>
      </c>
      <c r="Z5" s="96"/>
      <c r="AA5" s="95" t="s">
        <v>36</v>
      </c>
      <c r="AB5" s="96"/>
      <c r="AC5" s="95" t="s">
        <v>10</v>
      </c>
      <c r="AD5" s="96"/>
      <c r="AE5" s="95" t="s">
        <v>11</v>
      </c>
      <c r="AF5" s="96"/>
      <c r="AG5" s="95" t="s">
        <v>12</v>
      </c>
      <c r="AH5" s="96"/>
      <c r="AI5" s="95" t="s">
        <v>37</v>
      </c>
      <c r="AJ5" s="96"/>
      <c r="AK5" s="95" t="s">
        <v>13</v>
      </c>
      <c r="AL5" s="96"/>
      <c r="AM5" s="95" t="s">
        <v>14</v>
      </c>
      <c r="AN5" s="96"/>
    </row>
    <row r="6" spans="1:40" ht="45" customHeight="1" x14ac:dyDescent="0.2">
      <c r="A6" s="98"/>
      <c r="B6" s="98"/>
      <c r="C6" s="52" t="s">
        <v>20</v>
      </c>
      <c r="D6" s="52" t="s">
        <v>21</v>
      </c>
      <c r="E6" s="52" t="s">
        <v>20</v>
      </c>
      <c r="F6" s="52" t="s">
        <v>21</v>
      </c>
      <c r="G6" s="52" t="s">
        <v>20</v>
      </c>
      <c r="H6" s="52" t="s">
        <v>21</v>
      </c>
      <c r="I6" s="52" t="s">
        <v>20</v>
      </c>
      <c r="J6" s="52" t="s">
        <v>21</v>
      </c>
      <c r="K6" s="52" t="s">
        <v>20</v>
      </c>
      <c r="L6" s="52" t="s">
        <v>21</v>
      </c>
      <c r="M6" s="52" t="s">
        <v>20</v>
      </c>
      <c r="N6" s="52" t="s">
        <v>21</v>
      </c>
      <c r="O6" s="52" t="s">
        <v>20</v>
      </c>
      <c r="P6" s="52" t="s">
        <v>21</v>
      </c>
      <c r="Q6" s="52" t="s">
        <v>20</v>
      </c>
      <c r="R6" s="52" t="s">
        <v>21</v>
      </c>
      <c r="S6" s="52" t="s">
        <v>20</v>
      </c>
      <c r="T6" s="52" t="s">
        <v>21</v>
      </c>
      <c r="U6" s="52" t="s">
        <v>20</v>
      </c>
      <c r="V6" s="52" t="s">
        <v>21</v>
      </c>
      <c r="W6" s="52" t="s">
        <v>20</v>
      </c>
      <c r="X6" s="52" t="s">
        <v>21</v>
      </c>
      <c r="Y6" s="52" t="s">
        <v>20</v>
      </c>
      <c r="Z6" s="52" t="s">
        <v>21</v>
      </c>
      <c r="AA6" s="52" t="s">
        <v>20</v>
      </c>
      <c r="AB6" s="52" t="s">
        <v>21</v>
      </c>
      <c r="AC6" s="52" t="s">
        <v>20</v>
      </c>
      <c r="AD6" s="52" t="s">
        <v>21</v>
      </c>
      <c r="AE6" s="52" t="s">
        <v>20</v>
      </c>
      <c r="AF6" s="52" t="s">
        <v>21</v>
      </c>
      <c r="AG6" s="52" t="s">
        <v>20</v>
      </c>
      <c r="AH6" s="52" t="s">
        <v>21</v>
      </c>
      <c r="AI6" s="52" t="s">
        <v>20</v>
      </c>
      <c r="AJ6" s="52" t="s">
        <v>21</v>
      </c>
      <c r="AK6" s="52" t="s">
        <v>20</v>
      </c>
      <c r="AL6" s="52" t="s">
        <v>21</v>
      </c>
      <c r="AM6" s="52" t="s">
        <v>20</v>
      </c>
      <c r="AN6" s="52" t="s">
        <v>21</v>
      </c>
    </row>
    <row r="7" spans="1:40" ht="42" customHeight="1" x14ac:dyDescent="0.2">
      <c r="A7" s="8">
        <v>1</v>
      </c>
      <c r="B7" s="23" t="s">
        <v>54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0</v>
      </c>
      <c r="AL7" s="83">
        <v>0</v>
      </c>
      <c r="AM7" s="9">
        <f t="shared" ref="AM7:AM21" si="0">C7+E7+G7+I7+K7+M7+O7+Q7+S7+U7+W7+Y7+AA7+AC7+AE7+AG7+AI7+AK7</f>
        <v>0</v>
      </c>
      <c r="AN7" s="9">
        <f t="shared" ref="AN7:AN21" si="1">D7+F7+H7+J7+L7+N7+P7+R7+T7+V7+X7+Z7+AB7+AD7+AF7+AH7+AJ7+AL7</f>
        <v>0</v>
      </c>
    </row>
    <row r="8" spans="1:40" ht="42" customHeight="1" x14ac:dyDescent="0.2">
      <c r="A8" s="8">
        <v>2</v>
      </c>
      <c r="B8" s="23" t="s">
        <v>59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9">
        <f t="shared" si="0"/>
        <v>0</v>
      </c>
      <c r="AN8" s="9">
        <f t="shared" si="1"/>
        <v>0</v>
      </c>
    </row>
    <row r="9" spans="1:40" ht="42" customHeight="1" x14ac:dyDescent="0.2">
      <c r="A9" s="8">
        <v>3</v>
      </c>
      <c r="B9" s="23" t="s">
        <v>60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9">
        <f t="shared" si="0"/>
        <v>0</v>
      </c>
      <c r="AN9" s="9">
        <f t="shared" si="1"/>
        <v>0</v>
      </c>
    </row>
    <row r="10" spans="1:40" ht="42" customHeight="1" x14ac:dyDescent="0.2">
      <c r="A10" s="8">
        <v>4</v>
      </c>
      <c r="B10" s="23" t="s">
        <v>50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34659.440000000002</v>
      </c>
      <c r="J10" s="83">
        <v>34659.440000000002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9">
        <f t="shared" si="0"/>
        <v>34659.440000000002</v>
      </c>
      <c r="AN10" s="9">
        <f t="shared" si="1"/>
        <v>34659.440000000002</v>
      </c>
    </row>
    <row r="11" spans="1:40" ht="42" customHeight="1" x14ac:dyDescent="0.2">
      <c r="A11" s="8">
        <v>5</v>
      </c>
      <c r="B11" s="23" t="s">
        <v>48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103099</v>
      </c>
      <c r="J11" s="83">
        <v>103099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9">
        <f t="shared" si="0"/>
        <v>103099</v>
      </c>
      <c r="AN11" s="9">
        <f t="shared" si="1"/>
        <v>103099</v>
      </c>
    </row>
    <row r="12" spans="1:40" ht="42" customHeight="1" x14ac:dyDescent="0.2">
      <c r="A12" s="8">
        <v>6</v>
      </c>
      <c r="B12" s="23" t="s">
        <v>49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17851.21</v>
      </c>
      <c r="J12" s="83">
        <v>17851.21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9">
        <f t="shared" si="0"/>
        <v>17851.21</v>
      </c>
      <c r="AN12" s="9">
        <f t="shared" si="1"/>
        <v>17851.21</v>
      </c>
    </row>
    <row r="13" spans="1:40" ht="42" customHeight="1" x14ac:dyDescent="0.2">
      <c r="A13" s="8">
        <v>7</v>
      </c>
      <c r="B13" s="23" t="s">
        <v>55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9">
        <f t="shared" si="0"/>
        <v>0</v>
      </c>
      <c r="AN13" s="9">
        <f t="shared" si="1"/>
        <v>0</v>
      </c>
    </row>
    <row r="14" spans="1:40" ht="42" customHeight="1" x14ac:dyDescent="0.2">
      <c r="A14" s="8">
        <v>8</v>
      </c>
      <c r="B14" s="23" t="s">
        <v>52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9">
        <f t="shared" si="0"/>
        <v>0</v>
      </c>
      <c r="AN14" s="9">
        <f t="shared" si="1"/>
        <v>0</v>
      </c>
    </row>
    <row r="15" spans="1:40" ht="42" customHeight="1" x14ac:dyDescent="0.2">
      <c r="A15" s="8">
        <v>9</v>
      </c>
      <c r="B15" s="23" t="s">
        <v>51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9">
        <f t="shared" si="0"/>
        <v>0</v>
      </c>
      <c r="AN15" s="9">
        <f t="shared" si="1"/>
        <v>0</v>
      </c>
    </row>
    <row r="16" spans="1:40" ht="42" customHeight="1" x14ac:dyDescent="0.2">
      <c r="A16" s="8">
        <v>10</v>
      </c>
      <c r="B16" s="23" t="s">
        <v>47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9">
        <f t="shared" si="0"/>
        <v>0</v>
      </c>
      <c r="AN16" s="9">
        <f t="shared" si="1"/>
        <v>0</v>
      </c>
    </row>
    <row r="17" spans="1:40" ht="42" customHeight="1" x14ac:dyDescent="0.2">
      <c r="A17" s="8"/>
      <c r="B17" s="23" t="s">
        <v>77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65.42</v>
      </c>
      <c r="L17" s="83">
        <v>65.42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9">
        <f t="shared" si="0"/>
        <v>65.42</v>
      </c>
      <c r="AN17" s="9">
        <f t="shared" si="1"/>
        <v>65.42</v>
      </c>
    </row>
    <row r="18" spans="1:40" ht="42" customHeight="1" x14ac:dyDescent="0.2">
      <c r="A18" s="8">
        <v>11</v>
      </c>
      <c r="B18" s="23" t="s">
        <v>56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9">
        <f t="shared" si="0"/>
        <v>0</v>
      </c>
      <c r="AN18" s="9">
        <f t="shared" si="1"/>
        <v>0</v>
      </c>
    </row>
    <row r="19" spans="1:40" ht="42" customHeight="1" x14ac:dyDescent="0.2">
      <c r="A19" s="8">
        <v>12</v>
      </c>
      <c r="B19" s="23" t="s">
        <v>58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9">
        <f t="shared" si="0"/>
        <v>0</v>
      </c>
      <c r="AN19" s="9">
        <f t="shared" si="1"/>
        <v>0</v>
      </c>
    </row>
    <row r="20" spans="1:40" ht="42" customHeight="1" x14ac:dyDescent="0.2">
      <c r="A20" s="8">
        <v>13</v>
      </c>
      <c r="B20" s="23" t="s">
        <v>57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9">
        <f t="shared" si="0"/>
        <v>0</v>
      </c>
      <c r="AN20" s="9">
        <f t="shared" si="1"/>
        <v>0</v>
      </c>
    </row>
    <row r="21" spans="1:40" ht="42" customHeight="1" x14ac:dyDescent="0.2">
      <c r="A21" s="8">
        <v>14</v>
      </c>
      <c r="B21" s="23" t="s">
        <v>53</v>
      </c>
      <c r="C21" s="83">
        <v>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9">
        <f t="shared" si="0"/>
        <v>0</v>
      </c>
      <c r="AN21" s="9">
        <f t="shared" si="1"/>
        <v>0</v>
      </c>
    </row>
    <row r="22" spans="1:40" ht="15" x14ac:dyDescent="0.2">
      <c r="A22" s="56"/>
      <c r="B22" s="21" t="s">
        <v>1</v>
      </c>
      <c r="C22" s="20">
        <f t="shared" ref="C22:AN22" si="2">SUM(C7:C21)</f>
        <v>0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155609.65</v>
      </c>
      <c r="J22" s="20">
        <f t="shared" si="2"/>
        <v>155609.65</v>
      </c>
      <c r="K22" s="20">
        <f t="shared" si="2"/>
        <v>65.42</v>
      </c>
      <c r="L22" s="20">
        <f t="shared" si="2"/>
        <v>65.42</v>
      </c>
      <c r="M22" s="20">
        <f t="shared" si="2"/>
        <v>0</v>
      </c>
      <c r="N22" s="20">
        <f t="shared" si="2"/>
        <v>0</v>
      </c>
      <c r="O22" s="20">
        <f t="shared" si="2"/>
        <v>0</v>
      </c>
      <c r="P22" s="20">
        <f t="shared" si="2"/>
        <v>0</v>
      </c>
      <c r="Q22" s="20">
        <f t="shared" si="2"/>
        <v>0</v>
      </c>
      <c r="R22" s="20">
        <f t="shared" si="2"/>
        <v>0</v>
      </c>
      <c r="S22" s="20">
        <f t="shared" si="2"/>
        <v>0</v>
      </c>
      <c r="T22" s="20">
        <f t="shared" si="2"/>
        <v>0</v>
      </c>
      <c r="U22" s="20">
        <f t="shared" si="2"/>
        <v>0</v>
      </c>
      <c r="V22" s="20">
        <f t="shared" si="2"/>
        <v>0</v>
      </c>
      <c r="W22" s="20">
        <f t="shared" si="2"/>
        <v>0</v>
      </c>
      <c r="X22" s="20">
        <f t="shared" si="2"/>
        <v>0</v>
      </c>
      <c r="Y22" s="20">
        <f t="shared" si="2"/>
        <v>0</v>
      </c>
      <c r="Z22" s="20">
        <f t="shared" si="2"/>
        <v>0</v>
      </c>
      <c r="AA22" s="20">
        <f t="shared" si="2"/>
        <v>0</v>
      </c>
      <c r="AB22" s="20">
        <f t="shared" si="2"/>
        <v>0</v>
      </c>
      <c r="AC22" s="20">
        <f t="shared" si="2"/>
        <v>0</v>
      </c>
      <c r="AD22" s="20">
        <f t="shared" si="2"/>
        <v>0</v>
      </c>
      <c r="AE22" s="20">
        <f t="shared" si="2"/>
        <v>0</v>
      </c>
      <c r="AF22" s="20">
        <f t="shared" si="2"/>
        <v>0</v>
      </c>
      <c r="AG22" s="20">
        <f t="shared" si="2"/>
        <v>0</v>
      </c>
      <c r="AH22" s="20">
        <f t="shared" si="2"/>
        <v>0</v>
      </c>
      <c r="AI22" s="20">
        <f t="shared" si="2"/>
        <v>0</v>
      </c>
      <c r="AJ22" s="20">
        <f t="shared" si="2"/>
        <v>0</v>
      </c>
      <c r="AK22" s="20">
        <f t="shared" si="2"/>
        <v>0</v>
      </c>
      <c r="AL22" s="20">
        <f t="shared" si="2"/>
        <v>0</v>
      </c>
      <c r="AM22" s="20">
        <f t="shared" si="2"/>
        <v>155675.07</v>
      </c>
      <c r="AN22" s="20">
        <f t="shared" si="2"/>
        <v>155675.07</v>
      </c>
    </row>
    <row r="23" spans="1:40" ht="15" x14ac:dyDescent="0.2">
      <c r="A23" s="65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7.25" customHeight="1" x14ac:dyDescent="0.2">
      <c r="B24" s="44" t="s">
        <v>15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AM24" s="75"/>
      <c r="AN24" s="75"/>
    </row>
    <row r="25" spans="1:40" ht="17.25" customHeight="1" x14ac:dyDescent="0.2">
      <c r="B25" s="94" t="s">
        <v>75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</row>
    <row r="26" spans="1:40" ht="17.25" customHeight="1" x14ac:dyDescent="0.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AM26" s="76"/>
      <c r="AN26" s="76"/>
    </row>
    <row r="27" spans="1:40" ht="17.25" customHeight="1" x14ac:dyDescent="0.2">
      <c r="B27" s="44" t="s">
        <v>22</v>
      </c>
      <c r="C27" s="45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AM27" s="58"/>
    </row>
    <row r="28" spans="1:40" ht="17.25" customHeight="1" x14ac:dyDescent="0.2">
      <c r="B28" s="44" t="s">
        <v>23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40" ht="17.25" customHeight="1" x14ac:dyDescent="0.2"/>
    <row r="30" spans="1:40" ht="17.25" customHeight="1" x14ac:dyDescent="0.2"/>
    <row r="31" spans="1:40" ht="17.25" customHeight="1" x14ac:dyDescent="0.2"/>
    <row r="32" spans="1:40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</sheetData>
  <mergeCells count="24">
    <mergeCell ref="Q5:R5"/>
    <mergeCell ref="S5:T5"/>
    <mergeCell ref="O5:P5"/>
    <mergeCell ref="B25:N26"/>
    <mergeCell ref="M5:N5"/>
    <mergeCell ref="A1:L1"/>
    <mergeCell ref="A2:L2"/>
    <mergeCell ref="A5:A6"/>
    <mergeCell ref="B5:B6"/>
    <mergeCell ref="C5:D5"/>
    <mergeCell ref="E5:F5"/>
    <mergeCell ref="G5:H5"/>
    <mergeCell ref="I5:J5"/>
    <mergeCell ref="K5:L5"/>
    <mergeCell ref="AM5:AN5"/>
    <mergeCell ref="U5:V5"/>
    <mergeCell ref="W5:X5"/>
    <mergeCell ref="Y5:Z5"/>
    <mergeCell ref="AA5:AB5"/>
    <mergeCell ref="AC5:AD5"/>
    <mergeCell ref="AE5:AF5"/>
    <mergeCell ref="AK5:AL5"/>
    <mergeCell ref="AG5:AH5"/>
    <mergeCell ref="AI5:AJ5"/>
  </mergeCells>
  <phoneticPr fontId="10" type="noConversion"/>
  <pageMargins left="0.15748031496062992" right="0.15748031496062992" top="0.19685039370078741" bottom="0.19685039370078741" header="0.31496062992125984" footer="0.1968503937007874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პოლისების რაოდენობა</vt:lpstr>
      <vt:lpstr>სატ. საშუალებათა რაოდენობა</vt:lpstr>
      <vt:lpstr>პრემიები(დაზღვევა)</vt:lpstr>
      <vt:lpstr>გამომუშავებული პრემია(დაზღვევა)</vt:lpstr>
      <vt:lpstr>ზარალები(დაზღვევა)</vt:lpstr>
      <vt:lpstr>ბაზრის სტრუქტურა(დაზღვევა)</vt:lpstr>
      <vt:lpstr>პრემიები(მიღებული გადაზღვევა)</vt:lpstr>
      <vt:lpstr>გამომუშავებული პრემია(მიღ. გად)</vt:lpstr>
      <vt:lpstr>ზარალები(მიღებული გადაზღვევა)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Zviad Chincharauli</dc:creator>
  <cp:lastModifiedBy>Zviad Chincharauli</cp:lastModifiedBy>
  <cp:lastPrinted>2013-03-25T13:33:55Z</cp:lastPrinted>
  <dcterms:created xsi:type="dcterms:W3CDTF">1996-10-14T23:33:28Z</dcterms:created>
  <dcterms:modified xsi:type="dcterms:W3CDTF">2013-03-26T05:32:47Z</dcterms:modified>
</cp:coreProperties>
</file>