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660" windowWidth="15135" windowHeight="8760" tabRatio="912" activeTab="2"/>
  </bookViews>
  <sheets>
    <sheet name="პოლისების რაოდენობა" sheetId="21" r:id="rId1"/>
    <sheet name="სატ. საშუალებათა რაოდენობა" sheetId="22" r:id="rId2"/>
    <sheet name="სტატის მოზიდ პრემიები(დაზღვევა)" sheetId="4" r:id="rId3"/>
    <sheet name="ფინანს მოზიდ პრემიები(დაზღვევა)" sheetId="28" r:id="rId4"/>
    <sheet name="გამომუშავებული პრემია(დაზღვევა)" sheetId="14" r:id="rId5"/>
    <sheet name="ანაზღაურებ. ზარალები(დაზღვევა) " sheetId="29" r:id="rId6"/>
    <sheet name="დამდგარი  ზარალები(დაზღვევა)" sheetId="24" r:id="rId7"/>
    <sheet name="ბაზრის სტრუქტურა(დაზღვევა)" sheetId="8" r:id="rId8"/>
    <sheet name="სტატისტი პრემიები(მიღ. გადაზღ.)" sheetId="17" r:id="rId9"/>
    <sheet name="ფინს.პრემიები(მიღებ გადაზღვ.) " sheetId="30" r:id="rId10"/>
    <sheet name="გამომუშავებული პრემია(მიღ. გად)" sheetId="18" r:id="rId11"/>
    <sheet name="ანაზღ. ზარალები (მიღ. გად)  " sheetId="32" r:id="rId12"/>
    <sheet name="დამდგარი ზარალები (მიღ. გად)" sheetId="26" r:id="rId13"/>
    <sheet name="ბაზრის სტრუქტურა(მიღ. გადაზღვ.)" sheetId="20" r:id="rId14"/>
  </sheets>
  <externalReferences>
    <externalReference r:id="rId15"/>
  </externalReferences>
  <definedNames>
    <definedName name="_xlnm._FilterDatabase" localSheetId="11" hidden="1">'ანაზღ. ზარალები (მიღ. გად)  '!$A$6:$AN$6</definedName>
    <definedName name="_xlnm._FilterDatabase" localSheetId="5" hidden="1">'ანაზღაურებ. ზარალები(დაზღვევა) '!$A$7:$EX$7</definedName>
    <definedName name="_xlnm._FilterDatabase" localSheetId="4" hidden="1">'გამომუშავებული პრემია(დაზღვევა)'!$A$5:$AN$5</definedName>
    <definedName name="_xlnm._FilterDatabase" localSheetId="10" hidden="1">'გამომუშავებული პრემია(მიღ. გად)'!$A$5:$AN$5</definedName>
    <definedName name="_xlnm._FilterDatabase" localSheetId="6" hidden="1">'დამდგარი  ზარალები(დაზღვევა)'!$A$6:$AN$6</definedName>
    <definedName name="_xlnm._FilterDatabase" localSheetId="12" hidden="1">'დამდგარი ზარალები (მიღ. გად)'!$A$6:$AN$6</definedName>
    <definedName name="_xlnm._FilterDatabase" localSheetId="0" hidden="1">'პოლისების რაოდენობა'!$B$7:$CV$21</definedName>
    <definedName name="_xlnm._FilterDatabase" localSheetId="1" hidden="1">'სატ. საშუალებათა რაოდენობა'!#REF!</definedName>
    <definedName name="_xlnm._FilterDatabase" localSheetId="2" hidden="1">'სტატის მოზიდ პრემიები(დაზღვევა)'!$A$5:$AN$5</definedName>
    <definedName name="_xlnm._FilterDatabase" localSheetId="8" hidden="1">'სტატისტი პრემიები(მიღ. გადაზღ.)'!$A$5:$AN$5</definedName>
    <definedName name="_xlnm._FilterDatabase" localSheetId="3" hidden="1">'ფინანს მოზიდ პრემიები(დაზღვევა)'!$A$6:$CS$6</definedName>
    <definedName name="_xlnm._FilterDatabase" localSheetId="9" hidden="1">'ფინს.პრემიები(მიღებ გადაზღვ.) '!$A$6:$AN$6</definedName>
  </definedNames>
  <calcPr calcId="145621"/>
</workbook>
</file>

<file path=xl/calcChain.xml><?xml version="1.0" encoding="utf-8"?>
<calcChain xmlns="http://schemas.openxmlformats.org/spreadsheetml/2006/main">
  <c r="EK22" i="29" l="1"/>
  <c r="EO22" i="29" s="1"/>
  <c r="EJ22" i="29"/>
  <c r="EN22" i="29" s="1"/>
  <c r="EI22" i="29"/>
  <c r="EM22" i="29" s="1"/>
  <c r="EE22" i="29"/>
  <c r="EC22" i="29"/>
  <c r="EG22" i="29" s="1"/>
  <c r="EB22" i="29"/>
  <c r="EF22" i="29" s="1"/>
  <c r="EA22" i="29"/>
  <c r="DU22" i="29"/>
  <c r="DY22" i="29" s="1"/>
  <c r="DT22" i="29"/>
  <c r="DX22" i="29" s="1"/>
  <c r="DS22" i="29"/>
  <c r="DM22" i="29"/>
  <c r="DQ22" i="29" s="1"/>
  <c r="DL22" i="29"/>
  <c r="DP22" i="29" s="1"/>
  <c r="DK22" i="29"/>
  <c r="DE22" i="29"/>
  <c r="DI22" i="29" s="1"/>
  <c r="DD22" i="29"/>
  <c r="DH22" i="29" s="1"/>
  <c r="DC22" i="29"/>
  <c r="DG22" i="29" s="1"/>
  <c r="CY22" i="29"/>
  <c r="CW22" i="29"/>
  <c r="DA22" i="29" s="1"/>
  <c r="CV22" i="29"/>
  <c r="CZ22" i="29" s="1"/>
  <c r="CU22" i="29"/>
  <c r="CR22" i="29"/>
  <c r="CO22" i="29"/>
  <c r="CS22" i="29" s="1"/>
  <c r="CN22" i="29"/>
  <c r="CM22" i="29"/>
  <c r="CP22" i="29" s="1"/>
  <c r="CG22" i="29"/>
  <c r="CK22" i="29" s="1"/>
  <c r="CF22" i="29"/>
  <c r="CJ22" i="29" s="1"/>
  <c r="CE22" i="29"/>
  <c r="BY22" i="29"/>
  <c r="CC22" i="29" s="1"/>
  <c r="BX22" i="29"/>
  <c r="CB22" i="29" s="1"/>
  <c r="BW22" i="29"/>
  <c r="CA22" i="29" s="1"/>
  <c r="BQ22" i="29"/>
  <c r="BU22" i="29" s="1"/>
  <c r="BP22" i="29"/>
  <c r="BT22" i="29" s="1"/>
  <c r="BO22" i="29"/>
  <c r="BS22" i="29" s="1"/>
  <c r="BK22" i="29"/>
  <c r="BI22" i="29"/>
  <c r="BM22" i="29" s="1"/>
  <c r="BH22" i="29"/>
  <c r="BL22" i="29" s="1"/>
  <c r="BG22" i="29"/>
  <c r="BA22" i="29"/>
  <c r="BE22" i="29" s="1"/>
  <c r="AZ22" i="29"/>
  <c r="BD22" i="29" s="1"/>
  <c r="AY22" i="29"/>
  <c r="AS22" i="29"/>
  <c r="AW22" i="29" s="1"/>
  <c r="AR22" i="29"/>
  <c r="AV22" i="29" s="1"/>
  <c r="AQ22" i="29"/>
  <c r="AU22" i="29" s="1"/>
  <c r="AK22" i="29"/>
  <c r="AO22" i="29" s="1"/>
  <c r="AJ22" i="29"/>
  <c r="AN22" i="29" s="1"/>
  <c r="AI22" i="29"/>
  <c r="AM22" i="29" s="1"/>
  <c r="AC22" i="29"/>
  <c r="AG22" i="29" s="1"/>
  <c r="AB22" i="29"/>
  <c r="AF22" i="29" s="1"/>
  <c r="AA22" i="29"/>
  <c r="AE22" i="29" s="1"/>
  <c r="U22" i="29"/>
  <c r="Y22" i="29" s="1"/>
  <c r="T22" i="29"/>
  <c r="X22" i="29" s="1"/>
  <c r="S22" i="29"/>
  <c r="M22" i="29"/>
  <c r="Q22" i="29" s="1"/>
  <c r="L22" i="29"/>
  <c r="P22" i="29" s="1"/>
  <c r="K22" i="29"/>
  <c r="O22" i="29" s="1"/>
  <c r="R22" i="29" s="1"/>
  <c r="E22" i="29"/>
  <c r="I22" i="29" s="1"/>
  <c r="D22" i="29"/>
  <c r="H22" i="29" s="1"/>
  <c r="C22" i="29"/>
  <c r="G22" i="29" s="1"/>
  <c r="EN17" i="29"/>
  <c r="EK17" i="29"/>
  <c r="EO17" i="29" s="1"/>
  <c r="EJ17" i="29"/>
  <c r="EI17" i="29"/>
  <c r="EC17" i="29"/>
  <c r="EG17" i="29" s="1"/>
  <c r="EB17" i="29"/>
  <c r="EF17" i="29" s="1"/>
  <c r="EA17" i="29"/>
  <c r="DU17" i="29"/>
  <c r="DY17" i="29" s="1"/>
  <c r="DT17" i="29"/>
  <c r="DX17" i="29" s="1"/>
  <c r="DS17" i="29"/>
  <c r="DW17" i="29" s="1"/>
  <c r="DM17" i="29"/>
  <c r="DQ17" i="29" s="1"/>
  <c r="DL17" i="29"/>
  <c r="DP17" i="29" s="1"/>
  <c r="DK17" i="29"/>
  <c r="DO17" i="29" s="1"/>
  <c r="DG17" i="29"/>
  <c r="DE17" i="29"/>
  <c r="DI17" i="29" s="1"/>
  <c r="DD17" i="29"/>
  <c r="DH17" i="29" s="1"/>
  <c r="DC17" i="29"/>
  <c r="CW17" i="29"/>
  <c r="DA17" i="29" s="1"/>
  <c r="CV17" i="29"/>
  <c r="CZ17" i="29" s="1"/>
  <c r="CU17" i="29"/>
  <c r="CO17" i="29"/>
  <c r="CS17" i="29" s="1"/>
  <c r="CN17" i="29"/>
  <c r="CR17" i="29" s="1"/>
  <c r="CM17" i="29"/>
  <c r="CQ17" i="29" s="1"/>
  <c r="CG17" i="29"/>
  <c r="CK17" i="29" s="1"/>
  <c r="CF17" i="29"/>
  <c r="CJ17" i="29" s="1"/>
  <c r="CE17" i="29"/>
  <c r="CI17" i="29" s="1"/>
  <c r="BY17" i="29"/>
  <c r="CC17" i="29" s="1"/>
  <c r="BX17" i="29"/>
  <c r="CB17" i="29" s="1"/>
  <c r="BW17" i="29"/>
  <c r="CA17" i="29" s="1"/>
  <c r="BQ17" i="29"/>
  <c r="BU17" i="29" s="1"/>
  <c r="BP17" i="29"/>
  <c r="BT17" i="29" s="1"/>
  <c r="BO17" i="29"/>
  <c r="BI17" i="29"/>
  <c r="BM17" i="29" s="1"/>
  <c r="BH17" i="29"/>
  <c r="BL17" i="29" s="1"/>
  <c r="BG17" i="29"/>
  <c r="BK17" i="29" s="1"/>
  <c r="BA17" i="29"/>
  <c r="BE17" i="29" s="1"/>
  <c r="AZ17" i="29"/>
  <c r="BD17" i="29" s="1"/>
  <c r="AY17" i="29"/>
  <c r="BC17" i="29" s="1"/>
  <c r="AS17" i="29"/>
  <c r="AW17" i="29" s="1"/>
  <c r="AR17" i="29"/>
  <c r="AV17" i="29" s="1"/>
  <c r="AQ17" i="29"/>
  <c r="AU17" i="29" s="1"/>
  <c r="AK17" i="29"/>
  <c r="AO17" i="29" s="1"/>
  <c r="AJ17" i="29"/>
  <c r="AN17" i="29" s="1"/>
  <c r="AI17" i="29"/>
  <c r="AC17" i="29"/>
  <c r="AG17" i="29" s="1"/>
  <c r="AB17" i="29"/>
  <c r="AF17" i="29" s="1"/>
  <c r="AA17" i="29"/>
  <c r="AE17" i="29" s="1"/>
  <c r="U17" i="29"/>
  <c r="Y17" i="29" s="1"/>
  <c r="T17" i="29"/>
  <c r="X17" i="29" s="1"/>
  <c r="S17" i="29"/>
  <c r="W17" i="29" s="1"/>
  <c r="M17" i="29"/>
  <c r="Q17" i="29" s="1"/>
  <c r="L17" i="29"/>
  <c r="P17" i="29" s="1"/>
  <c r="K17" i="29"/>
  <c r="E17" i="29"/>
  <c r="I17" i="29" s="1"/>
  <c r="D17" i="29"/>
  <c r="H17" i="29" s="1"/>
  <c r="C17" i="29"/>
  <c r="EK9" i="29"/>
  <c r="EO9" i="29" s="1"/>
  <c r="EJ9" i="29"/>
  <c r="EN9" i="29" s="1"/>
  <c r="EI9" i="29"/>
  <c r="EC9" i="29"/>
  <c r="EG9" i="29" s="1"/>
  <c r="EB9" i="29"/>
  <c r="EF9" i="29" s="1"/>
  <c r="EA9" i="29"/>
  <c r="EE9" i="29" s="1"/>
  <c r="DW9" i="29"/>
  <c r="DU9" i="29"/>
  <c r="DY9" i="29" s="1"/>
  <c r="DT9" i="29"/>
  <c r="DX9" i="29" s="1"/>
  <c r="DS9" i="29"/>
  <c r="DP9" i="29"/>
  <c r="DM9" i="29"/>
  <c r="DQ9" i="29" s="1"/>
  <c r="DL9" i="29"/>
  <c r="DK9" i="29"/>
  <c r="DH9" i="29"/>
  <c r="DE9" i="29"/>
  <c r="DI9" i="29" s="1"/>
  <c r="DD9" i="29"/>
  <c r="DC9" i="29"/>
  <c r="CY9" i="29"/>
  <c r="DB9" i="29" s="1"/>
  <c r="CW9" i="29"/>
  <c r="DA9" i="29" s="1"/>
  <c r="CV9" i="29"/>
  <c r="CZ9" i="29" s="1"/>
  <c r="CU9" i="29"/>
  <c r="CQ9" i="29"/>
  <c r="CO9" i="29"/>
  <c r="CS9" i="29" s="1"/>
  <c r="CN9" i="29"/>
  <c r="CR9" i="29" s="1"/>
  <c r="CM9" i="29"/>
  <c r="CK9" i="29"/>
  <c r="CG9" i="29"/>
  <c r="CF9" i="29"/>
  <c r="CJ9" i="29" s="1"/>
  <c r="CE9" i="29"/>
  <c r="CI9" i="29" s="1"/>
  <c r="CA9" i="29"/>
  <c r="BY9" i="29"/>
  <c r="CC9" i="29" s="1"/>
  <c r="BX9" i="29"/>
  <c r="CB9" i="29" s="1"/>
  <c r="BW9" i="29"/>
  <c r="BU9" i="29"/>
  <c r="BQ9" i="29"/>
  <c r="BP9" i="29"/>
  <c r="BT9" i="29" s="1"/>
  <c r="BO9" i="29"/>
  <c r="BI9" i="29"/>
  <c r="BM9" i="29" s="1"/>
  <c r="BH9" i="29"/>
  <c r="BL9" i="29" s="1"/>
  <c r="BG9" i="29"/>
  <c r="BK9" i="29" s="1"/>
  <c r="BA9" i="29"/>
  <c r="BE9" i="29" s="1"/>
  <c r="AZ9" i="29"/>
  <c r="BD9" i="29" s="1"/>
  <c r="AY9" i="29"/>
  <c r="AS9" i="29"/>
  <c r="AW9" i="29" s="1"/>
  <c r="AR9" i="29"/>
  <c r="AV9" i="29" s="1"/>
  <c r="AQ9" i="29"/>
  <c r="AU9" i="29" s="1"/>
  <c r="AN9" i="29"/>
  <c r="AK9" i="29"/>
  <c r="AO9" i="29" s="1"/>
  <c r="AJ9" i="29"/>
  <c r="AI9" i="29"/>
  <c r="AC9" i="29"/>
  <c r="AG9" i="29" s="1"/>
  <c r="AB9" i="29"/>
  <c r="AF9" i="29" s="1"/>
  <c r="AA9" i="29"/>
  <c r="AE9" i="29" s="1"/>
  <c r="U9" i="29"/>
  <c r="Y9" i="29" s="1"/>
  <c r="T9" i="29"/>
  <c r="X9" i="29" s="1"/>
  <c r="S9" i="29"/>
  <c r="W9" i="29" s="1"/>
  <c r="O9" i="29"/>
  <c r="M9" i="29"/>
  <c r="Q9" i="29" s="1"/>
  <c r="L9" i="29"/>
  <c r="P9" i="29" s="1"/>
  <c r="K9" i="29"/>
  <c r="I9" i="29"/>
  <c r="E9" i="29"/>
  <c r="D9" i="29"/>
  <c r="H9" i="29" s="1"/>
  <c r="C9" i="29"/>
  <c r="EK21" i="29"/>
  <c r="EO21" i="29" s="1"/>
  <c r="EJ21" i="29"/>
  <c r="EN21" i="29" s="1"/>
  <c r="EI21" i="29"/>
  <c r="EM21" i="29" s="1"/>
  <c r="EF21" i="29"/>
  <c r="EC21" i="29"/>
  <c r="EG21" i="29" s="1"/>
  <c r="EB21" i="29"/>
  <c r="EA21" i="29"/>
  <c r="DU21" i="29"/>
  <c r="DY21" i="29" s="1"/>
  <c r="DT21" i="29"/>
  <c r="DX21" i="29" s="1"/>
  <c r="DS21" i="29"/>
  <c r="DW21" i="29" s="1"/>
  <c r="DQ21" i="29"/>
  <c r="DM21" i="29"/>
  <c r="DL21" i="29"/>
  <c r="DP21" i="29" s="1"/>
  <c r="DK21" i="29"/>
  <c r="DG21" i="29"/>
  <c r="DE21" i="29"/>
  <c r="DI21" i="29" s="1"/>
  <c r="DD21" i="29"/>
  <c r="DH21" i="29" s="1"/>
  <c r="DC21" i="29"/>
  <c r="CW21" i="29"/>
  <c r="DA21" i="29" s="1"/>
  <c r="CV21" i="29"/>
  <c r="CZ21" i="29" s="1"/>
  <c r="CU21" i="29"/>
  <c r="CY21" i="29" s="1"/>
  <c r="CO21" i="29"/>
  <c r="CS21" i="29" s="1"/>
  <c r="CN21" i="29"/>
  <c r="CR21" i="29" s="1"/>
  <c r="CM21" i="29"/>
  <c r="CQ21" i="29" s="1"/>
  <c r="CK21" i="29"/>
  <c r="CG21" i="29"/>
  <c r="CF21" i="29"/>
  <c r="CJ21" i="29" s="1"/>
  <c r="CE21" i="29"/>
  <c r="BY21" i="29"/>
  <c r="CC21" i="29" s="1"/>
  <c r="BX21" i="29"/>
  <c r="CB21" i="29" s="1"/>
  <c r="BW21" i="29"/>
  <c r="CA21" i="29" s="1"/>
  <c r="BT21" i="29"/>
  <c r="BQ21" i="29"/>
  <c r="BU21" i="29" s="1"/>
  <c r="BP21" i="29"/>
  <c r="BO21" i="29"/>
  <c r="BI21" i="29"/>
  <c r="BM21" i="29" s="1"/>
  <c r="BH21" i="29"/>
  <c r="BL21" i="29" s="1"/>
  <c r="BG21" i="29"/>
  <c r="BK21" i="29" s="1"/>
  <c r="BE21" i="29"/>
  <c r="BA21" i="29"/>
  <c r="AZ21" i="29"/>
  <c r="BD21" i="29" s="1"/>
  <c r="AY21" i="29"/>
  <c r="AU21" i="29"/>
  <c r="AS21" i="29"/>
  <c r="AW21" i="29" s="1"/>
  <c r="AR21" i="29"/>
  <c r="AV21" i="29" s="1"/>
  <c r="AQ21" i="29"/>
  <c r="AK21" i="29"/>
  <c r="AO21" i="29" s="1"/>
  <c r="AJ21" i="29"/>
  <c r="AN21" i="29" s="1"/>
  <c r="AI21" i="29"/>
  <c r="AM21" i="29" s="1"/>
  <c r="AC21" i="29"/>
  <c r="AG21" i="29" s="1"/>
  <c r="AB21" i="29"/>
  <c r="AF21" i="29" s="1"/>
  <c r="AA21" i="29"/>
  <c r="AE21" i="29" s="1"/>
  <c r="U21" i="29"/>
  <c r="Y21" i="29" s="1"/>
  <c r="T21" i="29"/>
  <c r="X21" i="29" s="1"/>
  <c r="S21" i="29"/>
  <c r="W21" i="29" s="1"/>
  <c r="N21" i="29"/>
  <c r="M21" i="29"/>
  <c r="Q21" i="29" s="1"/>
  <c r="L21" i="29"/>
  <c r="P21" i="29" s="1"/>
  <c r="K21" i="29"/>
  <c r="O21" i="29" s="1"/>
  <c r="E21" i="29"/>
  <c r="I21" i="29" s="1"/>
  <c r="D21" i="29"/>
  <c r="H21" i="29" s="1"/>
  <c r="C21" i="29"/>
  <c r="G21" i="29" s="1"/>
  <c r="EL19" i="29"/>
  <c r="EK19" i="29"/>
  <c r="EO19" i="29" s="1"/>
  <c r="EJ19" i="29"/>
  <c r="EN19" i="29" s="1"/>
  <c r="EI19" i="29"/>
  <c r="EM19" i="29" s="1"/>
  <c r="ED19" i="29"/>
  <c r="EC19" i="29"/>
  <c r="EG19" i="29" s="1"/>
  <c r="EB19" i="29"/>
  <c r="EF19" i="29" s="1"/>
  <c r="EA19" i="29"/>
  <c r="EE19" i="29" s="1"/>
  <c r="DY19" i="29"/>
  <c r="DU19" i="29"/>
  <c r="DT19" i="29"/>
  <c r="DX19" i="29" s="1"/>
  <c r="DS19" i="29"/>
  <c r="DM19" i="29"/>
  <c r="DQ19" i="29" s="1"/>
  <c r="DL19" i="29"/>
  <c r="DP19" i="29" s="1"/>
  <c r="DK19" i="29"/>
  <c r="DO19" i="29" s="1"/>
  <c r="DE19" i="29"/>
  <c r="DI19" i="29" s="1"/>
  <c r="DD19" i="29"/>
  <c r="DH19" i="29" s="1"/>
  <c r="DC19" i="29"/>
  <c r="CW19" i="29"/>
  <c r="DA19" i="29" s="1"/>
  <c r="CV19" i="29"/>
  <c r="CZ19" i="29" s="1"/>
  <c r="CU19" i="29"/>
  <c r="CO19" i="29"/>
  <c r="CS19" i="29" s="1"/>
  <c r="CN19" i="29"/>
  <c r="CM19" i="29"/>
  <c r="CQ19" i="29" s="1"/>
  <c r="CG19" i="29"/>
  <c r="CK19" i="29" s="1"/>
  <c r="CF19" i="29"/>
  <c r="CJ19" i="29" s="1"/>
  <c r="CE19" i="29"/>
  <c r="CI19" i="29" s="1"/>
  <c r="BY19" i="29"/>
  <c r="CC19" i="29" s="1"/>
  <c r="BX19" i="29"/>
  <c r="BW19" i="29"/>
  <c r="CA19" i="29" s="1"/>
  <c r="BQ19" i="29"/>
  <c r="BU19" i="29" s="1"/>
  <c r="BP19" i="29"/>
  <c r="BO19" i="29"/>
  <c r="BS19" i="29" s="1"/>
  <c r="BI19" i="29"/>
  <c r="BM19" i="29" s="1"/>
  <c r="BH19" i="29"/>
  <c r="BL19" i="29" s="1"/>
  <c r="BG19" i="29"/>
  <c r="BK19" i="29" s="1"/>
  <c r="BA19" i="29"/>
  <c r="BE19" i="29" s="1"/>
  <c r="AZ19" i="29"/>
  <c r="BD19" i="29" s="1"/>
  <c r="BF19" i="29" s="1"/>
  <c r="AY19" i="29"/>
  <c r="BC19" i="29" s="1"/>
  <c r="AS19" i="29"/>
  <c r="AW19" i="29" s="1"/>
  <c r="AR19" i="29"/>
  <c r="AV19" i="29" s="1"/>
  <c r="AQ19" i="29"/>
  <c r="AU19" i="29" s="1"/>
  <c r="AK19" i="29"/>
  <c r="AO19" i="29" s="1"/>
  <c r="AJ19" i="29"/>
  <c r="AN19" i="29" s="1"/>
  <c r="AI19" i="29"/>
  <c r="AM19" i="29" s="1"/>
  <c r="AC19" i="29"/>
  <c r="AG19" i="29" s="1"/>
  <c r="AB19" i="29"/>
  <c r="AF19" i="29" s="1"/>
  <c r="AA19" i="29"/>
  <c r="AE19" i="29" s="1"/>
  <c r="U19" i="29"/>
  <c r="Y19" i="29" s="1"/>
  <c r="T19" i="29"/>
  <c r="X19" i="29" s="1"/>
  <c r="S19" i="29"/>
  <c r="W19" i="29" s="1"/>
  <c r="M19" i="29"/>
  <c r="Q19" i="29" s="1"/>
  <c r="L19" i="29"/>
  <c r="P19" i="29" s="1"/>
  <c r="K19" i="29"/>
  <c r="O19" i="29" s="1"/>
  <c r="E19" i="29"/>
  <c r="I19" i="29" s="1"/>
  <c r="D19" i="29"/>
  <c r="H19" i="29" s="1"/>
  <c r="C19" i="29"/>
  <c r="G19" i="29" s="1"/>
  <c r="EK20" i="29"/>
  <c r="EO20" i="29" s="1"/>
  <c r="EJ20" i="29"/>
  <c r="EN20" i="29" s="1"/>
  <c r="EI20" i="29"/>
  <c r="EC20" i="29"/>
  <c r="EG20" i="29" s="1"/>
  <c r="EB20" i="29"/>
  <c r="EF20" i="29" s="1"/>
  <c r="EA20" i="29"/>
  <c r="EE20" i="29" s="1"/>
  <c r="DY20" i="29"/>
  <c r="DU20" i="29"/>
  <c r="DT20" i="29"/>
  <c r="DX20" i="29" s="1"/>
  <c r="DS20" i="29"/>
  <c r="DM20" i="29"/>
  <c r="DQ20" i="29" s="1"/>
  <c r="DL20" i="29"/>
  <c r="DP20" i="29" s="1"/>
  <c r="DK20" i="29"/>
  <c r="DE20" i="29"/>
  <c r="DI20" i="29" s="1"/>
  <c r="DD20" i="29"/>
  <c r="DC20" i="29"/>
  <c r="DG20" i="29" s="1"/>
  <c r="CW20" i="29"/>
  <c r="DA20" i="29" s="1"/>
  <c r="CV20" i="29"/>
  <c r="CZ20" i="29" s="1"/>
  <c r="CU20" i="29"/>
  <c r="CY20" i="29" s="1"/>
  <c r="CO20" i="29"/>
  <c r="CS20" i="29" s="1"/>
  <c r="CN20" i="29"/>
  <c r="CM20" i="29"/>
  <c r="CQ20" i="29" s="1"/>
  <c r="CG20" i="29"/>
  <c r="CK20" i="29" s="1"/>
  <c r="CF20" i="29"/>
  <c r="CJ20" i="29" s="1"/>
  <c r="CE20" i="29"/>
  <c r="CI20" i="29" s="1"/>
  <c r="BY20" i="29"/>
  <c r="CC20" i="29" s="1"/>
  <c r="BX20" i="29"/>
  <c r="CB20" i="29" s="1"/>
  <c r="BW20" i="29"/>
  <c r="CA20" i="29" s="1"/>
  <c r="BQ20" i="29"/>
  <c r="BU20" i="29" s="1"/>
  <c r="BP20" i="29"/>
  <c r="BT20" i="29" s="1"/>
  <c r="BO20" i="29"/>
  <c r="BS20" i="29" s="1"/>
  <c r="BI20" i="29"/>
  <c r="BM20" i="29" s="1"/>
  <c r="BH20" i="29"/>
  <c r="BL20" i="29" s="1"/>
  <c r="BG20" i="29"/>
  <c r="BK20" i="29" s="1"/>
  <c r="BA20" i="29"/>
  <c r="BE20" i="29" s="1"/>
  <c r="AZ20" i="29"/>
  <c r="BD20" i="29" s="1"/>
  <c r="AY20" i="29"/>
  <c r="BC20" i="29" s="1"/>
  <c r="AS20" i="29"/>
  <c r="AW20" i="29" s="1"/>
  <c r="AR20" i="29"/>
  <c r="AV20" i="29" s="1"/>
  <c r="AQ20" i="29"/>
  <c r="AU20" i="29" s="1"/>
  <c r="AK20" i="29"/>
  <c r="AO20" i="29" s="1"/>
  <c r="AJ20" i="29"/>
  <c r="AN20" i="29" s="1"/>
  <c r="AI20" i="29"/>
  <c r="AM20" i="29" s="1"/>
  <c r="AC20" i="29"/>
  <c r="AG20" i="29" s="1"/>
  <c r="AB20" i="29"/>
  <c r="AF20" i="29" s="1"/>
  <c r="AA20" i="29"/>
  <c r="AE20" i="29" s="1"/>
  <c r="U20" i="29"/>
  <c r="Y20" i="29" s="1"/>
  <c r="T20" i="29"/>
  <c r="X20" i="29" s="1"/>
  <c r="S20" i="29"/>
  <c r="W20" i="29" s="1"/>
  <c r="M20" i="29"/>
  <c r="Q20" i="29" s="1"/>
  <c r="L20" i="29"/>
  <c r="P20" i="29" s="1"/>
  <c r="K20" i="29"/>
  <c r="E20" i="29"/>
  <c r="I20" i="29" s="1"/>
  <c r="D20" i="29"/>
  <c r="H20" i="29" s="1"/>
  <c r="C20" i="29"/>
  <c r="G20" i="29" s="1"/>
  <c r="EO16" i="29"/>
  <c r="EK16" i="29"/>
  <c r="EJ16" i="29"/>
  <c r="EN16" i="29" s="1"/>
  <c r="EI16" i="29"/>
  <c r="EC16" i="29"/>
  <c r="EG16" i="29" s="1"/>
  <c r="EB16" i="29"/>
  <c r="EF16" i="29" s="1"/>
  <c r="EA16" i="29"/>
  <c r="DU16" i="29"/>
  <c r="DY16" i="29" s="1"/>
  <c r="DT16" i="29"/>
  <c r="DX16" i="29" s="1"/>
  <c r="DS16" i="29"/>
  <c r="DW16" i="29" s="1"/>
  <c r="DQ16" i="29"/>
  <c r="DM16" i="29"/>
  <c r="DL16" i="29"/>
  <c r="DP16" i="29" s="1"/>
  <c r="DK16" i="29"/>
  <c r="DE16" i="29"/>
  <c r="DI16" i="29" s="1"/>
  <c r="DD16" i="29"/>
  <c r="DH16" i="29" s="1"/>
  <c r="DC16" i="29"/>
  <c r="CW16" i="29"/>
  <c r="DA16" i="29" s="1"/>
  <c r="CV16" i="29"/>
  <c r="CZ16" i="29" s="1"/>
  <c r="CU16" i="29"/>
  <c r="CO16" i="29"/>
  <c r="CS16" i="29" s="1"/>
  <c r="CN16" i="29"/>
  <c r="CR16" i="29" s="1"/>
  <c r="CM16" i="29"/>
  <c r="CQ16" i="29" s="1"/>
  <c r="CG16" i="29"/>
  <c r="CK16" i="29" s="1"/>
  <c r="CF16" i="29"/>
  <c r="CJ16" i="29" s="1"/>
  <c r="CE16" i="29"/>
  <c r="CI16" i="29" s="1"/>
  <c r="BY16" i="29"/>
  <c r="CC16" i="29" s="1"/>
  <c r="BX16" i="29"/>
  <c r="CB16" i="29" s="1"/>
  <c r="BW16" i="29"/>
  <c r="CA16" i="29" s="1"/>
  <c r="BU16" i="29"/>
  <c r="BQ16" i="29"/>
  <c r="BP16" i="29"/>
  <c r="BT16" i="29" s="1"/>
  <c r="BO16" i="29"/>
  <c r="BS16" i="29" s="1"/>
  <c r="BI16" i="29"/>
  <c r="BM16" i="29" s="1"/>
  <c r="BH16" i="29"/>
  <c r="BL16" i="29" s="1"/>
  <c r="BG16" i="29"/>
  <c r="BK16" i="29" s="1"/>
  <c r="BA16" i="29"/>
  <c r="BE16" i="29" s="1"/>
  <c r="AZ16" i="29"/>
  <c r="BD16" i="29" s="1"/>
  <c r="AY16" i="29"/>
  <c r="BC16" i="29" s="1"/>
  <c r="AS16" i="29"/>
  <c r="AW16" i="29" s="1"/>
  <c r="AR16" i="29"/>
  <c r="AV16" i="29" s="1"/>
  <c r="AQ16" i="29"/>
  <c r="AU16" i="29" s="1"/>
  <c r="AO16" i="29"/>
  <c r="AK16" i="29"/>
  <c r="AJ16" i="29"/>
  <c r="AN16" i="29" s="1"/>
  <c r="AI16" i="29"/>
  <c r="AM16" i="29" s="1"/>
  <c r="AC16" i="29"/>
  <c r="AG16" i="29" s="1"/>
  <c r="AB16" i="29"/>
  <c r="AF16" i="29" s="1"/>
  <c r="AA16" i="29"/>
  <c r="AE16" i="29" s="1"/>
  <c r="U16" i="29"/>
  <c r="Y16" i="29" s="1"/>
  <c r="T16" i="29"/>
  <c r="X16" i="29" s="1"/>
  <c r="S16" i="29"/>
  <c r="W16" i="29" s="1"/>
  <c r="M16" i="29"/>
  <c r="Q16" i="29" s="1"/>
  <c r="L16" i="29"/>
  <c r="P16" i="29" s="1"/>
  <c r="K16" i="29"/>
  <c r="O16" i="29" s="1"/>
  <c r="I16" i="29"/>
  <c r="E16" i="29"/>
  <c r="D16" i="29"/>
  <c r="H16" i="29" s="1"/>
  <c r="C16" i="29"/>
  <c r="G16" i="29" s="1"/>
  <c r="EK11" i="29"/>
  <c r="EO11" i="29" s="1"/>
  <c r="EJ11" i="29"/>
  <c r="EN11" i="29" s="1"/>
  <c r="EI11" i="29"/>
  <c r="EM11" i="29" s="1"/>
  <c r="EC11" i="29"/>
  <c r="EG11" i="29" s="1"/>
  <c r="EB11" i="29"/>
  <c r="EF11" i="29" s="1"/>
  <c r="EA11" i="29"/>
  <c r="EE11" i="29" s="1"/>
  <c r="DU11" i="29"/>
  <c r="DY11" i="29" s="1"/>
  <c r="DT11" i="29"/>
  <c r="DX11" i="29" s="1"/>
  <c r="DS11" i="29"/>
  <c r="DW11" i="29" s="1"/>
  <c r="DQ11" i="29"/>
  <c r="DM11" i="29"/>
  <c r="DL11" i="29"/>
  <c r="DP11" i="29" s="1"/>
  <c r="DK11" i="29"/>
  <c r="DO11" i="29" s="1"/>
  <c r="DE11" i="29"/>
  <c r="DI11" i="29" s="1"/>
  <c r="DD11" i="29"/>
  <c r="DH11" i="29" s="1"/>
  <c r="DC11" i="29"/>
  <c r="DG11" i="29" s="1"/>
  <c r="CW11" i="29"/>
  <c r="DA11" i="29" s="1"/>
  <c r="CV11" i="29"/>
  <c r="CZ11" i="29" s="1"/>
  <c r="CU11" i="29"/>
  <c r="CO11" i="29"/>
  <c r="CS11" i="29" s="1"/>
  <c r="CN11" i="29"/>
  <c r="CR11" i="29" s="1"/>
  <c r="CM11" i="29"/>
  <c r="CQ11" i="29" s="1"/>
  <c r="CG11" i="29"/>
  <c r="CK11" i="29" s="1"/>
  <c r="CF11" i="29"/>
  <c r="CJ11" i="29" s="1"/>
  <c r="CE11" i="29"/>
  <c r="CI11" i="29" s="1"/>
  <c r="BY11" i="29"/>
  <c r="CC11" i="29" s="1"/>
  <c r="BX11" i="29"/>
  <c r="CB11" i="29" s="1"/>
  <c r="BW11" i="29"/>
  <c r="BQ11" i="29"/>
  <c r="BU11" i="29" s="1"/>
  <c r="BP11" i="29"/>
  <c r="BT11" i="29" s="1"/>
  <c r="BO11" i="29"/>
  <c r="BS11" i="29" s="1"/>
  <c r="BL11" i="29"/>
  <c r="BI11" i="29"/>
  <c r="BM11" i="29" s="1"/>
  <c r="BH11" i="29"/>
  <c r="BG11" i="29"/>
  <c r="BA11" i="29"/>
  <c r="BE11" i="29" s="1"/>
  <c r="AZ11" i="29"/>
  <c r="BD11" i="29" s="1"/>
  <c r="AY11" i="29"/>
  <c r="BC11" i="29" s="1"/>
  <c r="AS11" i="29"/>
  <c r="AW11" i="29" s="1"/>
  <c r="AR11" i="29"/>
  <c r="AV11" i="29" s="1"/>
  <c r="AQ11" i="29"/>
  <c r="AU11" i="29" s="1"/>
  <c r="AM11" i="29"/>
  <c r="AK11" i="29"/>
  <c r="AO11" i="29" s="1"/>
  <c r="AJ11" i="29"/>
  <c r="AN11" i="29" s="1"/>
  <c r="AI11" i="29"/>
  <c r="AC11" i="29"/>
  <c r="AG11" i="29" s="1"/>
  <c r="AB11" i="29"/>
  <c r="AF11" i="29" s="1"/>
  <c r="AA11" i="29"/>
  <c r="AE11" i="29" s="1"/>
  <c r="U11" i="29"/>
  <c r="Y11" i="29" s="1"/>
  <c r="T11" i="29"/>
  <c r="X11" i="29" s="1"/>
  <c r="S11" i="29"/>
  <c r="W11" i="29" s="1"/>
  <c r="P11" i="29"/>
  <c r="M11" i="29"/>
  <c r="Q11" i="29" s="1"/>
  <c r="L11" i="29"/>
  <c r="K11" i="29"/>
  <c r="E11" i="29"/>
  <c r="I11" i="29" s="1"/>
  <c r="D11" i="29"/>
  <c r="H11" i="29" s="1"/>
  <c r="C11" i="29"/>
  <c r="G11" i="29" s="1"/>
  <c r="EM15" i="29"/>
  <c r="EK15" i="29"/>
  <c r="EO15" i="29" s="1"/>
  <c r="EJ15" i="29"/>
  <c r="EN15" i="29" s="1"/>
  <c r="EI15" i="29"/>
  <c r="EG15" i="29"/>
  <c r="EC15" i="29"/>
  <c r="EB15" i="29"/>
  <c r="EF15" i="29" s="1"/>
  <c r="EA15" i="29"/>
  <c r="EE15" i="29" s="1"/>
  <c r="DW15" i="29"/>
  <c r="DZ15" i="29" s="1"/>
  <c r="DU15" i="29"/>
  <c r="DY15" i="29" s="1"/>
  <c r="DT15" i="29"/>
  <c r="DX15" i="29" s="1"/>
  <c r="DS15" i="29"/>
  <c r="DQ15" i="29"/>
  <c r="DM15" i="29"/>
  <c r="DL15" i="29"/>
  <c r="DP15" i="29" s="1"/>
  <c r="DK15" i="29"/>
  <c r="DO15" i="29" s="1"/>
  <c r="DE15" i="29"/>
  <c r="DI15" i="29" s="1"/>
  <c r="DD15" i="29"/>
  <c r="DH15" i="29" s="1"/>
  <c r="DC15" i="29"/>
  <c r="DG15" i="29" s="1"/>
  <c r="CW15" i="29"/>
  <c r="DA15" i="29" s="1"/>
  <c r="CV15" i="29"/>
  <c r="CZ15" i="29" s="1"/>
  <c r="CU15" i="29"/>
  <c r="CY15" i="29" s="1"/>
  <c r="CO15" i="29"/>
  <c r="CS15" i="29" s="1"/>
  <c r="CN15" i="29"/>
  <c r="CR15" i="29" s="1"/>
  <c r="CM15" i="29"/>
  <c r="CG15" i="29"/>
  <c r="CK15" i="29" s="1"/>
  <c r="CF15" i="29"/>
  <c r="CJ15" i="29" s="1"/>
  <c r="CE15" i="29"/>
  <c r="CI15" i="29" s="1"/>
  <c r="CB15" i="29"/>
  <c r="BY15" i="29"/>
  <c r="CC15" i="29" s="1"/>
  <c r="BX15" i="29"/>
  <c r="BW15" i="29"/>
  <c r="BQ15" i="29"/>
  <c r="BU15" i="29" s="1"/>
  <c r="BP15" i="29"/>
  <c r="BT15" i="29" s="1"/>
  <c r="BO15" i="29"/>
  <c r="BS15" i="29" s="1"/>
  <c r="BI15" i="29"/>
  <c r="BM15" i="29" s="1"/>
  <c r="BH15" i="29"/>
  <c r="BL15" i="29" s="1"/>
  <c r="BG15" i="29"/>
  <c r="BK15" i="29" s="1"/>
  <c r="BC15" i="29"/>
  <c r="BA15" i="29"/>
  <c r="BE15" i="29" s="1"/>
  <c r="AZ15" i="29"/>
  <c r="BD15" i="29" s="1"/>
  <c r="AY15" i="29"/>
  <c r="AS15" i="29"/>
  <c r="AW15" i="29" s="1"/>
  <c r="AR15" i="29"/>
  <c r="AV15" i="29" s="1"/>
  <c r="AQ15" i="29"/>
  <c r="AU15" i="29" s="1"/>
  <c r="AK15" i="29"/>
  <c r="AO15" i="29" s="1"/>
  <c r="AJ15" i="29"/>
  <c r="AN15" i="29" s="1"/>
  <c r="AI15" i="29"/>
  <c r="AM15" i="29" s="1"/>
  <c r="AF15" i="29"/>
  <c r="AC15" i="29"/>
  <c r="AG15" i="29" s="1"/>
  <c r="AB15" i="29"/>
  <c r="AA15" i="29"/>
  <c r="U15" i="29"/>
  <c r="Y15" i="29" s="1"/>
  <c r="T15" i="29"/>
  <c r="X15" i="29" s="1"/>
  <c r="S15" i="29"/>
  <c r="W15" i="29" s="1"/>
  <c r="O15" i="29"/>
  <c r="M15" i="29"/>
  <c r="Q15" i="29" s="1"/>
  <c r="L15" i="29"/>
  <c r="P15" i="29" s="1"/>
  <c r="K15" i="29"/>
  <c r="I15" i="29"/>
  <c r="E15" i="29"/>
  <c r="D15" i="29"/>
  <c r="H15" i="29" s="1"/>
  <c r="C15" i="29"/>
  <c r="G15" i="29" s="1"/>
  <c r="EM18" i="29"/>
  <c r="EP18" i="29" s="1"/>
  <c r="EK18" i="29"/>
  <c r="EO18" i="29" s="1"/>
  <c r="EJ18" i="29"/>
  <c r="EN18" i="29" s="1"/>
  <c r="EI18" i="29"/>
  <c r="EG18" i="29"/>
  <c r="EC18" i="29"/>
  <c r="EB18" i="29"/>
  <c r="EF18" i="29" s="1"/>
  <c r="EA18" i="29"/>
  <c r="EE18" i="29" s="1"/>
  <c r="DW18" i="29"/>
  <c r="DU18" i="29"/>
  <c r="DY18" i="29" s="1"/>
  <c r="DT18" i="29"/>
  <c r="DX18" i="29" s="1"/>
  <c r="DS18" i="29"/>
  <c r="DO18" i="29"/>
  <c r="DM18" i="29"/>
  <c r="DQ18" i="29" s="1"/>
  <c r="DL18" i="29"/>
  <c r="DP18" i="29" s="1"/>
  <c r="DK18" i="29"/>
  <c r="DH18" i="29"/>
  <c r="DE18" i="29"/>
  <c r="DI18" i="29" s="1"/>
  <c r="DD18" i="29"/>
  <c r="DC18" i="29"/>
  <c r="DF18" i="29" s="1"/>
  <c r="CW18" i="29"/>
  <c r="DA18" i="29" s="1"/>
  <c r="CV18" i="29"/>
  <c r="CZ18" i="29" s="1"/>
  <c r="CU18" i="29"/>
  <c r="CY18" i="29" s="1"/>
  <c r="CR18" i="29"/>
  <c r="CO18" i="29"/>
  <c r="CS18" i="29" s="1"/>
  <c r="CN18" i="29"/>
  <c r="CM18" i="29"/>
  <c r="CP18" i="29" s="1"/>
  <c r="CG18" i="29"/>
  <c r="CK18" i="29" s="1"/>
  <c r="CF18" i="29"/>
  <c r="CJ18" i="29" s="1"/>
  <c r="CE18" i="29"/>
  <c r="CI18" i="29" s="1"/>
  <c r="CA18" i="29"/>
  <c r="BY18" i="29"/>
  <c r="CC18" i="29" s="1"/>
  <c r="BX18" i="29"/>
  <c r="CB18" i="29" s="1"/>
  <c r="BW18" i="29"/>
  <c r="BQ18" i="29"/>
  <c r="BU18" i="29" s="1"/>
  <c r="BP18" i="29"/>
  <c r="BT18" i="29" s="1"/>
  <c r="BO18" i="29"/>
  <c r="BS18" i="29" s="1"/>
  <c r="BM18" i="29"/>
  <c r="BK18" i="29"/>
  <c r="BI18" i="29"/>
  <c r="BH18" i="29"/>
  <c r="BL18" i="29" s="1"/>
  <c r="BG18" i="29"/>
  <c r="BC18" i="29"/>
  <c r="BA18" i="29"/>
  <c r="BE18" i="29" s="1"/>
  <c r="AZ18" i="29"/>
  <c r="BD18" i="29" s="1"/>
  <c r="AY18" i="29"/>
  <c r="AS18" i="29"/>
  <c r="AW18" i="29" s="1"/>
  <c r="AR18" i="29"/>
  <c r="AV18" i="29" s="1"/>
  <c r="AQ18" i="29"/>
  <c r="AT18" i="29" s="1"/>
  <c r="AK18" i="29"/>
  <c r="AO18" i="29" s="1"/>
  <c r="AJ18" i="29"/>
  <c r="AN18" i="29" s="1"/>
  <c r="AI18" i="29"/>
  <c r="AM18" i="29" s="1"/>
  <c r="AF18" i="29"/>
  <c r="AC18" i="29"/>
  <c r="AG18" i="29" s="1"/>
  <c r="AB18" i="29"/>
  <c r="AA18" i="29"/>
  <c r="AD18" i="29" s="1"/>
  <c r="U18" i="29"/>
  <c r="Y18" i="29" s="1"/>
  <c r="T18" i="29"/>
  <c r="X18" i="29" s="1"/>
  <c r="S18" i="29"/>
  <c r="W18" i="29" s="1"/>
  <c r="O18" i="29"/>
  <c r="M18" i="29"/>
  <c r="Q18" i="29" s="1"/>
  <c r="L18" i="29"/>
  <c r="P18" i="29" s="1"/>
  <c r="K18" i="29"/>
  <c r="E18" i="29"/>
  <c r="I18" i="29" s="1"/>
  <c r="D18" i="29"/>
  <c r="H18" i="29" s="1"/>
  <c r="C18" i="29"/>
  <c r="G18" i="29" s="1"/>
  <c r="EM12" i="29"/>
  <c r="EK12" i="29"/>
  <c r="EO12" i="29" s="1"/>
  <c r="EJ12" i="29"/>
  <c r="EN12" i="29" s="1"/>
  <c r="EI12" i="29"/>
  <c r="EE12" i="29"/>
  <c r="EC12" i="29"/>
  <c r="EG12" i="29" s="1"/>
  <c r="EB12" i="29"/>
  <c r="EF12" i="29" s="1"/>
  <c r="EA12" i="29"/>
  <c r="DX12" i="29"/>
  <c r="DU12" i="29"/>
  <c r="DY12" i="29" s="1"/>
  <c r="DT12" i="29"/>
  <c r="DS12" i="29"/>
  <c r="DV12" i="29" s="1"/>
  <c r="DM12" i="29"/>
  <c r="DQ12" i="29" s="1"/>
  <c r="DL12" i="29"/>
  <c r="DP12" i="29" s="1"/>
  <c r="DK12" i="29"/>
  <c r="DO12" i="29" s="1"/>
  <c r="DE12" i="29"/>
  <c r="DI12" i="29" s="1"/>
  <c r="DD12" i="29"/>
  <c r="DH12" i="29" s="1"/>
  <c r="DC12" i="29"/>
  <c r="DG12" i="29" s="1"/>
  <c r="DJ12" i="29" s="1"/>
  <c r="CW12" i="29"/>
  <c r="DA12" i="29" s="1"/>
  <c r="CV12" i="29"/>
  <c r="CZ12" i="29" s="1"/>
  <c r="CU12" i="29"/>
  <c r="CY12" i="29" s="1"/>
  <c r="CO12" i="29"/>
  <c r="CS12" i="29" s="1"/>
  <c r="CN12" i="29"/>
  <c r="CR12" i="29" s="1"/>
  <c r="CM12" i="29"/>
  <c r="CQ12" i="29" s="1"/>
  <c r="CT12" i="29" s="1"/>
  <c r="CG12" i="29"/>
  <c r="CK12" i="29" s="1"/>
  <c r="CF12" i="29"/>
  <c r="CJ12" i="29" s="1"/>
  <c r="CE12" i="29"/>
  <c r="CI12" i="29" s="1"/>
  <c r="BY12" i="29"/>
  <c r="CC12" i="29" s="1"/>
  <c r="BX12" i="29"/>
  <c r="CB12" i="29" s="1"/>
  <c r="BW12" i="29"/>
  <c r="CA12" i="29" s="1"/>
  <c r="CD12" i="29" s="1"/>
  <c r="BQ12" i="29"/>
  <c r="BU12" i="29" s="1"/>
  <c r="BP12" i="29"/>
  <c r="BT12" i="29" s="1"/>
  <c r="BO12" i="29"/>
  <c r="BS12" i="29" s="1"/>
  <c r="BI12" i="29"/>
  <c r="BM12" i="29" s="1"/>
  <c r="BH12" i="29"/>
  <c r="BL12" i="29" s="1"/>
  <c r="BG12" i="29"/>
  <c r="BK12" i="29" s="1"/>
  <c r="BN12" i="29" s="1"/>
  <c r="BA12" i="29"/>
  <c r="BE12" i="29" s="1"/>
  <c r="AZ12" i="29"/>
  <c r="BD12" i="29" s="1"/>
  <c r="AY12" i="29"/>
  <c r="BC12" i="29" s="1"/>
  <c r="AS12" i="29"/>
  <c r="AW12" i="29" s="1"/>
  <c r="AR12" i="29"/>
  <c r="AV12" i="29" s="1"/>
  <c r="AQ12" i="29"/>
  <c r="AU12" i="29" s="1"/>
  <c r="AX12" i="29" s="1"/>
  <c r="AK12" i="29"/>
  <c r="AO12" i="29" s="1"/>
  <c r="AJ12" i="29"/>
  <c r="AN12" i="29" s="1"/>
  <c r="AI12" i="29"/>
  <c r="AM12" i="29" s="1"/>
  <c r="AC12" i="29"/>
  <c r="AG12" i="29" s="1"/>
  <c r="AB12" i="29"/>
  <c r="AF12" i="29" s="1"/>
  <c r="AA12" i="29"/>
  <c r="AE12" i="29" s="1"/>
  <c r="AH12" i="29" s="1"/>
  <c r="U12" i="29"/>
  <c r="Y12" i="29" s="1"/>
  <c r="T12" i="29"/>
  <c r="X12" i="29" s="1"/>
  <c r="S12" i="29"/>
  <c r="W12" i="29" s="1"/>
  <c r="M12" i="29"/>
  <c r="Q12" i="29" s="1"/>
  <c r="L12" i="29"/>
  <c r="P12" i="29" s="1"/>
  <c r="K12" i="29"/>
  <c r="O12" i="29" s="1"/>
  <c r="R12" i="29" s="1"/>
  <c r="E12" i="29"/>
  <c r="I12" i="29" s="1"/>
  <c r="D12" i="29"/>
  <c r="H12" i="29" s="1"/>
  <c r="C12" i="29"/>
  <c r="G12" i="29" s="1"/>
  <c r="EK14" i="29"/>
  <c r="EO14" i="29" s="1"/>
  <c r="EJ14" i="29"/>
  <c r="EN14" i="29" s="1"/>
  <c r="EI14" i="29"/>
  <c r="EM14" i="29" s="1"/>
  <c r="EC14" i="29"/>
  <c r="EG14" i="29" s="1"/>
  <c r="EB14" i="29"/>
  <c r="EF14" i="29" s="1"/>
  <c r="EA14" i="29"/>
  <c r="EE14" i="29" s="1"/>
  <c r="DU14" i="29"/>
  <c r="DY14" i="29" s="1"/>
  <c r="DT14" i="29"/>
  <c r="DX14" i="29" s="1"/>
  <c r="DS14" i="29"/>
  <c r="DW14" i="29" s="1"/>
  <c r="DZ14" i="29" s="1"/>
  <c r="DM14" i="29"/>
  <c r="DQ14" i="29" s="1"/>
  <c r="DL14" i="29"/>
  <c r="DP14" i="29" s="1"/>
  <c r="DK14" i="29"/>
  <c r="DO14" i="29" s="1"/>
  <c r="DE14" i="29"/>
  <c r="DI14" i="29" s="1"/>
  <c r="DD14" i="29"/>
  <c r="DH14" i="29" s="1"/>
  <c r="DC14" i="29"/>
  <c r="DG14" i="29" s="1"/>
  <c r="DJ14" i="29" s="1"/>
  <c r="CW14" i="29"/>
  <c r="DA14" i="29" s="1"/>
  <c r="CV14" i="29"/>
  <c r="CZ14" i="29" s="1"/>
  <c r="CU14" i="29"/>
  <c r="CY14" i="29" s="1"/>
  <c r="CO14" i="29"/>
  <c r="CS14" i="29" s="1"/>
  <c r="CN14" i="29"/>
  <c r="CR14" i="29" s="1"/>
  <c r="CM14" i="29"/>
  <c r="CQ14" i="29" s="1"/>
  <c r="CT14" i="29" s="1"/>
  <c r="CG14" i="29"/>
  <c r="CK14" i="29" s="1"/>
  <c r="CF14" i="29"/>
  <c r="CJ14" i="29" s="1"/>
  <c r="CE14" i="29"/>
  <c r="CI14" i="29" s="1"/>
  <c r="BY14" i="29"/>
  <c r="CC14" i="29" s="1"/>
  <c r="BX14" i="29"/>
  <c r="CB14" i="29" s="1"/>
  <c r="BW14" i="29"/>
  <c r="CA14" i="29" s="1"/>
  <c r="CD14" i="29" s="1"/>
  <c r="BQ14" i="29"/>
  <c r="BU14" i="29" s="1"/>
  <c r="BP14" i="29"/>
  <c r="BT14" i="29" s="1"/>
  <c r="BO14" i="29"/>
  <c r="BS14" i="29" s="1"/>
  <c r="BI14" i="29"/>
  <c r="BM14" i="29" s="1"/>
  <c r="BH14" i="29"/>
  <c r="BL14" i="29" s="1"/>
  <c r="BG14" i="29"/>
  <c r="BK14" i="29" s="1"/>
  <c r="BN14" i="29" s="1"/>
  <c r="BA14" i="29"/>
  <c r="BE14" i="29" s="1"/>
  <c r="AZ14" i="29"/>
  <c r="BD14" i="29" s="1"/>
  <c r="AY14" i="29"/>
  <c r="BC14" i="29" s="1"/>
  <c r="AS14" i="29"/>
  <c r="AW14" i="29" s="1"/>
  <c r="AR14" i="29"/>
  <c r="AV14" i="29" s="1"/>
  <c r="AQ14" i="29"/>
  <c r="AU14" i="29" s="1"/>
  <c r="AX14" i="29" s="1"/>
  <c r="AK14" i="29"/>
  <c r="AO14" i="29" s="1"/>
  <c r="AJ14" i="29"/>
  <c r="AN14" i="29" s="1"/>
  <c r="AI14" i="29"/>
  <c r="AM14" i="29" s="1"/>
  <c r="AC14" i="29"/>
  <c r="AG14" i="29" s="1"/>
  <c r="AB14" i="29"/>
  <c r="AF14" i="29" s="1"/>
  <c r="AA14" i="29"/>
  <c r="AE14" i="29" s="1"/>
  <c r="U14" i="29"/>
  <c r="Y14" i="29" s="1"/>
  <c r="T14" i="29"/>
  <c r="X14" i="29" s="1"/>
  <c r="S14" i="29"/>
  <c r="W14" i="29" s="1"/>
  <c r="M14" i="29"/>
  <c r="Q14" i="29" s="1"/>
  <c r="L14" i="29"/>
  <c r="P14" i="29" s="1"/>
  <c r="K14" i="29"/>
  <c r="O14" i="29" s="1"/>
  <c r="E14" i="29"/>
  <c r="I14" i="29" s="1"/>
  <c r="D14" i="29"/>
  <c r="H14" i="29" s="1"/>
  <c r="C14" i="29"/>
  <c r="G14" i="29" s="1"/>
  <c r="EK13" i="29"/>
  <c r="EO13" i="29" s="1"/>
  <c r="EJ13" i="29"/>
  <c r="EN13" i="29" s="1"/>
  <c r="EI13" i="29"/>
  <c r="EM13" i="29" s="1"/>
  <c r="EC13" i="29"/>
  <c r="EG13" i="29" s="1"/>
  <c r="EB13" i="29"/>
  <c r="EF13" i="29" s="1"/>
  <c r="EA13" i="29"/>
  <c r="EE13" i="29" s="1"/>
  <c r="EH13" i="29" s="1"/>
  <c r="DU13" i="29"/>
  <c r="DY13" i="29" s="1"/>
  <c r="DT13" i="29"/>
  <c r="DX13" i="29" s="1"/>
  <c r="DS13" i="29"/>
  <c r="DW13" i="29" s="1"/>
  <c r="DM13" i="29"/>
  <c r="DQ13" i="29" s="1"/>
  <c r="DL13" i="29"/>
  <c r="DP13" i="29" s="1"/>
  <c r="DK13" i="29"/>
  <c r="DO13" i="29" s="1"/>
  <c r="DE13" i="29"/>
  <c r="DI13" i="29" s="1"/>
  <c r="DD13" i="29"/>
  <c r="DH13" i="29" s="1"/>
  <c r="DC13" i="29"/>
  <c r="DG13" i="29" s="1"/>
  <c r="DJ13" i="29" s="1"/>
  <c r="CW13" i="29"/>
  <c r="DA13" i="29" s="1"/>
  <c r="CV13" i="29"/>
  <c r="CZ13" i="29" s="1"/>
  <c r="CU13" i="29"/>
  <c r="CY13" i="29" s="1"/>
  <c r="CO13" i="29"/>
  <c r="CS13" i="29" s="1"/>
  <c r="CN13" i="29"/>
  <c r="CR13" i="29" s="1"/>
  <c r="CM13" i="29"/>
  <c r="CQ13" i="29" s="1"/>
  <c r="CG13" i="29"/>
  <c r="CK13" i="29" s="1"/>
  <c r="CF13" i="29"/>
  <c r="CJ13" i="29" s="1"/>
  <c r="CE13" i="29"/>
  <c r="CI13" i="29" s="1"/>
  <c r="BY13" i="29"/>
  <c r="CC13" i="29" s="1"/>
  <c r="BX13" i="29"/>
  <c r="CB13" i="29" s="1"/>
  <c r="BW13" i="29"/>
  <c r="CA13" i="29" s="1"/>
  <c r="BQ13" i="29"/>
  <c r="BU13" i="29" s="1"/>
  <c r="BP13" i="29"/>
  <c r="BT13" i="29" s="1"/>
  <c r="BO13" i="29"/>
  <c r="BS13" i="29" s="1"/>
  <c r="BI13" i="29"/>
  <c r="BM13" i="29" s="1"/>
  <c r="BH13" i="29"/>
  <c r="BL13" i="29" s="1"/>
  <c r="BG13" i="29"/>
  <c r="BK13" i="29" s="1"/>
  <c r="BN13" i="29" s="1"/>
  <c r="BA13" i="29"/>
  <c r="BE13" i="29" s="1"/>
  <c r="AZ13" i="29"/>
  <c r="BD13" i="29" s="1"/>
  <c r="AY13" i="29"/>
  <c r="BC13" i="29" s="1"/>
  <c r="AT13" i="29"/>
  <c r="AS13" i="29"/>
  <c r="AW13" i="29" s="1"/>
  <c r="AR13" i="29"/>
  <c r="AV13" i="29" s="1"/>
  <c r="AQ13" i="29"/>
  <c r="AU13" i="29" s="1"/>
  <c r="AK13" i="29"/>
  <c r="AO13" i="29" s="1"/>
  <c r="AJ13" i="29"/>
  <c r="AN13" i="29" s="1"/>
  <c r="AI13" i="29"/>
  <c r="AM13" i="29" s="1"/>
  <c r="AC13" i="29"/>
  <c r="AG13" i="29" s="1"/>
  <c r="AB13" i="29"/>
  <c r="AF13" i="29" s="1"/>
  <c r="AA13" i="29"/>
  <c r="AE13" i="29" s="1"/>
  <c r="U13" i="29"/>
  <c r="Y13" i="29" s="1"/>
  <c r="T13" i="29"/>
  <c r="X13" i="29" s="1"/>
  <c r="S13" i="29"/>
  <c r="W13" i="29" s="1"/>
  <c r="M13" i="29"/>
  <c r="Q13" i="29" s="1"/>
  <c r="L13" i="29"/>
  <c r="P13" i="29" s="1"/>
  <c r="K13" i="29"/>
  <c r="O13" i="29" s="1"/>
  <c r="E13" i="29"/>
  <c r="I13" i="29" s="1"/>
  <c r="D13" i="29"/>
  <c r="H13" i="29" s="1"/>
  <c r="C13" i="29"/>
  <c r="G13" i="29" s="1"/>
  <c r="J13" i="29" s="1"/>
  <c r="EK8" i="29"/>
  <c r="EO8" i="29" s="1"/>
  <c r="EJ8" i="29"/>
  <c r="EN8" i="29" s="1"/>
  <c r="EI8" i="29"/>
  <c r="EM8" i="29" s="1"/>
  <c r="EC8" i="29"/>
  <c r="EG8" i="29" s="1"/>
  <c r="EB8" i="29"/>
  <c r="EF8" i="29" s="1"/>
  <c r="EA8" i="29"/>
  <c r="EE8" i="29" s="1"/>
  <c r="EH8" i="29" s="1"/>
  <c r="DU8" i="29"/>
  <c r="DY8" i="29" s="1"/>
  <c r="DT8" i="29"/>
  <c r="DX8" i="29" s="1"/>
  <c r="DS8" i="29"/>
  <c r="DW8" i="29" s="1"/>
  <c r="DZ8" i="29" s="1"/>
  <c r="DM8" i="29"/>
  <c r="DQ8" i="29" s="1"/>
  <c r="DL8" i="29"/>
  <c r="DP8" i="29" s="1"/>
  <c r="DK8" i="29"/>
  <c r="DO8" i="29" s="1"/>
  <c r="DE8" i="29"/>
  <c r="DI8" i="29" s="1"/>
  <c r="DD8" i="29"/>
  <c r="DH8" i="29" s="1"/>
  <c r="DC8" i="29"/>
  <c r="DG8" i="29" s="1"/>
  <c r="CW8" i="29"/>
  <c r="DA8" i="29" s="1"/>
  <c r="CV8" i="29"/>
  <c r="CZ8" i="29" s="1"/>
  <c r="CU8" i="29"/>
  <c r="CY8" i="29" s="1"/>
  <c r="CO8" i="29"/>
  <c r="CS8" i="29" s="1"/>
  <c r="CN8" i="29"/>
  <c r="CR8" i="29" s="1"/>
  <c r="CM8" i="29"/>
  <c r="CQ8" i="29" s="1"/>
  <c r="CG8" i="29"/>
  <c r="CK8" i="29" s="1"/>
  <c r="CF8" i="29"/>
  <c r="CJ8" i="29" s="1"/>
  <c r="CE8" i="29"/>
  <c r="CI8" i="29" s="1"/>
  <c r="BY8" i="29"/>
  <c r="CC8" i="29" s="1"/>
  <c r="BX8" i="29"/>
  <c r="CB8" i="29" s="1"/>
  <c r="BW8" i="29"/>
  <c r="CA8" i="29" s="1"/>
  <c r="CD8" i="29" s="1"/>
  <c r="BQ8" i="29"/>
  <c r="BU8" i="29" s="1"/>
  <c r="BP8" i="29"/>
  <c r="BT8" i="29" s="1"/>
  <c r="BO8" i="29"/>
  <c r="BS8" i="29" s="1"/>
  <c r="BI8" i="29"/>
  <c r="BM8" i="29" s="1"/>
  <c r="BH8" i="29"/>
  <c r="BL8" i="29" s="1"/>
  <c r="BG8" i="29"/>
  <c r="BK8" i="29" s="1"/>
  <c r="BA8" i="29"/>
  <c r="BE8" i="29" s="1"/>
  <c r="AZ8" i="29"/>
  <c r="BD8" i="29" s="1"/>
  <c r="AY8" i="29"/>
  <c r="BC8" i="29" s="1"/>
  <c r="AS8" i="29"/>
  <c r="AW8" i="29" s="1"/>
  <c r="AR8" i="29"/>
  <c r="AV8" i="29" s="1"/>
  <c r="AQ8" i="29"/>
  <c r="AU8" i="29" s="1"/>
  <c r="AK8" i="29"/>
  <c r="AO8" i="29" s="1"/>
  <c r="AJ8" i="29"/>
  <c r="AN8" i="29" s="1"/>
  <c r="AI8" i="29"/>
  <c r="AM8" i="29" s="1"/>
  <c r="AC8" i="29"/>
  <c r="AG8" i="29" s="1"/>
  <c r="AB8" i="29"/>
  <c r="AF8" i="29" s="1"/>
  <c r="AA8" i="29"/>
  <c r="AE8" i="29" s="1"/>
  <c r="U8" i="29"/>
  <c r="Y8" i="29" s="1"/>
  <c r="T8" i="29"/>
  <c r="X8" i="29" s="1"/>
  <c r="S8" i="29"/>
  <c r="W8" i="29" s="1"/>
  <c r="Z8" i="29" s="1"/>
  <c r="M8" i="29"/>
  <c r="Q8" i="29" s="1"/>
  <c r="L8" i="29"/>
  <c r="P8" i="29" s="1"/>
  <c r="K8" i="29"/>
  <c r="O8" i="29" s="1"/>
  <c r="E8" i="29"/>
  <c r="I8" i="29" s="1"/>
  <c r="D8" i="29"/>
  <c r="H8" i="29" s="1"/>
  <c r="C8" i="29"/>
  <c r="G8" i="29" s="1"/>
  <c r="EK10" i="29"/>
  <c r="EO10" i="29" s="1"/>
  <c r="EJ10" i="29"/>
  <c r="EN10" i="29" s="1"/>
  <c r="EI10" i="29"/>
  <c r="EM10" i="29" s="1"/>
  <c r="EP10" i="29" s="1"/>
  <c r="EC10" i="29"/>
  <c r="EG10" i="29" s="1"/>
  <c r="EB10" i="29"/>
  <c r="EF10" i="29" s="1"/>
  <c r="EA10" i="29"/>
  <c r="EE10" i="29" s="1"/>
  <c r="DU10" i="29"/>
  <c r="DY10" i="29" s="1"/>
  <c r="DT10" i="29"/>
  <c r="DX10" i="29" s="1"/>
  <c r="DS10" i="29"/>
  <c r="DW10" i="29" s="1"/>
  <c r="DM10" i="29"/>
  <c r="DQ10" i="29" s="1"/>
  <c r="DL10" i="29"/>
  <c r="DP10" i="29" s="1"/>
  <c r="DK10" i="29"/>
  <c r="DO10" i="29" s="1"/>
  <c r="DE10" i="29"/>
  <c r="DI10" i="29" s="1"/>
  <c r="DD10" i="29"/>
  <c r="DH10" i="29" s="1"/>
  <c r="DC10" i="29"/>
  <c r="DG10" i="29" s="1"/>
  <c r="CW10" i="29"/>
  <c r="DA10" i="29" s="1"/>
  <c r="CV10" i="29"/>
  <c r="CZ10" i="29" s="1"/>
  <c r="CU10" i="29"/>
  <c r="CY10" i="29" s="1"/>
  <c r="CO10" i="29"/>
  <c r="CS10" i="29" s="1"/>
  <c r="CN10" i="29"/>
  <c r="CR10" i="29" s="1"/>
  <c r="CM10" i="29"/>
  <c r="CQ10" i="29" s="1"/>
  <c r="CT10" i="29" s="1"/>
  <c r="CG10" i="29"/>
  <c r="CK10" i="29" s="1"/>
  <c r="CF10" i="29"/>
  <c r="CJ10" i="29" s="1"/>
  <c r="CE10" i="29"/>
  <c r="CI10" i="29" s="1"/>
  <c r="BZ10" i="29"/>
  <c r="BY10" i="29"/>
  <c r="CC10" i="29" s="1"/>
  <c r="BX10" i="29"/>
  <c r="CB10" i="29" s="1"/>
  <c r="BW10" i="29"/>
  <c r="CA10" i="29" s="1"/>
  <c r="BQ10" i="29"/>
  <c r="BU10" i="29" s="1"/>
  <c r="BP10" i="29"/>
  <c r="BT10" i="29" s="1"/>
  <c r="BO10" i="29"/>
  <c r="BS10" i="29" s="1"/>
  <c r="BI10" i="29"/>
  <c r="BM10" i="29" s="1"/>
  <c r="BH10" i="29"/>
  <c r="BL10" i="29" s="1"/>
  <c r="BG10" i="29"/>
  <c r="BK10" i="29" s="1"/>
  <c r="BA10" i="29"/>
  <c r="BE10" i="29" s="1"/>
  <c r="AZ10" i="29"/>
  <c r="BD10" i="29" s="1"/>
  <c r="AY10" i="29"/>
  <c r="BC10" i="29" s="1"/>
  <c r="AS10" i="29"/>
  <c r="AW10" i="29" s="1"/>
  <c r="AR10" i="29"/>
  <c r="AV10" i="29" s="1"/>
  <c r="AQ10" i="29"/>
  <c r="AU10" i="29" s="1"/>
  <c r="AK10" i="29"/>
  <c r="AO10" i="29" s="1"/>
  <c r="AJ10" i="29"/>
  <c r="AN10" i="29" s="1"/>
  <c r="AI10" i="29"/>
  <c r="AM10" i="29" s="1"/>
  <c r="AP10" i="29" s="1"/>
  <c r="AC10" i="29"/>
  <c r="AG10" i="29" s="1"/>
  <c r="AB10" i="29"/>
  <c r="AF10" i="29" s="1"/>
  <c r="AA10" i="29"/>
  <c r="AE10" i="29" s="1"/>
  <c r="U10" i="29"/>
  <c r="Y10" i="29" s="1"/>
  <c r="T10" i="29"/>
  <c r="X10" i="29" s="1"/>
  <c r="S10" i="29"/>
  <c r="W10" i="29" s="1"/>
  <c r="Z10" i="29" s="1"/>
  <c r="M10" i="29"/>
  <c r="Q10" i="29" s="1"/>
  <c r="L10" i="29"/>
  <c r="P10" i="29" s="1"/>
  <c r="K10" i="29"/>
  <c r="O10" i="29" s="1"/>
  <c r="R10" i="29" s="1"/>
  <c r="E10" i="29"/>
  <c r="I10" i="29" s="1"/>
  <c r="D10" i="29"/>
  <c r="H10" i="29" s="1"/>
  <c r="C10" i="29"/>
  <c r="G10" i="29" s="1"/>
  <c r="BZ15" i="29" l="1"/>
  <c r="BJ11" i="29"/>
  <c r="AH20" i="29"/>
  <c r="R19" i="29"/>
  <c r="AH17" i="29"/>
  <c r="BN22" i="29"/>
  <c r="CD10" i="29"/>
  <c r="CL10" i="29"/>
  <c r="EL10" i="29"/>
  <c r="R8" i="29"/>
  <c r="CL8" i="29"/>
  <c r="AX13" i="29"/>
  <c r="BF13" i="29"/>
  <c r="DF13" i="29"/>
  <c r="DZ13" i="29"/>
  <c r="BF14" i="29"/>
  <c r="CL14" i="29"/>
  <c r="DR14" i="29"/>
  <c r="J12" i="29"/>
  <c r="AP12" i="29"/>
  <c r="BV12" i="29"/>
  <c r="DB12" i="29"/>
  <c r="AE18" i="29"/>
  <c r="AH18" i="29" s="1"/>
  <c r="BZ20" i="29"/>
  <c r="DB20" i="29"/>
  <c r="CQ22" i="29"/>
  <c r="CT22" i="29" s="1"/>
  <c r="EP22" i="29"/>
  <c r="J8" i="29"/>
  <c r="BJ8" i="29"/>
  <c r="DR13" i="29"/>
  <c r="AD14" i="29"/>
  <c r="EP14" i="29"/>
  <c r="R15" i="29"/>
  <c r="EP15" i="29"/>
  <c r="DZ9" i="29"/>
  <c r="DJ17" i="29"/>
  <c r="N10" i="29"/>
  <c r="AH10" i="29"/>
  <c r="DB10" i="29"/>
  <c r="BN8" i="29"/>
  <c r="BV8" i="29"/>
  <c r="DV8" i="29"/>
  <c r="EP8" i="29"/>
  <c r="BV13" i="29"/>
  <c r="AH14" i="29"/>
  <c r="AP14" i="29"/>
  <c r="BV14" i="29"/>
  <c r="DB14" i="29"/>
  <c r="EH14" i="29"/>
  <c r="Z12" i="29"/>
  <c r="BF12" i="29"/>
  <c r="CL12" i="29"/>
  <c r="DR12" i="29"/>
  <c r="CQ18" i="29"/>
  <c r="CT18" i="29" s="1"/>
  <c r="N15" i="29"/>
  <c r="CA15" i="29"/>
  <c r="CD15" i="29" s="1"/>
  <c r="EL15" i="29"/>
  <c r="BK11" i="29"/>
  <c r="V20" i="29"/>
  <c r="AD20" i="29"/>
  <c r="AT20" i="29"/>
  <c r="CL20" i="29"/>
  <c r="F19" i="29"/>
  <c r="N19" i="29"/>
  <c r="AD19" i="29"/>
  <c r="EP19" i="29"/>
  <c r="DV9" i="29"/>
  <c r="DF17" i="29"/>
  <c r="Z9" i="29"/>
  <c r="BJ10" i="29"/>
  <c r="DF8" i="29"/>
  <c r="AD13" i="29"/>
  <c r="CD18" i="29"/>
  <c r="AD15" i="29"/>
  <c r="AE15" i="29"/>
  <c r="AH15" i="29" s="1"/>
  <c r="N11" i="29"/>
  <c r="O11" i="29"/>
  <c r="R11" i="29" s="1"/>
  <c r="DG16" i="29"/>
  <c r="DJ16" i="29" s="1"/>
  <c r="DF16" i="29"/>
  <c r="O20" i="29"/>
  <c r="R20" i="29" s="1"/>
  <c r="N20" i="29"/>
  <c r="BB20" i="29"/>
  <c r="CR20" i="29"/>
  <c r="CT20" i="29" s="1"/>
  <c r="CP20" i="29"/>
  <c r="AD21" i="29"/>
  <c r="CL9" i="29"/>
  <c r="CD17" i="29"/>
  <c r="DV22" i="29"/>
  <c r="DW22" i="29"/>
  <c r="DZ22" i="29" s="1"/>
  <c r="BV10" i="29"/>
  <c r="DF10" i="29"/>
  <c r="EH10" i="29"/>
  <c r="AD8" i="29"/>
  <c r="AX8" i="29"/>
  <c r="BF8" i="29"/>
  <c r="CP8" i="29"/>
  <c r="DJ8" i="29"/>
  <c r="DR8" i="29"/>
  <c r="N13" i="29"/>
  <c r="AH13" i="29"/>
  <c r="AP13" i="29"/>
  <c r="BZ13" i="29"/>
  <c r="CT13" i="29"/>
  <c r="DB13" i="29"/>
  <c r="EL13" i="29"/>
  <c r="R14" i="29"/>
  <c r="Z14" i="29"/>
  <c r="EP12" i="29"/>
  <c r="N18" i="29"/>
  <c r="BN18" i="29"/>
  <c r="BZ18" i="29"/>
  <c r="DZ18" i="29"/>
  <c r="AX15" i="29"/>
  <c r="BN15" i="29"/>
  <c r="AH11" i="29"/>
  <c r="AX11" i="29"/>
  <c r="BN11" i="29"/>
  <c r="CY16" i="29"/>
  <c r="DB16" i="29" s="1"/>
  <c r="CX16" i="29"/>
  <c r="EM16" i="29"/>
  <c r="EP16" i="29" s="1"/>
  <c r="EL16" i="29"/>
  <c r="BJ19" i="29"/>
  <c r="CL19" i="29"/>
  <c r="DG19" i="29"/>
  <c r="DJ19" i="29" s="1"/>
  <c r="DF19" i="29"/>
  <c r="AP21" i="29"/>
  <c r="CH21" i="29"/>
  <c r="CI21" i="29"/>
  <c r="CL21" i="29" s="1"/>
  <c r="AX17" i="29"/>
  <c r="EL17" i="29"/>
  <c r="EM17" i="29"/>
  <c r="EP17" i="29" s="1"/>
  <c r="DJ15" i="29"/>
  <c r="CT11" i="29"/>
  <c r="DN16" i="29"/>
  <c r="DO16" i="29"/>
  <c r="DR16" i="29" s="1"/>
  <c r="DW20" i="29"/>
  <c r="DZ20" i="29" s="1"/>
  <c r="DV20" i="29"/>
  <c r="BT19" i="29"/>
  <c r="BV19" i="29" s="1"/>
  <c r="BR19" i="29"/>
  <c r="BR9" i="29"/>
  <c r="BS9" i="29"/>
  <c r="BV9" i="29" s="1"/>
  <c r="N17" i="29"/>
  <c r="O17" i="29"/>
  <c r="R17" i="29" s="1"/>
  <c r="DV10" i="29"/>
  <c r="AT8" i="29"/>
  <c r="CP13" i="29"/>
  <c r="N14" i="29"/>
  <c r="R18" i="29"/>
  <c r="BJ20" i="29"/>
  <c r="DO20" i="29"/>
  <c r="DR20" i="29" s="1"/>
  <c r="DN20" i="29"/>
  <c r="CR19" i="29"/>
  <c r="CT19" i="29" s="1"/>
  <c r="CP19" i="29"/>
  <c r="DW19" i="29"/>
  <c r="DZ19" i="29" s="1"/>
  <c r="DV19" i="29"/>
  <c r="V21" i="29"/>
  <c r="J10" i="29"/>
  <c r="AT10" i="29"/>
  <c r="BN10" i="29"/>
  <c r="DZ10" i="29"/>
  <c r="AD10" i="29"/>
  <c r="AX10" i="29"/>
  <c r="BF10" i="29"/>
  <c r="CP10" i="29"/>
  <c r="DJ10" i="29"/>
  <c r="DR10" i="29"/>
  <c r="N8" i="29"/>
  <c r="AH8" i="29"/>
  <c r="AP8" i="29"/>
  <c r="BZ8" i="29"/>
  <c r="CT8" i="29"/>
  <c r="DB8" i="29"/>
  <c r="EL8" i="29"/>
  <c r="R13" i="29"/>
  <c r="Z13" i="29"/>
  <c r="BJ13" i="29"/>
  <c r="CD13" i="29"/>
  <c r="CL13" i="29"/>
  <c r="DV13" i="29"/>
  <c r="EP13" i="29"/>
  <c r="J14" i="29"/>
  <c r="AT14" i="29"/>
  <c r="BB14" i="29"/>
  <c r="BJ14" i="29"/>
  <c r="BR14" i="29"/>
  <c r="BZ14" i="29"/>
  <c r="CH14" i="29"/>
  <c r="CP14" i="29"/>
  <c r="CX14" i="29"/>
  <c r="DF14" i="29"/>
  <c r="DN14" i="29"/>
  <c r="DV14" i="29"/>
  <c r="ED14" i="29"/>
  <c r="EL14" i="29"/>
  <c r="F12" i="29"/>
  <c r="N12" i="29"/>
  <c r="V12" i="29"/>
  <c r="AD12" i="29"/>
  <c r="AL12" i="29"/>
  <c r="AT12" i="29"/>
  <c r="BB12" i="29"/>
  <c r="BJ12" i="29"/>
  <c r="BR12" i="29"/>
  <c r="BZ12" i="29"/>
  <c r="CH12" i="29"/>
  <c r="CP12" i="29"/>
  <c r="CX12" i="29"/>
  <c r="DF12" i="29"/>
  <c r="DN12" i="29"/>
  <c r="DW12" i="29"/>
  <c r="DZ12" i="29" s="1"/>
  <c r="EL12" i="29"/>
  <c r="AU18" i="29"/>
  <c r="AX18" i="29" s="1"/>
  <c r="BJ18" i="29"/>
  <c r="DG18" i="29"/>
  <c r="DJ18" i="29" s="1"/>
  <c r="CP15" i="29"/>
  <c r="CQ15" i="29"/>
  <c r="CT15" i="29" s="1"/>
  <c r="BZ11" i="29"/>
  <c r="CA11" i="29"/>
  <c r="CD11" i="29" s="1"/>
  <c r="CT16" i="29"/>
  <c r="EE16" i="29"/>
  <c r="EH16" i="29" s="1"/>
  <c r="ED16" i="29"/>
  <c r="BV20" i="29"/>
  <c r="DH20" i="29"/>
  <c r="DJ20" i="29" s="1"/>
  <c r="DF20" i="29"/>
  <c r="EM20" i="29"/>
  <c r="EP20" i="29" s="1"/>
  <c r="EL20" i="29"/>
  <c r="AL19" i="29"/>
  <c r="AT19" i="29"/>
  <c r="CB19" i="29"/>
  <c r="CD19" i="29" s="1"/>
  <c r="BZ19" i="29"/>
  <c r="CY19" i="29"/>
  <c r="DB19" i="29" s="1"/>
  <c r="CX19" i="29"/>
  <c r="DB21" i="29"/>
  <c r="F9" i="29"/>
  <c r="G9" i="29"/>
  <c r="J9" i="29" s="1"/>
  <c r="EL18" i="29"/>
  <c r="BJ15" i="29"/>
  <c r="DV15" i="29"/>
  <c r="AT11" i="29"/>
  <c r="J20" i="29"/>
  <c r="Z20" i="29"/>
  <c r="AX20" i="29"/>
  <c r="BN20" i="29"/>
  <c r="CH20" i="29"/>
  <c r="EH20" i="29"/>
  <c r="J19" i="29"/>
  <c r="AH19" i="29"/>
  <c r="AX19" i="29"/>
  <c r="DR19" i="29"/>
  <c r="EH19" i="29"/>
  <c r="R21" i="29"/>
  <c r="AH21" i="29"/>
  <c r="BR21" i="29"/>
  <c r="ED21" i="29"/>
  <c r="BB9" i="29"/>
  <c r="BZ17" i="29"/>
  <c r="AH22" i="29"/>
  <c r="BJ22" i="29"/>
  <c r="DV18" i="29"/>
  <c r="AT15" i="29"/>
  <c r="DF15" i="29"/>
  <c r="AD11" i="29"/>
  <c r="CP11" i="29"/>
  <c r="DZ16" i="29"/>
  <c r="AP20" i="29"/>
  <c r="BF20" i="29"/>
  <c r="CD20" i="29"/>
  <c r="Z19" i="29"/>
  <c r="AP19" i="29"/>
  <c r="BN19" i="29"/>
  <c r="J21" i="29"/>
  <c r="Z21" i="29"/>
  <c r="AL21" i="29"/>
  <c r="CX21" i="29"/>
  <c r="V9" i="29"/>
  <c r="CH9" i="29"/>
  <c r="AT17" i="29"/>
  <c r="AD22" i="29"/>
  <c r="EP11" i="29"/>
  <c r="BN16" i="29"/>
  <c r="BB21" i="29"/>
  <c r="BC21" i="29"/>
  <c r="BF21" i="29" s="1"/>
  <c r="DN21" i="29"/>
  <c r="DO21" i="29"/>
  <c r="DR21" i="29" s="1"/>
  <c r="AL9" i="29"/>
  <c r="AM9" i="29"/>
  <c r="AP9" i="29" s="1"/>
  <c r="DF9" i="29"/>
  <c r="DG9" i="29"/>
  <c r="DJ9" i="29" s="1"/>
  <c r="DN9" i="29"/>
  <c r="DO9" i="29"/>
  <c r="DR9" i="29" s="1"/>
  <c r="F10" i="29"/>
  <c r="V10" i="29"/>
  <c r="AL10" i="29"/>
  <c r="BB10" i="29"/>
  <c r="BR10" i="29"/>
  <c r="CH10" i="29"/>
  <c r="CX10" i="29"/>
  <c r="DN10" i="29"/>
  <c r="ED10" i="29"/>
  <c r="F8" i="29"/>
  <c r="V8" i="29"/>
  <c r="AL8" i="29"/>
  <c r="BB8" i="29"/>
  <c r="BR8" i="29"/>
  <c r="CH8" i="29"/>
  <c r="CX8" i="29"/>
  <c r="DN8" i="29"/>
  <c r="ED8" i="29"/>
  <c r="F13" i="29"/>
  <c r="V13" i="29"/>
  <c r="AL13" i="29"/>
  <c r="BB13" i="29"/>
  <c r="BR13" i="29"/>
  <c r="CH13" i="29"/>
  <c r="CX13" i="29"/>
  <c r="DN13" i="29"/>
  <c r="ED13" i="29"/>
  <c r="F14" i="29"/>
  <c r="V14" i="29"/>
  <c r="AL14" i="29"/>
  <c r="DJ11" i="29"/>
  <c r="AH16" i="29"/>
  <c r="J16" i="29"/>
  <c r="AP16" i="29"/>
  <c r="ED12" i="29"/>
  <c r="F18" i="29"/>
  <c r="V18" i="29"/>
  <c r="AL18" i="29"/>
  <c r="BB18" i="29"/>
  <c r="BR18" i="29"/>
  <c r="CH18" i="29"/>
  <c r="CX18" i="29"/>
  <c r="DN18" i="29"/>
  <c r="ED18" i="29"/>
  <c r="F15" i="29"/>
  <c r="V15" i="29"/>
  <c r="AL15" i="29"/>
  <c r="BB15" i="29"/>
  <c r="BR15" i="29"/>
  <c r="CH15" i="29"/>
  <c r="CX15" i="29"/>
  <c r="DN15" i="29"/>
  <c r="ED15" i="29"/>
  <c r="F11" i="29"/>
  <c r="V11" i="29"/>
  <c r="AL11" i="29"/>
  <c r="BB11" i="29"/>
  <c r="BR11" i="29"/>
  <c r="CH11" i="29"/>
  <c r="CY11" i="29"/>
  <c r="DB11" i="29" s="1"/>
  <c r="CX11" i="29"/>
  <c r="EH11" i="29"/>
  <c r="Z16" i="29"/>
  <c r="BF16" i="29"/>
  <c r="CL16" i="29"/>
  <c r="BN17" i="29"/>
  <c r="AX22" i="29"/>
  <c r="DR11" i="29"/>
  <c r="BV16" i="29"/>
  <c r="EH12" i="29"/>
  <c r="J18" i="29"/>
  <c r="Z18" i="29"/>
  <c r="AP18" i="29"/>
  <c r="BF18" i="29"/>
  <c r="BV18" i="29"/>
  <c r="CL18" i="29"/>
  <c r="DB18" i="29"/>
  <c r="DR18" i="29"/>
  <c r="EH18" i="29"/>
  <c r="J15" i="29"/>
  <c r="Z15" i="29"/>
  <c r="AP15" i="29"/>
  <c r="BF15" i="29"/>
  <c r="BV15" i="29"/>
  <c r="CL15" i="29"/>
  <c r="DB15" i="29"/>
  <c r="DR15" i="29"/>
  <c r="EH15" i="29"/>
  <c r="J11" i="29"/>
  <c r="Z11" i="29"/>
  <c r="AP11" i="29"/>
  <c r="BF11" i="29"/>
  <c r="BV11" i="29"/>
  <c r="CL11" i="29"/>
  <c r="DZ11" i="29"/>
  <c r="R16" i="29"/>
  <c r="AX16" i="29"/>
  <c r="CD16" i="29"/>
  <c r="F20" i="29"/>
  <c r="AL20" i="29"/>
  <c r="BR20" i="29"/>
  <c r="CX20" i="29"/>
  <c r="ED20" i="29"/>
  <c r="V19" i="29"/>
  <c r="BB19" i="29"/>
  <c r="CH19" i="29"/>
  <c r="DN19" i="29"/>
  <c r="F21" i="29"/>
  <c r="DF11" i="29"/>
  <c r="DN11" i="29"/>
  <c r="DV11" i="29"/>
  <c r="ED11" i="29"/>
  <c r="EL11" i="29"/>
  <c r="F16" i="29"/>
  <c r="N16" i="29"/>
  <c r="V16" i="29"/>
  <c r="AD16" i="29"/>
  <c r="AL16" i="29"/>
  <c r="AT16" i="29"/>
  <c r="BB16" i="29"/>
  <c r="BJ16" i="29"/>
  <c r="BR16" i="29"/>
  <c r="BZ16" i="29"/>
  <c r="CH16" i="29"/>
  <c r="CP16" i="29"/>
  <c r="DV16" i="29"/>
  <c r="BS21" i="29"/>
  <c r="BV21" i="29" s="1"/>
  <c r="EE21" i="29"/>
  <c r="EH21" i="29" s="1"/>
  <c r="BC9" i="29"/>
  <c r="BF9" i="29" s="1"/>
  <c r="DZ17" i="29"/>
  <c r="DJ22" i="29"/>
  <c r="CT17" i="29"/>
  <c r="CD22" i="29"/>
  <c r="AT21" i="29"/>
  <c r="BJ21" i="29"/>
  <c r="BZ21" i="29"/>
  <c r="CP21" i="29"/>
  <c r="DF21" i="29"/>
  <c r="DV21" i="29"/>
  <c r="EL21" i="29"/>
  <c r="N9" i="29"/>
  <c r="AD9" i="29"/>
  <c r="AT9" i="29"/>
  <c r="BJ9" i="29"/>
  <c r="BZ9" i="29"/>
  <c r="CP9" i="29"/>
  <c r="EL9" i="29"/>
  <c r="EM9" i="29"/>
  <c r="EP9" i="29" s="1"/>
  <c r="F17" i="29"/>
  <c r="G17" i="29"/>
  <c r="J17" i="29" s="1"/>
  <c r="Z17" i="29"/>
  <c r="AL17" i="29"/>
  <c r="AM17" i="29"/>
  <c r="AP17" i="29" s="1"/>
  <c r="BF17" i="29"/>
  <c r="BR17" i="29"/>
  <c r="BS17" i="29"/>
  <c r="BV17" i="29" s="1"/>
  <c r="CL17" i="29"/>
  <c r="CX17" i="29"/>
  <c r="CY17" i="29"/>
  <c r="DB17" i="29" s="1"/>
  <c r="DR17" i="29"/>
  <c r="ED17" i="29"/>
  <c r="EE17" i="29"/>
  <c r="EH17" i="29" s="1"/>
  <c r="J22" i="29"/>
  <c r="V22" i="29"/>
  <c r="W22" i="29"/>
  <c r="Z22" i="29" s="1"/>
  <c r="AP22" i="29"/>
  <c r="BB22" i="29"/>
  <c r="BC22" i="29"/>
  <c r="BF22" i="29" s="1"/>
  <c r="BV22" i="29"/>
  <c r="CH22" i="29"/>
  <c r="CI22" i="29"/>
  <c r="CL22" i="29" s="1"/>
  <c r="DB22" i="29"/>
  <c r="DN22" i="29"/>
  <c r="DO22" i="29"/>
  <c r="DR22" i="29" s="1"/>
  <c r="EH22" i="29"/>
  <c r="AX21" i="29"/>
  <c r="BN21" i="29"/>
  <c r="CD21" i="29"/>
  <c r="CT21" i="29"/>
  <c r="DJ21" i="29"/>
  <c r="DZ21" i="29"/>
  <c r="EP21" i="29"/>
  <c r="R9" i="29"/>
  <c r="AH9" i="29"/>
  <c r="AX9" i="29"/>
  <c r="BN9" i="29"/>
  <c r="CD9" i="29"/>
  <c r="CT9" i="29"/>
  <c r="EH9" i="29"/>
  <c r="CX9" i="29"/>
  <c r="ED9" i="29"/>
  <c r="V17" i="29"/>
  <c r="BB17" i="29"/>
  <c r="CH17" i="29"/>
  <c r="DN17" i="29"/>
  <c r="F22" i="29"/>
  <c r="AL22" i="29"/>
  <c r="BR22" i="29"/>
  <c r="CX22" i="29"/>
  <c r="ED22" i="29"/>
  <c r="AD17" i="29"/>
  <c r="BJ17" i="29"/>
  <c r="CP17" i="29"/>
  <c r="DV17" i="29"/>
  <c r="N22" i="29"/>
  <c r="AT22" i="29"/>
  <c r="BZ22" i="29"/>
  <c r="DF22" i="29"/>
  <c r="EL22" i="29"/>
  <c r="AM19" i="26"/>
  <c r="AN19" i="26"/>
  <c r="AM20" i="32"/>
  <c r="AN20" i="32"/>
  <c r="AM19" i="18"/>
  <c r="AN19" i="18"/>
  <c r="AM20" i="30"/>
  <c r="AN20" i="30"/>
  <c r="AM19" i="17"/>
  <c r="AN19" i="17"/>
  <c r="AM14" i="24"/>
  <c r="AN14" i="24"/>
  <c r="EQ17" i="29"/>
  <c r="ER17" i="29"/>
  <c r="ES17" i="29"/>
  <c r="EV17" i="29"/>
  <c r="EW17" i="29"/>
  <c r="AM14" i="14"/>
  <c r="AN14" i="14"/>
  <c r="CO15" i="28"/>
  <c r="CP15" i="28"/>
  <c r="CQ15" i="28"/>
  <c r="CR15" i="28"/>
  <c r="CS15" i="28"/>
  <c r="AM14" i="4"/>
  <c r="AN14" i="4"/>
  <c r="H8" i="22"/>
  <c r="CR16" i="21"/>
  <c r="CS16" i="21"/>
  <c r="CT16" i="21"/>
  <c r="CU16" i="21"/>
  <c r="CV16" i="21"/>
  <c r="ET17" i="29" l="1"/>
  <c r="EX17" i="29"/>
  <c r="EU17" i="29"/>
  <c r="AM17" i="24"/>
  <c r="AN17" i="24"/>
  <c r="AM9" i="24"/>
  <c r="AN9" i="24"/>
  <c r="AM21" i="24"/>
  <c r="AN21" i="24"/>
  <c r="AM11" i="24"/>
  <c r="AN11" i="24"/>
  <c r="AM19" i="24"/>
  <c r="AN19" i="24"/>
  <c r="AM18" i="24"/>
  <c r="AN18" i="24"/>
  <c r="AM15" i="24"/>
  <c r="AN15" i="24"/>
  <c r="AM10" i="24"/>
  <c r="AN10" i="24"/>
  <c r="AM16" i="24"/>
  <c r="AN16" i="24"/>
  <c r="AM20" i="24"/>
  <c r="AN20" i="24"/>
  <c r="AM8" i="24"/>
  <c r="AN8" i="24"/>
  <c r="AM12" i="24"/>
  <c r="AN12" i="24"/>
  <c r="AM13" i="24"/>
  <c r="AN13" i="24"/>
  <c r="AM7" i="24"/>
  <c r="AN7" i="24"/>
  <c r="AM14" i="26" l="1"/>
  <c r="AM8" i="26"/>
  <c r="AM15" i="26"/>
  <c r="AM17" i="26"/>
  <c r="AM16" i="26"/>
  <c r="AM20" i="26"/>
  <c r="AM13" i="26"/>
  <c r="AM7" i="26"/>
  <c r="AM21" i="26"/>
  <c r="AM9" i="26"/>
  <c r="AM10" i="26"/>
  <c r="AM18" i="26"/>
  <c r="AM11" i="26"/>
  <c r="AM12" i="26"/>
  <c r="H6" i="22" l="1"/>
  <c r="H7" i="22"/>
  <c r="H16" i="22"/>
  <c r="H14" i="22"/>
  <c r="H17" i="22"/>
  <c r="H15" i="22"/>
  <c r="H13" i="22"/>
  <c r="H18" i="22"/>
  <c r="H19" i="22"/>
  <c r="H12" i="22"/>
  <c r="H9" i="22"/>
  <c r="H11" i="22"/>
  <c r="H10" i="22"/>
  <c r="H5" i="22"/>
  <c r="C22" i="21" l="1"/>
  <c r="D22" i="21"/>
  <c r="E22" i="21"/>
  <c r="F22" i="21"/>
  <c r="G22" i="21"/>
  <c r="H22" i="21"/>
  <c r="I22" i="21"/>
  <c r="J22" i="21"/>
  <c r="K22" i="21"/>
  <c r="L22" i="21"/>
  <c r="M22" i="21"/>
  <c r="N22" i="21"/>
  <c r="O22" i="21"/>
  <c r="P22" i="21"/>
  <c r="Q22" i="21"/>
  <c r="R22" i="21"/>
  <c r="S22" i="21"/>
  <c r="T22" i="21"/>
  <c r="U22" i="21"/>
  <c r="V22" i="21"/>
  <c r="W22" i="21"/>
  <c r="X22" i="21"/>
  <c r="Y22" i="21"/>
  <c r="Z22" i="21"/>
  <c r="AA22" i="21"/>
  <c r="AB22" i="21"/>
  <c r="AC22" i="21"/>
  <c r="AD22" i="21"/>
  <c r="AE22" i="21"/>
  <c r="AF22" i="21"/>
  <c r="AG22" i="21"/>
  <c r="AH22" i="21"/>
  <c r="AI22" i="21"/>
  <c r="AJ22" i="21"/>
  <c r="AK22" i="21"/>
  <c r="AL22" i="21"/>
  <c r="AM22" i="21"/>
  <c r="AN22" i="21"/>
  <c r="AO22" i="21"/>
  <c r="AP22" i="21"/>
  <c r="AQ22" i="21"/>
  <c r="AR22" i="21"/>
  <c r="AS22" i="21"/>
  <c r="AT22" i="21"/>
  <c r="AU22" i="21"/>
  <c r="AV22" i="21"/>
  <c r="AW22" i="21"/>
  <c r="AX22" i="21"/>
  <c r="AY22" i="21"/>
  <c r="AZ22" i="21"/>
  <c r="BA22" i="21"/>
  <c r="BB22" i="21"/>
  <c r="BC22" i="21"/>
  <c r="BD22" i="21"/>
  <c r="BE22" i="21"/>
  <c r="BF22" i="21"/>
  <c r="BG22" i="21"/>
  <c r="BH22" i="21"/>
  <c r="BI22" i="21"/>
  <c r="BJ22" i="21"/>
  <c r="BK22" i="21"/>
  <c r="BL22" i="21"/>
  <c r="BM22" i="21"/>
  <c r="BN22" i="21"/>
  <c r="BO22" i="21"/>
  <c r="BP22" i="21"/>
  <c r="BQ22" i="21"/>
  <c r="BR22" i="21"/>
  <c r="BS22" i="21"/>
  <c r="BT22" i="21"/>
  <c r="BU22" i="21"/>
  <c r="BV22" i="21"/>
  <c r="BW22" i="21"/>
  <c r="BX22" i="21"/>
  <c r="BY22" i="21"/>
  <c r="BZ22" i="21"/>
  <c r="CA22" i="21"/>
  <c r="CB22" i="21"/>
  <c r="CC22" i="21"/>
  <c r="CD22" i="21"/>
  <c r="CE22" i="21"/>
  <c r="CF22" i="21"/>
  <c r="CG22" i="21"/>
  <c r="CH22" i="21"/>
  <c r="CI22" i="21"/>
  <c r="CJ22" i="21"/>
  <c r="CK22" i="21"/>
  <c r="CL22" i="21"/>
  <c r="CM22" i="21"/>
  <c r="CN22" i="21"/>
  <c r="CO22" i="21"/>
  <c r="CP22" i="21"/>
  <c r="CQ22" i="21"/>
  <c r="C22" i="30" l="1"/>
  <c r="D22" i="30"/>
  <c r="E22" i="30"/>
  <c r="F22" i="30"/>
  <c r="G22" i="30"/>
  <c r="H22" i="30"/>
  <c r="I22" i="30"/>
  <c r="J22" i="30"/>
  <c r="K22" i="30"/>
  <c r="L22" i="30"/>
  <c r="M22" i="30"/>
  <c r="N22" i="30"/>
  <c r="O22" i="30"/>
  <c r="P22" i="30"/>
  <c r="Q22" i="30"/>
  <c r="R22" i="30"/>
  <c r="S22" i="30"/>
  <c r="T22" i="30"/>
  <c r="U22" i="30"/>
  <c r="V22" i="30"/>
  <c r="W22" i="30"/>
  <c r="X22" i="30"/>
  <c r="Y22" i="30"/>
  <c r="Z22" i="30"/>
  <c r="AA22" i="30"/>
  <c r="AB22" i="30"/>
  <c r="AC22" i="30"/>
  <c r="AD22" i="30"/>
  <c r="AE22" i="30"/>
  <c r="AF22" i="30"/>
  <c r="AG22" i="30"/>
  <c r="AH22" i="30"/>
  <c r="AI22" i="30"/>
  <c r="AJ22" i="30"/>
  <c r="AK22" i="30"/>
  <c r="AL22" i="30"/>
  <c r="AM14" i="30"/>
  <c r="AN14" i="30"/>
  <c r="AM11" i="30"/>
  <c r="AN11" i="30"/>
  <c r="AM7" i="30"/>
  <c r="AN7" i="30"/>
  <c r="AM12" i="30"/>
  <c r="AN12" i="30"/>
  <c r="AM8" i="30"/>
  <c r="AN8" i="30"/>
  <c r="AM13" i="30"/>
  <c r="AN13" i="30"/>
  <c r="AM15" i="30"/>
  <c r="AN15" i="30"/>
  <c r="AM16" i="30"/>
  <c r="AN16" i="30"/>
  <c r="AM17" i="30"/>
  <c r="AN17" i="30"/>
  <c r="AM10" i="30"/>
  <c r="AN10" i="30"/>
  <c r="AM18" i="30"/>
  <c r="AN18" i="30"/>
  <c r="AM19" i="30"/>
  <c r="AN19" i="30"/>
  <c r="AM21" i="30"/>
  <c r="AN21" i="30"/>
  <c r="EU22" i="29"/>
  <c r="EV22" i="29"/>
  <c r="EW22" i="29"/>
  <c r="EU21" i="29"/>
  <c r="EV21" i="29"/>
  <c r="EW21" i="29"/>
  <c r="EU19" i="29"/>
  <c r="EV19" i="29"/>
  <c r="EW19" i="29"/>
  <c r="EU9" i="29"/>
  <c r="EV9" i="29"/>
  <c r="EW9" i="29"/>
  <c r="EU15" i="29"/>
  <c r="EV15" i="29"/>
  <c r="EW15" i="29"/>
  <c r="EU16" i="29"/>
  <c r="EV16" i="29"/>
  <c r="EW16" i="29"/>
  <c r="EU20" i="29"/>
  <c r="EV20" i="29"/>
  <c r="EW20" i="29"/>
  <c r="EU13" i="29"/>
  <c r="EV13" i="29"/>
  <c r="EW13" i="29"/>
  <c r="EU12" i="29"/>
  <c r="EV12" i="29"/>
  <c r="EW12" i="29"/>
  <c r="EU8" i="29"/>
  <c r="EV8" i="29"/>
  <c r="EW8" i="29"/>
  <c r="EU18" i="29"/>
  <c r="EV18" i="29"/>
  <c r="EW18" i="29"/>
  <c r="EU10" i="29"/>
  <c r="EV10" i="29"/>
  <c r="EW10" i="29"/>
  <c r="EU14" i="29"/>
  <c r="EV14" i="29"/>
  <c r="EW14" i="29"/>
  <c r="EU11" i="29"/>
  <c r="EV11" i="29"/>
  <c r="EW11" i="29"/>
  <c r="EQ22" i="29"/>
  <c r="ER22" i="29"/>
  <c r="ES22" i="29"/>
  <c r="EQ21" i="29"/>
  <c r="ER21" i="29"/>
  <c r="ES21" i="29"/>
  <c r="EQ19" i="29"/>
  <c r="ER19" i="29"/>
  <c r="ES19" i="29"/>
  <c r="EQ9" i="29"/>
  <c r="ER9" i="29"/>
  <c r="ES9" i="29"/>
  <c r="EQ15" i="29"/>
  <c r="ER15" i="29"/>
  <c r="ES15" i="29"/>
  <c r="EQ16" i="29"/>
  <c r="ER16" i="29"/>
  <c r="ES16" i="29"/>
  <c r="EQ20" i="29"/>
  <c r="ER20" i="29"/>
  <c r="ES20" i="29"/>
  <c r="EQ13" i="29"/>
  <c r="ER13" i="29"/>
  <c r="ES13" i="29"/>
  <c r="EQ12" i="29"/>
  <c r="ER12" i="29"/>
  <c r="ES12" i="29"/>
  <c r="EQ8" i="29"/>
  <c r="ER8" i="29"/>
  <c r="ES8" i="29"/>
  <c r="EQ18" i="29"/>
  <c r="ER18" i="29"/>
  <c r="ES18" i="29"/>
  <c r="EQ10" i="29"/>
  <c r="ER10" i="29"/>
  <c r="ES10" i="29"/>
  <c r="EQ14" i="29"/>
  <c r="ER14" i="29"/>
  <c r="ES14" i="29"/>
  <c r="EQ11" i="29"/>
  <c r="ER11" i="29"/>
  <c r="ES11" i="29"/>
  <c r="C23" i="29"/>
  <c r="D23" i="29"/>
  <c r="E23" i="29"/>
  <c r="F23" i="29"/>
  <c r="G23" i="29"/>
  <c r="H23" i="29"/>
  <c r="I23" i="29"/>
  <c r="J23" i="29"/>
  <c r="K23" i="29"/>
  <c r="L23" i="29"/>
  <c r="M23" i="29"/>
  <c r="N23" i="29"/>
  <c r="O23" i="29"/>
  <c r="P23" i="29"/>
  <c r="Q23" i="29"/>
  <c r="R23" i="29"/>
  <c r="S23" i="29"/>
  <c r="T23" i="29"/>
  <c r="U23" i="29"/>
  <c r="V23" i="29"/>
  <c r="W23" i="29"/>
  <c r="X23" i="29"/>
  <c r="Y23" i="29"/>
  <c r="Z23" i="29"/>
  <c r="AA23" i="29"/>
  <c r="AB23" i="29"/>
  <c r="AC23" i="29"/>
  <c r="AD23" i="29"/>
  <c r="AE23" i="29"/>
  <c r="AF23" i="29"/>
  <c r="AG23" i="29"/>
  <c r="AH23" i="29"/>
  <c r="AI23" i="29"/>
  <c r="AJ23" i="29"/>
  <c r="AK23" i="29"/>
  <c r="AL23" i="29"/>
  <c r="AM23" i="29"/>
  <c r="AN23" i="29"/>
  <c r="AO23" i="29"/>
  <c r="AP23" i="29"/>
  <c r="AQ23" i="29"/>
  <c r="AR23" i="29"/>
  <c r="AS23" i="29"/>
  <c r="AT23" i="29"/>
  <c r="AU23" i="29"/>
  <c r="AV23" i="29"/>
  <c r="AW23" i="29"/>
  <c r="AX23" i="29"/>
  <c r="AY23" i="29"/>
  <c r="AZ23" i="29"/>
  <c r="BA23" i="29"/>
  <c r="BB23" i="29"/>
  <c r="BC23" i="29"/>
  <c r="BD23" i="29"/>
  <c r="BE23" i="29"/>
  <c r="BF23" i="29"/>
  <c r="BG23" i="29"/>
  <c r="BH23" i="29"/>
  <c r="BI23" i="29"/>
  <c r="BJ23" i="29"/>
  <c r="BK23" i="29"/>
  <c r="BL23" i="29"/>
  <c r="BM23" i="29"/>
  <c r="BN23" i="29"/>
  <c r="BO23" i="29"/>
  <c r="BP23" i="29"/>
  <c r="BQ23" i="29"/>
  <c r="BR23" i="29"/>
  <c r="BS23" i="29"/>
  <c r="BT23" i="29"/>
  <c r="BU23" i="29"/>
  <c r="BV23" i="29"/>
  <c r="BW23" i="29"/>
  <c r="BX23" i="29"/>
  <c r="BY23" i="29"/>
  <c r="BZ23" i="29"/>
  <c r="CA23" i="29"/>
  <c r="CB23" i="29"/>
  <c r="CC23" i="29"/>
  <c r="CD23" i="29"/>
  <c r="CE23" i="29"/>
  <c r="CF23" i="29"/>
  <c r="CG23" i="29"/>
  <c r="CH23" i="29"/>
  <c r="CI23" i="29"/>
  <c r="CJ23" i="29"/>
  <c r="CK23" i="29"/>
  <c r="CL23" i="29"/>
  <c r="CM23" i="29"/>
  <c r="CN23" i="29"/>
  <c r="CO23" i="29"/>
  <c r="CP23" i="29"/>
  <c r="CQ23" i="29"/>
  <c r="CR23" i="29"/>
  <c r="CS23" i="29"/>
  <c r="CT23" i="29"/>
  <c r="CU23" i="29"/>
  <c r="CV23" i="29"/>
  <c r="CW23" i="29"/>
  <c r="CX23" i="29"/>
  <c r="CY23" i="29"/>
  <c r="CZ23" i="29"/>
  <c r="DA23" i="29"/>
  <c r="DB23" i="29"/>
  <c r="DC23" i="29"/>
  <c r="DD23" i="29"/>
  <c r="DE23" i="29"/>
  <c r="DF23" i="29"/>
  <c r="DG23" i="29"/>
  <c r="DH23" i="29"/>
  <c r="DI23" i="29"/>
  <c r="DJ23" i="29"/>
  <c r="DK23" i="29"/>
  <c r="DL23" i="29"/>
  <c r="DM23" i="29"/>
  <c r="DN23" i="29"/>
  <c r="DO23" i="29"/>
  <c r="DP23" i="29"/>
  <c r="DQ23" i="29"/>
  <c r="DR23" i="29"/>
  <c r="DS23" i="29"/>
  <c r="DT23" i="29"/>
  <c r="DU23" i="29"/>
  <c r="DV23" i="29"/>
  <c r="DW23" i="29"/>
  <c r="DX23" i="29"/>
  <c r="DY23" i="29"/>
  <c r="DZ23" i="29"/>
  <c r="EA23" i="29"/>
  <c r="EB23" i="29"/>
  <c r="EC23" i="29"/>
  <c r="ED23" i="29"/>
  <c r="EE23" i="29"/>
  <c r="EF23" i="29"/>
  <c r="EG23" i="29"/>
  <c r="EH23" i="29"/>
  <c r="EI23" i="29"/>
  <c r="EJ23" i="29"/>
  <c r="EK23" i="29"/>
  <c r="EL23" i="29"/>
  <c r="EM23" i="29"/>
  <c r="EN23" i="29"/>
  <c r="EO23" i="29"/>
  <c r="EP23" i="29"/>
  <c r="EQ23" i="29" l="1"/>
  <c r="EU23" i="29"/>
  <c r="EV23" i="29"/>
  <c r="ER23" i="29"/>
  <c r="EW23" i="29"/>
  <c r="ES23" i="29"/>
  <c r="CO19" i="28" l="1"/>
  <c r="CP19" i="28"/>
  <c r="CQ19" i="28"/>
  <c r="CR19" i="28"/>
  <c r="CS19" i="28"/>
  <c r="CO18" i="28"/>
  <c r="CP18" i="28"/>
  <c r="CQ18" i="28"/>
  <c r="CR18" i="28"/>
  <c r="CS18" i="28"/>
  <c r="CO17" i="28"/>
  <c r="CP17" i="28"/>
  <c r="CQ17" i="28"/>
  <c r="CR17" i="28"/>
  <c r="CS17" i="28"/>
  <c r="CO10" i="28"/>
  <c r="CP10" i="28"/>
  <c r="CQ10" i="28"/>
  <c r="CR10" i="28"/>
  <c r="CS10" i="28"/>
  <c r="CO13" i="28"/>
  <c r="CP13" i="28"/>
  <c r="CQ13" i="28"/>
  <c r="CR13" i="28"/>
  <c r="CS13" i="28"/>
  <c r="CO16" i="28"/>
  <c r="CP16" i="28"/>
  <c r="CQ16" i="28"/>
  <c r="CR16" i="28"/>
  <c r="CS16" i="28"/>
  <c r="CO9" i="28"/>
  <c r="CP9" i="28"/>
  <c r="CQ9" i="28"/>
  <c r="CR9" i="28"/>
  <c r="CS9" i="28"/>
  <c r="CO21" i="28"/>
  <c r="CP21" i="28"/>
  <c r="CQ21" i="28"/>
  <c r="CR21" i="28"/>
  <c r="CS21" i="28"/>
  <c r="CO8" i="28"/>
  <c r="CP8" i="28"/>
  <c r="CQ8" i="28"/>
  <c r="CR8" i="28"/>
  <c r="CS8" i="28"/>
  <c r="CO7" i="28"/>
  <c r="CP7" i="28"/>
  <c r="CQ7" i="28"/>
  <c r="CR7" i="28"/>
  <c r="CS7" i="28"/>
  <c r="CO14" i="28"/>
  <c r="CP14" i="28"/>
  <c r="CQ14" i="28"/>
  <c r="CR14" i="28"/>
  <c r="CS14" i="28"/>
  <c r="CO20" i="28"/>
  <c r="CP20" i="28"/>
  <c r="CQ20" i="28"/>
  <c r="CR20" i="28"/>
  <c r="CS20" i="28"/>
  <c r="CO12" i="28"/>
  <c r="CP12" i="28"/>
  <c r="CQ12" i="28"/>
  <c r="CR12" i="28"/>
  <c r="CS12" i="28"/>
  <c r="CS11" i="28"/>
  <c r="CR11" i="28"/>
  <c r="CQ11" i="28"/>
  <c r="CP11" i="28"/>
  <c r="CO11" i="28"/>
  <c r="D22" i="28"/>
  <c r="E22" i="28"/>
  <c r="F22" i="28"/>
  <c r="G22" i="28"/>
  <c r="H22" i="28"/>
  <c r="I22" i="28"/>
  <c r="J22" i="28"/>
  <c r="K22" i="28"/>
  <c r="L22" i="28"/>
  <c r="M22" i="28"/>
  <c r="N22" i="28"/>
  <c r="O22" i="28"/>
  <c r="P22" i="28"/>
  <c r="Q22" i="28"/>
  <c r="R22" i="28"/>
  <c r="S22" i="28"/>
  <c r="T22" i="28"/>
  <c r="U22" i="28"/>
  <c r="V22" i="28"/>
  <c r="W22" i="28"/>
  <c r="X22" i="28"/>
  <c r="Y22" i="28"/>
  <c r="Z22" i="28"/>
  <c r="AA22" i="28"/>
  <c r="AB22" i="28"/>
  <c r="AC22" i="28"/>
  <c r="AD22" i="28"/>
  <c r="AE22" i="28"/>
  <c r="AF22" i="28"/>
  <c r="AG22" i="28"/>
  <c r="AH22" i="28"/>
  <c r="AI22" i="28"/>
  <c r="AJ22" i="28"/>
  <c r="AK22" i="28"/>
  <c r="AL22" i="28"/>
  <c r="AM22" i="28"/>
  <c r="AN22" i="28"/>
  <c r="AO22" i="28"/>
  <c r="AP22" i="28"/>
  <c r="AQ22" i="28"/>
  <c r="AR22" i="28"/>
  <c r="AS22" i="28"/>
  <c r="AT22" i="28"/>
  <c r="AU22" i="28"/>
  <c r="AV22" i="28"/>
  <c r="AW22" i="28"/>
  <c r="AX22" i="28"/>
  <c r="AY22" i="28"/>
  <c r="AZ22" i="28"/>
  <c r="BA22" i="28"/>
  <c r="BB22" i="28"/>
  <c r="BC22" i="28"/>
  <c r="BD22" i="28"/>
  <c r="BE22" i="28"/>
  <c r="BF22" i="28"/>
  <c r="BG22" i="28"/>
  <c r="BH22" i="28"/>
  <c r="BI22" i="28"/>
  <c r="BJ22" i="28"/>
  <c r="BK22" i="28"/>
  <c r="BL22" i="28"/>
  <c r="BM22" i="28"/>
  <c r="BN22" i="28"/>
  <c r="BO22" i="28"/>
  <c r="BP22" i="28"/>
  <c r="BQ22" i="28"/>
  <c r="BR22" i="28"/>
  <c r="BS22" i="28"/>
  <c r="BT22" i="28"/>
  <c r="BU22" i="28"/>
  <c r="BV22" i="28"/>
  <c r="BW22" i="28"/>
  <c r="BX22" i="28"/>
  <c r="BY22" i="28"/>
  <c r="BZ22" i="28"/>
  <c r="CA22" i="28"/>
  <c r="CB22" i="28"/>
  <c r="CC22" i="28"/>
  <c r="CD22" i="28"/>
  <c r="CE22" i="28"/>
  <c r="CF22" i="28"/>
  <c r="CG22" i="28"/>
  <c r="CH22" i="28"/>
  <c r="CI22" i="28"/>
  <c r="CJ22" i="28"/>
  <c r="CK22" i="28"/>
  <c r="CL22" i="28"/>
  <c r="CM22" i="28"/>
  <c r="CN22" i="28"/>
  <c r="CV19" i="21"/>
  <c r="CV15" i="21"/>
  <c r="CV8" i="21"/>
  <c r="CV11" i="21"/>
  <c r="CV21" i="21"/>
  <c r="CV10" i="21"/>
  <c r="CV14" i="21"/>
  <c r="CV17" i="21"/>
  <c r="CV20" i="21"/>
  <c r="CV13" i="21"/>
  <c r="CV12" i="21"/>
  <c r="CV9" i="21"/>
  <c r="CV7" i="21"/>
  <c r="CV18" i="21"/>
  <c r="CR19" i="21"/>
  <c r="CS19" i="21"/>
  <c r="CT19" i="21"/>
  <c r="CU19" i="21"/>
  <c r="CR15" i="21"/>
  <c r="CS15" i="21"/>
  <c r="CT15" i="21"/>
  <c r="CU15" i="21"/>
  <c r="CR8" i="21"/>
  <c r="CS8" i="21"/>
  <c r="CT8" i="21"/>
  <c r="CU8" i="21"/>
  <c r="CR11" i="21"/>
  <c r="CS11" i="21"/>
  <c r="CT11" i="21"/>
  <c r="CU11" i="21"/>
  <c r="CR21" i="21"/>
  <c r="CS21" i="21"/>
  <c r="CT21" i="21"/>
  <c r="CU21" i="21"/>
  <c r="CR10" i="21"/>
  <c r="CS10" i="21"/>
  <c r="CT10" i="21"/>
  <c r="CU10" i="21"/>
  <c r="CR14" i="21"/>
  <c r="CS14" i="21"/>
  <c r="CT14" i="21"/>
  <c r="CU14" i="21"/>
  <c r="CR17" i="21"/>
  <c r="CS17" i="21"/>
  <c r="CT17" i="21"/>
  <c r="CU17" i="21"/>
  <c r="CR20" i="21"/>
  <c r="CS20" i="21"/>
  <c r="CT20" i="21"/>
  <c r="CU20" i="21"/>
  <c r="CR13" i="21"/>
  <c r="CS13" i="21"/>
  <c r="CT13" i="21"/>
  <c r="CU13" i="21"/>
  <c r="CR12" i="21"/>
  <c r="CS12" i="21"/>
  <c r="CT12" i="21"/>
  <c r="CU12" i="21"/>
  <c r="CR9" i="21"/>
  <c r="CS9" i="21"/>
  <c r="CT9" i="21"/>
  <c r="CU9" i="21"/>
  <c r="CR7" i="21"/>
  <c r="CS7" i="21"/>
  <c r="CT7" i="21"/>
  <c r="CU7" i="21"/>
  <c r="CU18" i="21"/>
  <c r="CT18" i="21"/>
  <c r="CS18" i="21"/>
  <c r="CR18" i="21"/>
  <c r="CS22" i="21" l="1"/>
  <c r="CT22" i="21"/>
  <c r="CR22" i="21"/>
  <c r="CV22" i="21"/>
  <c r="CP22" i="28"/>
  <c r="CR22" i="28"/>
  <c r="CQ22" i="28"/>
  <c r="CO22" i="28"/>
  <c r="CS22" i="28"/>
  <c r="CU22" i="21"/>
  <c r="AM9" i="30" l="1"/>
  <c r="AM22" i="30" s="1"/>
  <c r="AN9" i="30"/>
  <c r="AN22" i="30" s="1"/>
  <c r="AL22" i="32"/>
  <c r="AK22" i="32"/>
  <c r="AJ22" i="32"/>
  <c r="AI22" i="32"/>
  <c r="AH22" i="32"/>
  <c r="AG22" i="32"/>
  <c r="AF22" i="32"/>
  <c r="AE22" i="32"/>
  <c r="AD22" i="32"/>
  <c r="AC22" i="32"/>
  <c r="AB22" i="32"/>
  <c r="AA22" i="32"/>
  <c r="Z22" i="32"/>
  <c r="Y22" i="32"/>
  <c r="X22" i="32"/>
  <c r="W22" i="32"/>
  <c r="V22" i="32"/>
  <c r="U22" i="32"/>
  <c r="T22" i="32"/>
  <c r="S22" i="32"/>
  <c r="R22" i="32"/>
  <c r="Q22" i="32"/>
  <c r="P22" i="32"/>
  <c r="O22" i="32"/>
  <c r="N22" i="32"/>
  <c r="M22" i="32"/>
  <c r="L22" i="32"/>
  <c r="K22" i="32"/>
  <c r="J22" i="32"/>
  <c r="I22" i="32"/>
  <c r="H22" i="32"/>
  <c r="G22" i="32"/>
  <c r="F22" i="32"/>
  <c r="E22" i="32"/>
  <c r="D22" i="32"/>
  <c r="C22" i="32"/>
  <c r="AN21" i="32"/>
  <c r="AM21" i="32"/>
  <c r="AN19" i="32"/>
  <c r="AM19" i="32"/>
  <c r="AN18" i="32"/>
  <c r="AM18" i="32"/>
  <c r="AN17" i="32"/>
  <c r="AM17" i="32"/>
  <c r="AN16" i="32"/>
  <c r="AM16" i="32"/>
  <c r="AN15" i="32"/>
  <c r="AM15" i="32"/>
  <c r="AN14" i="32"/>
  <c r="AM14" i="32"/>
  <c r="AN13" i="32"/>
  <c r="AM13" i="32"/>
  <c r="AN12" i="32"/>
  <c r="AM12" i="32"/>
  <c r="AN11" i="32"/>
  <c r="AM11" i="32"/>
  <c r="AN10" i="32"/>
  <c r="AM10" i="32"/>
  <c r="AN8" i="32"/>
  <c r="AM8" i="32"/>
  <c r="AN9" i="32"/>
  <c r="AM9" i="32"/>
  <c r="AN7" i="32"/>
  <c r="AM7" i="32"/>
  <c r="EX14" i="29"/>
  <c r="ET14" i="29"/>
  <c r="EX10" i="29"/>
  <c r="ET10" i="29"/>
  <c r="EX18" i="29"/>
  <c r="ET18" i="29"/>
  <c r="EX8" i="29"/>
  <c r="ET8" i="29"/>
  <c r="ET12" i="29"/>
  <c r="EX12" i="29"/>
  <c r="EX13" i="29"/>
  <c r="ET13" i="29"/>
  <c r="EX20" i="29"/>
  <c r="ET20" i="29"/>
  <c r="EX16" i="29"/>
  <c r="ET16" i="29"/>
  <c r="ET15" i="29"/>
  <c r="EX15" i="29"/>
  <c r="EX9" i="29"/>
  <c r="ET9" i="29"/>
  <c r="EX19" i="29"/>
  <c r="ET19" i="29"/>
  <c r="EX21" i="29"/>
  <c r="ET21" i="29"/>
  <c r="ET22" i="29"/>
  <c r="EX22" i="29"/>
  <c r="EX11" i="29"/>
  <c r="ET11" i="29"/>
  <c r="C22" i="28"/>
  <c r="AN14" i="26"/>
  <c r="AN11" i="26"/>
  <c r="AN12" i="26"/>
  <c r="AN8" i="26"/>
  <c r="AN15" i="26"/>
  <c r="AN17" i="26"/>
  <c r="AN18" i="26"/>
  <c r="AN16" i="26"/>
  <c r="AN20" i="26"/>
  <c r="AN13" i="26"/>
  <c r="AN7" i="26"/>
  <c r="AN21" i="26"/>
  <c r="AN9" i="26"/>
  <c r="AN10" i="26"/>
  <c r="C22" i="26"/>
  <c r="D22" i="26"/>
  <c r="E22" i="26"/>
  <c r="F22" i="26"/>
  <c r="G22" i="26"/>
  <c r="H22" i="26"/>
  <c r="I22" i="26"/>
  <c r="J22" i="26"/>
  <c r="K22" i="26"/>
  <c r="L22" i="26"/>
  <c r="M22" i="26"/>
  <c r="N22" i="26"/>
  <c r="O22" i="26"/>
  <c r="P22" i="26"/>
  <c r="Q22" i="26"/>
  <c r="R22" i="26"/>
  <c r="S22" i="26"/>
  <c r="T22" i="26"/>
  <c r="U22" i="26"/>
  <c r="V22" i="26"/>
  <c r="W22" i="26"/>
  <c r="X22" i="26"/>
  <c r="Y22" i="26"/>
  <c r="Z22" i="26"/>
  <c r="AA22" i="26"/>
  <c r="AB22" i="26"/>
  <c r="AC22" i="26"/>
  <c r="AD22" i="26"/>
  <c r="AE22" i="26"/>
  <c r="AF22" i="26"/>
  <c r="AG22" i="26"/>
  <c r="AH22" i="26"/>
  <c r="AI22" i="26"/>
  <c r="AJ22" i="26"/>
  <c r="AK22" i="26"/>
  <c r="AL22" i="26"/>
  <c r="AL22" i="24"/>
  <c r="AK22" i="24"/>
  <c r="AJ22" i="24"/>
  <c r="AI22" i="24"/>
  <c r="AH22" i="24"/>
  <c r="AG22" i="24"/>
  <c r="AF22" i="24"/>
  <c r="AE22" i="24"/>
  <c r="AD22" i="24"/>
  <c r="AC22" i="24"/>
  <c r="AB22" i="24"/>
  <c r="AA22" i="24"/>
  <c r="Z22" i="24"/>
  <c r="Y22" i="24"/>
  <c r="X22" i="24"/>
  <c r="W22" i="24"/>
  <c r="V22" i="24"/>
  <c r="U22" i="24"/>
  <c r="T22" i="24"/>
  <c r="S22" i="24"/>
  <c r="R22" i="24"/>
  <c r="Q22" i="24"/>
  <c r="P22" i="24"/>
  <c r="O22" i="24"/>
  <c r="N22" i="24"/>
  <c r="M22" i="24"/>
  <c r="L22" i="24"/>
  <c r="K22" i="24"/>
  <c r="J22" i="24"/>
  <c r="I22" i="24"/>
  <c r="H22" i="24"/>
  <c r="G22" i="24"/>
  <c r="F22" i="24"/>
  <c r="E22" i="24"/>
  <c r="D22" i="24"/>
  <c r="C22" i="24"/>
  <c r="G20" i="22"/>
  <c r="E20" i="22"/>
  <c r="D20" i="22"/>
  <c r="C20" i="22"/>
  <c r="AM20" i="4"/>
  <c r="AN20" i="4"/>
  <c r="AM18" i="4"/>
  <c r="AN18" i="4"/>
  <c r="AM16" i="4"/>
  <c r="AN16" i="4"/>
  <c r="AM19" i="4"/>
  <c r="AN19" i="4"/>
  <c r="AM17" i="4"/>
  <c r="AN17" i="4"/>
  <c r="AM10" i="4"/>
  <c r="AN10" i="4"/>
  <c r="AM8" i="4"/>
  <c r="AN8" i="4"/>
  <c r="AM9" i="4"/>
  <c r="AN9" i="4"/>
  <c r="AM15" i="4"/>
  <c r="AN15" i="4"/>
  <c r="AM13" i="4"/>
  <c r="AN13" i="4"/>
  <c r="AM7" i="4"/>
  <c r="AN7" i="4"/>
  <c r="AM12" i="4"/>
  <c r="AN12" i="4"/>
  <c r="AM11" i="4"/>
  <c r="AN11" i="4"/>
  <c r="AN20" i="18"/>
  <c r="AM20" i="18"/>
  <c r="AL21" i="18"/>
  <c r="AK21" i="18"/>
  <c r="AJ21" i="18"/>
  <c r="AI21" i="18"/>
  <c r="AH21" i="18"/>
  <c r="AG21" i="18"/>
  <c r="AF21" i="18"/>
  <c r="AE21" i="18"/>
  <c r="AD21" i="18"/>
  <c r="AC21" i="18"/>
  <c r="AB21" i="18"/>
  <c r="AA21" i="18"/>
  <c r="Z21" i="18"/>
  <c r="Y21" i="18"/>
  <c r="X21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AN20" i="17"/>
  <c r="AM20" i="17"/>
  <c r="AL21" i="17"/>
  <c r="AK21" i="17"/>
  <c r="C24" i="20" s="1"/>
  <c r="AJ21" i="17"/>
  <c r="AI21" i="17"/>
  <c r="C23" i="20" s="1"/>
  <c r="AH21" i="17"/>
  <c r="AG21" i="17"/>
  <c r="C22" i="20" s="1"/>
  <c r="AF21" i="17"/>
  <c r="AE21" i="17"/>
  <c r="C21" i="20" s="1"/>
  <c r="AD21" i="17"/>
  <c r="AC21" i="17"/>
  <c r="C20" i="20" s="1"/>
  <c r="AB21" i="17"/>
  <c r="AA21" i="17"/>
  <c r="C19" i="20" s="1"/>
  <c r="Z21" i="17"/>
  <c r="Y21" i="17"/>
  <c r="C18" i="20" s="1"/>
  <c r="X21" i="17"/>
  <c r="W21" i="17"/>
  <c r="C17" i="20" s="1"/>
  <c r="V21" i="17"/>
  <c r="U21" i="17"/>
  <c r="C16" i="20" s="1"/>
  <c r="T21" i="17"/>
  <c r="S21" i="17"/>
  <c r="C15" i="20" s="1"/>
  <c r="R21" i="17"/>
  <c r="Q21" i="17"/>
  <c r="C14" i="20" s="1"/>
  <c r="P21" i="17"/>
  <c r="O21" i="17"/>
  <c r="C13" i="20" s="1"/>
  <c r="N21" i="17"/>
  <c r="M21" i="17"/>
  <c r="C12" i="20" s="1"/>
  <c r="L21" i="17"/>
  <c r="K21" i="17"/>
  <c r="C11" i="20" s="1"/>
  <c r="J21" i="17"/>
  <c r="I21" i="17"/>
  <c r="C10" i="20" s="1"/>
  <c r="H21" i="17"/>
  <c r="G21" i="17"/>
  <c r="C9" i="20" s="1"/>
  <c r="F21" i="17"/>
  <c r="E21" i="17"/>
  <c r="C8" i="20" s="1"/>
  <c r="D21" i="17"/>
  <c r="C21" i="17"/>
  <c r="C7" i="20" s="1"/>
  <c r="AN18" i="14"/>
  <c r="AM18" i="14"/>
  <c r="AN15" i="14"/>
  <c r="AM15" i="14"/>
  <c r="AL21" i="14"/>
  <c r="AK21" i="14"/>
  <c r="AJ21" i="14"/>
  <c r="AI21" i="14"/>
  <c r="AH21" i="14"/>
  <c r="AG21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AL21" i="4"/>
  <c r="AK21" i="4"/>
  <c r="C24" i="8" s="1"/>
  <c r="AJ21" i="4"/>
  <c r="AI21" i="4"/>
  <c r="C23" i="8" s="1"/>
  <c r="AH21" i="4"/>
  <c r="AG21" i="4"/>
  <c r="C22" i="8" s="1"/>
  <c r="AF21" i="4"/>
  <c r="AE21" i="4"/>
  <c r="C21" i="8" s="1"/>
  <c r="AD21" i="4"/>
  <c r="AC21" i="4"/>
  <c r="C20" i="8" s="1"/>
  <c r="AB21" i="4"/>
  <c r="AA21" i="4"/>
  <c r="C19" i="8" s="1"/>
  <c r="Z21" i="4"/>
  <c r="Y21" i="4"/>
  <c r="C18" i="8" s="1"/>
  <c r="X21" i="4"/>
  <c r="W21" i="4"/>
  <c r="C17" i="8" s="1"/>
  <c r="V21" i="4"/>
  <c r="U21" i="4"/>
  <c r="C16" i="8" s="1"/>
  <c r="T21" i="4"/>
  <c r="S21" i="4"/>
  <c r="C15" i="8" s="1"/>
  <c r="R21" i="4"/>
  <c r="Q21" i="4"/>
  <c r="C14" i="8" s="1"/>
  <c r="P21" i="4"/>
  <c r="O21" i="4"/>
  <c r="C13" i="8" s="1"/>
  <c r="N21" i="4"/>
  <c r="M21" i="4"/>
  <c r="C12" i="8" s="1"/>
  <c r="L21" i="4"/>
  <c r="K21" i="4"/>
  <c r="C11" i="8" s="1"/>
  <c r="J21" i="4"/>
  <c r="I21" i="4"/>
  <c r="C10" i="8" s="1"/>
  <c r="H21" i="4"/>
  <c r="G21" i="4"/>
  <c r="C9" i="8" s="1"/>
  <c r="F21" i="4"/>
  <c r="E21" i="4"/>
  <c r="C8" i="8" s="1"/>
  <c r="D21" i="4"/>
  <c r="C21" i="4"/>
  <c r="C7" i="8" s="1"/>
  <c r="AN18" i="18"/>
  <c r="AM18" i="18"/>
  <c r="AN17" i="18"/>
  <c r="AM17" i="18"/>
  <c r="AN9" i="18"/>
  <c r="AM9" i="18"/>
  <c r="AN16" i="18"/>
  <c r="AM16" i="18"/>
  <c r="AN14" i="18"/>
  <c r="AM14" i="18"/>
  <c r="AN15" i="18"/>
  <c r="AM15" i="18"/>
  <c r="AN10" i="18"/>
  <c r="AM10" i="18"/>
  <c r="AN7" i="18"/>
  <c r="AM7" i="18"/>
  <c r="AN13" i="18"/>
  <c r="AM13" i="18"/>
  <c r="AN12" i="18"/>
  <c r="AM12" i="18"/>
  <c r="AN11" i="18"/>
  <c r="AM11" i="18"/>
  <c r="AN6" i="18"/>
  <c r="AM6" i="18"/>
  <c r="AN8" i="18"/>
  <c r="AM8" i="18"/>
  <c r="AN18" i="17"/>
  <c r="AM18" i="17"/>
  <c r="AN17" i="17"/>
  <c r="AM17" i="17"/>
  <c r="AN9" i="17"/>
  <c r="AM9" i="17"/>
  <c r="AN16" i="17"/>
  <c r="AM16" i="17"/>
  <c r="AN15" i="17"/>
  <c r="AM15" i="17"/>
  <c r="AN6" i="17"/>
  <c r="AM6" i="17"/>
  <c r="AN8" i="17"/>
  <c r="AM8" i="17"/>
  <c r="AN14" i="17"/>
  <c r="AM14" i="17"/>
  <c r="AN12" i="17"/>
  <c r="AM12" i="17"/>
  <c r="AN11" i="17"/>
  <c r="AM11" i="17"/>
  <c r="AN7" i="17"/>
  <c r="AM7" i="17"/>
  <c r="AN10" i="17"/>
  <c r="AM10" i="17"/>
  <c r="AN13" i="17"/>
  <c r="AM13" i="17"/>
  <c r="AM20" i="14"/>
  <c r="AN20" i="14"/>
  <c r="AM7" i="14"/>
  <c r="AN7" i="14"/>
  <c r="AN13" i="14"/>
  <c r="AN11" i="14"/>
  <c r="AN9" i="14"/>
  <c r="AN19" i="14"/>
  <c r="AM16" i="14"/>
  <c r="AM9" i="14"/>
  <c r="AN12" i="14"/>
  <c r="AN8" i="14"/>
  <c r="AN10" i="14"/>
  <c r="AN16" i="14"/>
  <c r="AM12" i="14"/>
  <c r="AN6" i="4"/>
  <c r="AM6" i="4"/>
  <c r="AM19" i="14"/>
  <c r="AM6" i="14"/>
  <c r="AM11" i="14"/>
  <c r="AM13" i="14"/>
  <c r="AM10" i="14"/>
  <c r="AM8" i="14"/>
  <c r="AN6" i="14"/>
  <c r="AM17" i="14"/>
  <c r="AN17" i="14"/>
  <c r="AN22" i="32" l="1"/>
  <c r="C25" i="8"/>
  <c r="AN22" i="24"/>
  <c r="AM22" i="26"/>
  <c r="AM22" i="24"/>
  <c r="ET23" i="29"/>
  <c r="EX23" i="29"/>
  <c r="AM22" i="32"/>
  <c r="AN22" i="26"/>
  <c r="H20" i="22"/>
  <c r="AM21" i="18"/>
  <c r="AN21" i="18"/>
  <c r="AM21" i="17"/>
  <c r="AN21" i="17"/>
  <c r="C25" i="20"/>
  <c r="D15" i="20" s="1"/>
  <c r="AM21" i="14"/>
  <c r="AN21" i="14"/>
  <c r="AM21" i="4"/>
  <c r="AN21" i="4"/>
  <c r="D22" i="20" l="1"/>
  <c r="D12" i="20"/>
  <c r="D19" i="20"/>
  <c r="D13" i="20"/>
  <c r="D14" i="20"/>
  <c r="D10" i="20"/>
  <c r="D8" i="20"/>
  <c r="D18" i="20"/>
  <c r="D21" i="20"/>
  <c r="D20" i="20"/>
  <c r="D9" i="20"/>
  <c r="D23" i="20"/>
  <c r="D7" i="20"/>
  <c r="D17" i="20"/>
  <c r="D11" i="20"/>
  <c r="D16" i="20"/>
  <c r="D24" i="20"/>
  <c r="D8" i="8"/>
  <c r="D7" i="8"/>
  <c r="D15" i="8"/>
  <c r="D24" i="8"/>
  <c r="D22" i="8"/>
  <c r="D13" i="8"/>
  <c r="D10" i="8"/>
  <c r="D14" i="8"/>
  <c r="D12" i="8"/>
  <c r="D16" i="8"/>
  <c r="D23" i="8"/>
  <c r="D20" i="8"/>
  <c r="D21" i="8"/>
  <c r="D19" i="8"/>
  <c r="D17" i="8"/>
  <c r="D18" i="8"/>
  <c r="D11" i="8"/>
  <c r="D9" i="8"/>
  <c r="D25" i="20" l="1"/>
  <c r="D25" i="8"/>
</calcChain>
</file>

<file path=xl/sharedStrings.xml><?xml version="1.0" encoding="utf-8"?>
<sst xmlns="http://schemas.openxmlformats.org/spreadsheetml/2006/main" count="1342" uniqueCount="89">
  <si>
    <t>#</t>
  </si>
  <si>
    <t>ჯამი</t>
  </si>
  <si>
    <t>სადაზღვევო კომპანიის დასახელება</t>
  </si>
  <si>
    <t>სიცოცხლის დაზღვევა</t>
  </si>
  <si>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</si>
  <si>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</si>
  <si>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</si>
  <si>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</si>
  <si>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</si>
  <si>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</si>
  <si>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</si>
  <si>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</si>
  <si>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</si>
  <si>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</si>
  <si>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</si>
  <si>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 xml:space="preserve">შენიშვნა: </t>
  </si>
  <si>
    <t>გამ. პრემია ბრუტო</t>
  </si>
  <si>
    <t>გამ. პრემია ნეტო</t>
  </si>
  <si>
    <r>
      <t xml:space="preserve">ბრუტო </t>
    </r>
    <r>
      <rPr>
        <sz val="10"/>
        <rFont val="AcadNusx"/>
      </rPr>
      <t>- გამომუშავებული პრემიის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</si>
  <si>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გამომუშავებული პრემიის ოდენობა გადაზღვევის გამოკლებით.</t>
    </r>
  </si>
  <si>
    <t>ანაზღ. ზარალი ბრუტო</t>
  </si>
  <si>
    <t>ანაზღ. ზარალი ნეტო</t>
  </si>
  <si>
    <r>
      <t xml:space="preserve">ბრუტო </t>
    </r>
    <r>
      <rPr>
        <sz val="10"/>
        <rFont val="AcadNusx"/>
      </rPr>
      <t>- გადახდილი ზარალის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</si>
  <si>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გადახდილი ზარალის ოდენობა გადაზღვევის გამოკლებით.</t>
    </r>
  </si>
  <si>
    <t>დაზღვევის სახეობა</t>
  </si>
  <si>
    <t>წილი ბაზარზე</t>
  </si>
  <si>
    <t>(პირდაპირი დაზღვევის საქმიანობა, სახეობების მიხედვით)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</si>
  <si>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</si>
  <si>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</si>
  <si>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</si>
  <si>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</si>
  <si>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 xml:space="preserve">ქონების დაზღვევა </t>
  </si>
  <si>
    <t xml:space="preserve">სამოქალაქო პასუხისმგებლობის დაზღვევა </t>
  </si>
  <si>
    <t>ქონების დაზღვევა</t>
  </si>
  <si>
    <t>უბედური შემთხვევის დაზღვევა</t>
  </si>
  <si>
    <t>სახმელეთო სატრანსპორტო საშუალებათა დაზღვევა (გარდა სარკინიგზო ტრანსპორტისა)</t>
  </si>
  <si>
    <t xml:space="preserve">სახმელეთო სატრანსპორტო საშუალებათა დაზღვევა (გარდა სარკინიგზო ტრანსპორტისა) 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</si>
  <si>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 </t>
  </si>
  <si>
    <t>საჰაერო სატრანსპორტო საშუალებათა გამოყენებასთან დაკავშირებული პასუხისმგებლობის დაზღვევა</t>
  </si>
  <si>
    <t>შესაძლებელია მონაცემები მცირედით შეიცვალოს, რადგან რამოდენიმე კომპანიაში მიმდინარეობს ინფორმაციის დაზუსტება</t>
  </si>
  <si>
    <t>სახმელეთო ავტოსატრანსპორტო საშუალებათა დაზღვევა (ავტოკასკო)</t>
  </si>
  <si>
    <t>სხვა სახმელეთო სატრანსპორტო საშუალებათა დაზღვევა</t>
  </si>
  <si>
    <t>მცურავ სატრანსპორტო საშუალებათა დაზღვევა (კორპუსის დაზღვევა)</t>
  </si>
  <si>
    <t>ინფორმაცია სადაზღვევო პოლისების რაოდენობაზე - ("პირდაპირი დაზღვევის" საქმიანობა)</t>
  </si>
  <si>
    <t>გაფორმებული წლის დასაწყისიდან</t>
  </si>
  <si>
    <t>საანგარიშო თარიღისთვის მოქმედი</t>
  </si>
  <si>
    <t>(გადაზღვევის საქმიანობა, სახეობების მიხედვით)</t>
  </si>
  <si>
    <t>სს “სადაზღვევო კომპანია ალდაგი"</t>
  </si>
  <si>
    <t>სს "სადაზღვევო კომპანია ჯი პი აი ჰოლდინგი"</t>
  </si>
  <si>
    <t>სს „სტანდარტ დაზღვევა საქართველო“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</si>
  <si>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</si>
  <si>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</si>
  <si>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</si>
  <si>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</si>
  <si>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</si>
  <si>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r>
      <t xml:space="preserve">ბრუტო </t>
    </r>
    <r>
      <rPr>
        <sz val="10"/>
        <rFont val="AcadNusx"/>
      </rPr>
      <t>- დამდგარი ზარალების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</si>
  <si>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დამდგარი ზარალების ოდენობა გადაზღვევის გამოკლებით.</t>
    </r>
  </si>
  <si>
    <t>სს დაზღვევის საერთაშორისო კომპანია "ირაო"</t>
  </si>
  <si>
    <t>სს სადაზღვევო კომპანია "აი სი ჯგუფი"</t>
  </si>
  <si>
    <t>სს „სადაზღვევო კომპანია ალფა“</t>
  </si>
  <si>
    <t>სს სადაზღვევო კომპანია "უნისონი"</t>
  </si>
  <si>
    <t>სს ”პსპ დაზღვევა”</t>
  </si>
  <si>
    <t>სს დაზღვევის კომპანია "ქართუ"</t>
  </si>
  <si>
    <t>სს სადაზღვევო კომპანია "ტაო"</t>
  </si>
  <si>
    <t>სს საერთაშორისო სადაზღვევო კომპანია კამარა - KAMARA</t>
  </si>
  <si>
    <t>სს სადაზღვევო კომპანია იმედი L</t>
  </si>
  <si>
    <t>სს სადაზღვევო კომპანია „არდი დაზღვევა“</t>
  </si>
  <si>
    <t>სს "თიბისი დაზღვევა"</t>
  </si>
  <si>
    <t>სს რისკების მართვისა და სადაზღვევო კომპანია გლობალ ბენეფიტს ჯორჯია</t>
  </si>
  <si>
    <t>საანგარიშო თარიღი: 31.03.2017</t>
  </si>
  <si>
    <t>საანგარიშო პერიოდი: 01.01.2017 - 31.03.2017</t>
  </si>
  <si>
    <t>სტატისტიკური მოზიდული პრემია მოიცავს სადაზღვევო პრემიას, რომელიც მიეკუთვნება საანგარიშო პერიოდში (01.01.2017 - 31.03.2017)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</t>
  </si>
  <si>
    <t>ფინანსური მოზიდული პრემია მოიცავს სადაზღვევო პრემიას, რომელიც მიეკუთვნება საანგარიშო პერიოდში (01.01.2017 - 31.03.2017)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არა. სტატისტიკური მოზიდული პრემიისგან განსხვავებით, აღნიშნული პრემია კორექტირდება წინა საანგარიშო წლებში აღრიცხული პოლისების გაუქმებით.</t>
  </si>
  <si>
    <t>გამომუშავებული პრემია შეესაბამება საანგარიშო პერიოდში (01.01.2017 - 31.03.2017) მზღვეველების მიერ პირდაპირი დაზღვევით მიღებულ შემოსავალს, მიუხედავად იმისა გადახდილი არის მზღვევლისათვის პრემია თუ არა</t>
  </si>
  <si>
    <t>ანაზღაურებული ზარალი წარმოადგენს საანგარიშო პერიოდში (01.01.2017 - 31.03.2017)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</si>
  <si>
    <t>დამდგარი ზარალი წარმოადგენს საანგარიშო პერიოდში (01.01.2017 - 31.03.2017) დამდგარი ზარალების ოდენობას</t>
  </si>
  <si>
    <t>გამომუშავებული პრემია შეესაბამება საანგარიშო პერიოდში (01.01.2017 - 31.03.2017) მზღვეველების მიერ "მიღებული გადაზღვევით" მიღებულ შემოსავალს, მიუხედავად იმისა გადახდილი არის მზღვევლისათვის პრემია თუ არა</t>
  </si>
  <si>
    <t>ანაზღაურებული ზარალი წარმოადგენს საანგარიშო პერიოდში (01.01.2017- 31.03.2017)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</si>
  <si>
    <t>2017 წლის I კვარტლის  განმავლობაში დაზღვეულ სატრანსპორტო საშუალებათა რაოდენობა</t>
  </si>
  <si>
    <t>2017 წლის I კვარტლის განმავლობაში სადაზღვევო კომპანიების მიერ სტატისტიკური მოზიდული სადაზღვევო პრემია და გადაზღვევის პრემიის ოდენობა</t>
  </si>
  <si>
    <t>2017 წლის I კვარტლის განმავლობაში სადაზღვევო კომპანიების მიერ ფინანსური მოზიდული სადაზღვევო პრემია და გადაზღვევის პრემიის ოდენობა</t>
  </si>
  <si>
    <t>2017 წლის I კვარტლის განმავლობაში გამომუშავებული სადაზღვევო პრემია (პირდაპირი დაზღვევის საქმიანობა, სახეობების მიხედვით)</t>
  </si>
  <si>
    <t>2017 წლის I კვარტლის განმავლობაში სადაზღვევო კომპანიების მიერ ანაზღაურებული ზარალების ოდენობა</t>
  </si>
  <si>
    <t>2017 წლის I კვარტლის განმავლობაში დამდგარი ზარალების ოდენობა</t>
  </si>
  <si>
    <t>სადაზღვევო ბაზრის სტრუქტურა დაზღვევის სახეობების მიხედვით 2017 წლის I კვარტლის მონაცემებით (პირდაპირი დაზღვევის საქმიანობა)</t>
  </si>
  <si>
    <t xml:space="preserve">2017 წლის I კვარტლის განმავლობაში სადაზღვევო კომპანიების მიერ გადაზღვევის საქმიანობით სტატისტიკური მოზიდული პრემია და მომდევნო გადაზღვევის (რეტროცესიის) პრემიის ოდენობა </t>
  </si>
  <si>
    <t xml:space="preserve">2017 წლის I კვარტლის განმავლობაში სადაზღვევო კომპანიების მიერ გადაზღვევის საქმიანობით ფინანსური მოზიდული პრემია და მომდევნო გადაზღვევის (რეტროცესიის) პრემიის ოდენობა </t>
  </si>
  <si>
    <t>2017 წლის I კვარტლის განმავლობაში გამომუშავებული სადაზღვევო პრემია (გადაზღვევის საქმიანობა, სახეობების მიხედვით)</t>
  </si>
  <si>
    <t>სადაზღვევო ბაზრის სტრუქტურა დაზღვევის სახეობების მიხედვით 2017 წლის I კვარტლის მონაცემებით (გადაზღვევის საქმიანობა)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</si>
</sst>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cadMtavr"/>
    </font>
    <font>
      <sz val="10"/>
      <name val="AcadNusx"/>
    </font>
    <font>
      <sz val="9"/>
      <name val="AcadNusx"/>
    </font>
    <font>
      <b/>
      <sz val="10"/>
      <name val="AcadNusx"/>
    </font>
    <font>
      <sz val="10"/>
      <name val="Arial"/>
      <family val="2"/>
      <charset val="204"/>
    </font>
    <font>
      <sz val="8"/>
      <name val="Arial"/>
      <family val="2"/>
    </font>
    <font>
      <sz val="10"/>
      <name val="AcadMtavr"/>
    </font>
    <font>
      <b/>
      <sz val="10"/>
      <color indexed="18"/>
      <name val="Sylfaen"/>
      <family val="1"/>
    </font>
    <font>
      <sz val="10"/>
      <name val="Sylfaen"/>
      <family val="1"/>
    </font>
    <font>
      <b/>
      <sz val="10"/>
      <name val="Sylfaen"/>
      <family val="1"/>
    </font>
    <font>
      <sz val="10"/>
      <name val="Arial"/>
      <family val="2"/>
    </font>
    <font>
      <sz val="11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0"/>
      <color rgb="FFFF0000"/>
      <name val="Arial"/>
      <family val="2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sz val="10"/>
      <color indexed="3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14">
    <xf numFmtId="0" fontId="0" fillId="0" borderId="0" xfId="0"/>
    <xf numFmtId="3" fontId="5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3" fontId="0" fillId="0" borderId="0" xfId="0" applyNumberFormat="1"/>
    <xf numFmtId="2" fontId="4" fillId="0" borderId="0" xfId="0" applyNumberFormat="1" applyFont="1" applyAlignment="1">
      <alignment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0" fillId="2" borderId="2" xfId="0" applyFill="1" applyBorder="1"/>
    <xf numFmtId="0" fontId="4" fillId="2" borderId="2" xfId="0" applyFont="1" applyFill="1" applyBorder="1" applyAlignment="1">
      <alignment horizontal="center"/>
    </xf>
    <xf numFmtId="0" fontId="1" fillId="0" borderId="0" xfId="0" applyFont="1"/>
    <xf numFmtId="0" fontId="4" fillId="0" borderId="0" xfId="0" applyFont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0" fillId="0" borderId="0" xfId="0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6" fillId="2" borderId="4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2" fillId="0" borderId="2" xfId="0" applyFont="1" applyBorder="1" applyAlignment="1">
      <alignment vertical="center"/>
    </xf>
    <xf numFmtId="0" fontId="18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7" fillId="0" borderId="0" xfId="0" applyFont="1" applyAlignment="1">
      <alignment horizontal="left" vertical="center"/>
    </xf>
    <xf numFmtId="3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6" fillId="0" borderId="0" xfId="0" applyFont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wrapText="1"/>
    </xf>
    <xf numFmtId="0" fontId="6" fillId="2" borderId="4" xfId="0" applyFont="1" applyFill="1" applyBorder="1" applyAlignment="1" applyProtection="1">
      <alignment horizontal="center" vertical="top" wrapText="1"/>
    </xf>
    <xf numFmtId="0" fontId="12" fillId="0" borderId="2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165" fontId="0" fillId="0" borderId="0" xfId="3" applyNumberFormat="1" applyFont="1" applyAlignment="1">
      <alignment vertical="center"/>
    </xf>
    <xf numFmtId="165" fontId="0" fillId="0" borderId="0" xfId="0" applyNumberFormat="1" applyAlignment="1">
      <alignment vertical="center"/>
    </xf>
    <xf numFmtId="0" fontId="19" fillId="0" borderId="6" xfId="0" applyFont="1" applyBorder="1" applyAlignment="1" applyProtection="1">
      <alignment horizontal="center" vertical="center" wrapText="1"/>
      <protection locked="0"/>
    </xf>
    <xf numFmtId="3" fontId="20" fillId="0" borderId="2" xfId="0" applyNumberFormat="1" applyFont="1" applyFill="1" applyBorder="1" applyAlignment="1">
      <alignment horizontal="left" vertical="center" wrapText="1"/>
    </xf>
    <xf numFmtId="0" fontId="21" fillId="0" borderId="2" xfId="0" applyFont="1" applyBorder="1" applyAlignment="1">
      <alignment vertical="center"/>
    </xf>
    <xf numFmtId="0" fontId="19" fillId="0" borderId="3" xfId="0" applyFont="1" applyFill="1" applyBorder="1" applyAlignment="1">
      <alignment horizontal="center" vertical="center" wrapText="1"/>
    </xf>
    <xf numFmtId="3" fontId="19" fillId="0" borderId="2" xfId="0" applyNumberFormat="1" applyFont="1" applyBorder="1" applyAlignment="1">
      <alignment vertical="center"/>
    </xf>
    <xf numFmtId="10" fontId="22" fillId="0" borderId="2" xfId="7" applyNumberFormat="1" applyFont="1" applyBorder="1" applyAlignment="1">
      <alignment horizontal="center" vertical="center"/>
    </xf>
    <xf numFmtId="3" fontId="23" fillId="2" borderId="2" xfId="2" applyNumberFormat="1" applyFont="1" applyFill="1" applyBorder="1" applyAlignment="1">
      <alignment horizontal="center" vertical="center" wrapText="1"/>
    </xf>
    <xf numFmtId="9" fontId="23" fillId="2" borderId="2" xfId="7" applyFont="1" applyFill="1" applyBorder="1" applyAlignment="1">
      <alignment horizontal="center" vertical="center" wrapText="1"/>
    </xf>
    <xf numFmtId="10" fontId="22" fillId="0" borderId="2" xfId="7" applyNumberFormat="1" applyFont="1" applyBorder="1" applyAlignment="1">
      <alignment horizontal="center"/>
    </xf>
    <xf numFmtId="0" fontId="13" fillId="0" borderId="0" xfId="0" applyFont="1"/>
    <xf numFmtId="3" fontId="20" fillId="0" borderId="3" xfId="0" applyNumberFormat="1" applyFont="1" applyFill="1" applyBorder="1" applyAlignment="1">
      <alignment horizontal="left" vertical="center" wrapText="1"/>
    </xf>
    <xf numFmtId="0" fontId="18" fillId="0" borderId="0" xfId="0" applyFont="1" applyAlignment="1" applyProtection="1">
      <alignment vertical="center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vertical="center"/>
    </xf>
    <xf numFmtId="0" fontId="12" fillId="2" borderId="2" xfId="0" applyFont="1" applyFill="1" applyBorder="1" applyAlignment="1">
      <alignment horizontal="center" vertical="center" textRotation="90" wrapText="1"/>
    </xf>
    <xf numFmtId="166" fontId="20" fillId="0" borderId="2" xfId="1" applyNumberFormat="1" applyFont="1" applyFill="1" applyBorder="1" applyAlignment="1">
      <alignment horizontal="left" vertical="center" wrapText="1"/>
    </xf>
    <xf numFmtId="166" fontId="20" fillId="0" borderId="2" xfId="1" applyNumberFormat="1" applyFont="1" applyBorder="1" applyAlignment="1" applyProtection="1">
      <alignment horizontal="center" vertical="center" wrapText="1"/>
      <protection locked="0"/>
    </xf>
    <xf numFmtId="166" fontId="20" fillId="0" borderId="3" xfId="1" applyNumberFormat="1" applyFont="1" applyFill="1" applyBorder="1" applyAlignment="1">
      <alignment horizontal="left" vertical="center" wrapText="1"/>
    </xf>
    <xf numFmtId="166" fontId="19" fillId="0" borderId="2" xfId="1" applyNumberFormat="1" applyFont="1" applyBorder="1" applyAlignment="1" applyProtection="1">
      <alignment vertical="center"/>
      <protection locked="0"/>
    </xf>
    <xf numFmtId="166" fontId="19" fillId="0" borderId="2" xfId="1" applyNumberFormat="1" applyFont="1" applyBorder="1" applyAlignment="1">
      <alignment vertical="center"/>
    </xf>
    <xf numFmtId="166" fontId="22" fillId="0" borderId="2" xfId="1" applyNumberFormat="1" applyFont="1" applyBorder="1" applyAlignment="1">
      <alignment horizontal="center" vertical="center"/>
    </xf>
    <xf numFmtId="166" fontId="20" fillId="0" borderId="2" xfId="1" applyNumberFormat="1" applyFont="1" applyFill="1" applyBorder="1" applyAlignment="1">
      <alignment horizontal="center" vertical="center"/>
    </xf>
    <xf numFmtId="166" fontId="22" fillId="0" borderId="2" xfId="1" applyNumberFormat="1" applyFont="1" applyBorder="1" applyAlignment="1">
      <alignment horizontal="center"/>
    </xf>
    <xf numFmtId="43" fontId="19" fillId="0" borderId="2" xfId="1" applyFont="1" applyBorder="1" applyAlignment="1">
      <alignment vertical="center"/>
    </xf>
    <xf numFmtId="166" fontId="19" fillId="0" borderId="3" xfId="1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3" fontId="19" fillId="0" borderId="0" xfId="0" applyNumberFormat="1" applyFont="1" applyBorder="1" applyAlignment="1">
      <alignment vertical="center"/>
    </xf>
    <xf numFmtId="166" fontId="19" fillId="0" borderId="0" xfId="1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166" fontId="19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 applyBorder="1"/>
    <xf numFmtId="43" fontId="19" fillId="0" borderId="0" xfId="1" applyFont="1" applyBorder="1" applyAlignment="1">
      <alignment vertical="center"/>
    </xf>
    <xf numFmtId="166" fontId="5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3" fontId="5" fillId="0" borderId="0" xfId="0" applyNumberFormat="1" applyFont="1" applyAlignment="1">
      <alignment vertical="center"/>
    </xf>
    <xf numFmtId="43" fontId="18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horizontal="left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8">
    <cellStyle name="Comma" xfId="1" builtinId="3"/>
    <cellStyle name="Comma 2" xfId="2"/>
    <cellStyle name="Comma 3" xfId="3"/>
    <cellStyle name="Comma 5" xfId="4"/>
    <cellStyle name="Normal" xfId="0" builtinId="0"/>
    <cellStyle name="Normal 11" xfId="5"/>
    <cellStyle name="Normal 2" xfId="6"/>
    <cellStyle name="Percent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nioradze/Desktop/Statistics%202017%20I/Finance/Forma4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პოლისების რაოდენობა"/>
      <sheetName val="ფინანს მოზიდ პრემიები(დაზღვევა)"/>
      <sheetName val="ანაზღაურებ. ზარალები(დაზღვევა) "/>
      <sheetName val="ფინს.პრემიები(მიღებ გადაზღვ.) "/>
      <sheetName val="ანაზღ. ზარალ.(მიღ.გადაზღვევა) "/>
      <sheetName val="პოლისების რაოდენობა N1–დან"/>
      <sheetName val="მოქმედი პოლისები სტატ N4"/>
      <sheetName val="ალდაგი"/>
      <sheetName val="ალდაგი5"/>
      <sheetName val="ჯიპიაი"/>
      <sheetName val="ჯიპიაი5"/>
      <sheetName val="ირაო"/>
      <sheetName val="ირაო5"/>
      <sheetName val="აისი"/>
      <sheetName val="აისი5"/>
      <sheetName val="არდი"/>
      <sheetName val="არდი5"/>
      <sheetName val="ალფა"/>
      <sheetName val="ალფა5"/>
      <sheetName val="უნისონი"/>
      <sheetName val="უნისონი5"/>
      <sheetName val="პსპ"/>
      <sheetName val="პსპ5"/>
      <sheetName val="ქართუ"/>
      <sheetName val="ქართუ5"/>
      <sheetName val="ტაო"/>
      <sheetName val="ტაო5"/>
      <sheetName val="სტანდარტი"/>
      <sheetName val="სტანდარტი5"/>
      <sheetName val="კამარა"/>
      <sheetName val="კამარა5"/>
      <sheetName val="იმედი"/>
      <sheetName val="იმედი5"/>
      <sheetName val="კოპენბური"/>
      <sheetName val="კოპენბური5"/>
      <sheetName val="გლობალი"/>
      <sheetName val="გლობალი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05">
          <cell r="F105">
            <v>0</v>
          </cell>
          <cell r="H105">
            <v>0</v>
          </cell>
          <cell r="J105">
            <v>0</v>
          </cell>
        </row>
        <row r="106">
          <cell r="F106">
            <v>0</v>
          </cell>
          <cell r="H106">
            <v>2292.33</v>
          </cell>
          <cell r="J106">
            <v>0</v>
          </cell>
        </row>
        <row r="109">
          <cell r="F109">
            <v>0</v>
          </cell>
          <cell r="H109">
            <v>0</v>
          </cell>
          <cell r="J109">
            <v>0</v>
          </cell>
        </row>
        <row r="110">
          <cell r="F110">
            <v>1988315.2599999998</v>
          </cell>
          <cell r="H110">
            <v>2022153.6600000008</v>
          </cell>
          <cell r="J110">
            <v>249438.23</v>
          </cell>
        </row>
        <row r="113">
          <cell r="F113">
            <v>217321.05999999997</v>
          </cell>
          <cell r="H113">
            <v>309823.68000000005</v>
          </cell>
          <cell r="J113">
            <v>14170.85</v>
          </cell>
        </row>
        <row r="117">
          <cell r="F117">
            <v>0</v>
          </cell>
          <cell r="H117">
            <v>0</v>
          </cell>
          <cell r="J117">
            <v>0</v>
          </cell>
        </row>
        <row r="118">
          <cell r="F118">
            <v>0</v>
          </cell>
          <cell r="H118">
            <v>0</v>
          </cell>
          <cell r="J118">
            <v>0</v>
          </cell>
        </row>
        <row r="119">
          <cell r="F119">
            <v>0</v>
          </cell>
          <cell r="H119">
            <v>0</v>
          </cell>
          <cell r="J119">
            <v>0</v>
          </cell>
        </row>
        <row r="122">
          <cell r="F122">
            <v>0</v>
          </cell>
          <cell r="H122">
            <v>0</v>
          </cell>
          <cell r="J122">
            <v>0</v>
          </cell>
        </row>
        <row r="123">
          <cell r="F123">
            <v>0</v>
          </cell>
          <cell r="H123">
            <v>0</v>
          </cell>
          <cell r="J123">
            <v>0</v>
          </cell>
        </row>
        <row r="126">
          <cell r="F126">
            <v>36830.5</v>
          </cell>
          <cell r="H126">
            <v>0</v>
          </cell>
          <cell r="J126">
            <v>0</v>
          </cell>
        </row>
        <row r="127">
          <cell r="F127">
            <v>77203.63</v>
          </cell>
          <cell r="H127">
            <v>295625.95999999996</v>
          </cell>
          <cell r="J127">
            <v>3030</v>
          </cell>
        </row>
        <row r="128">
          <cell r="F128">
            <v>0</v>
          </cell>
          <cell r="H128">
            <v>0</v>
          </cell>
          <cell r="J128">
            <v>0</v>
          </cell>
        </row>
        <row r="129">
          <cell r="F129">
            <v>159170.78</v>
          </cell>
          <cell r="H129">
            <v>0</v>
          </cell>
          <cell r="J129">
            <v>0</v>
          </cell>
        </row>
        <row r="133">
          <cell r="F133">
            <v>0</v>
          </cell>
          <cell r="H133">
            <v>0</v>
          </cell>
          <cell r="J133">
            <v>0</v>
          </cell>
        </row>
        <row r="134">
          <cell r="F134">
            <v>3032665.4200000004</v>
          </cell>
          <cell r="H134">
            <v>35374</v>
          </cell>
          <cell r="J134">
            <v>186.7</v>
          </cell>
        </row>
        <row r="138">
          <cell r="F138">
            <v>0</v>
          </cell>
          <cell r="H138">
            <v>0</v>
          </cell>
          <cell r="J138">
            <v>0</v>
          </cell>
        </row>
        <row r="152">
          <cell r="E152">
            <v>0</v>
          </cell>
          <cell r="G152">
            <v>0</v>
          </cell>
          <cell r="I152">
            <v>0</v>
          </cell>
        </row>
        <row r="153">
          <cell r="I153">
            <v>0</v>
          </cell>
        </row>
        <row r="154">
          <cell r="E154">
            <v>0</v>
          </cell>
          <cell r="G154">
            <v>0</v>
          </cell>
        </row>
        <row r="156">
          <cell r="E156">
            <v>0</v>
          </cell>
          <cell r="G156">
            <v>0</v>
          </cell>
          <cell r="I156">
            <v>0</v>
          </cell>
        </row>
        <row r="157">
          <cell r="E157">
            <v>2400.1999999999998</v>
          </cell>
          <cell r="G157">
            <v>0</v>
          </cell>
          <cell r="I157">
            <v>0</v>
          </cell>
        </row>
        <row r="160">
          <cell r="E160">
            <v>1372.08</v>
          </cell>
          <cell r="G160">
            <v>0</v>
          </cell>
          <cell r="I160">
            <v>0</v>
          </cell>
        </row>
        <row r="164">
          <cell r="E164">
            <v>0</v>
          </cell>
          <cell r="G164">
            <v>0</v>
          </cell>
          <cell r="I164">
            <v>0</v>
          </cell>
        </row>
        <row r="165">
          <cell r="E165">
            <v>0</v>
          </cell>
          <cell r="G165">
            <v>0</v>
          </cell>
          <cell r="I165">
            <v>0</v>
          </cell>
        </row>
        <row r="166">
          <cell r="E166">
            <v>0</v>
          </cell>
          <cell r="G166">
            <v>0</v>
          </cell>
          <cell r="I166">
            <v>0</v>
          </cell>
        </row>
        <row r="169">
          <cell r="E169">
            <v>0</v>
          </cell>
          <cell r="G169">
            <v>0</v>
          </cell>
        </row>
        <row r="170">
          <cell r="E170">
            <v>0</v>
          </cell>
          <cell r="G170">
            <v>0</v>
          </cell>
          <cell r="I170">
            <v>0</v>
          </cell>
        </row>
        <row r="173">
          <cell r="E173">
            <v>0</v>
          </cell>
          <cell r="G173">
            <v>0</v>
          </cell>
          <cell r="I173">
            <v>0</v>
          </cell>
        </row>
        <row r="174">
          <cell r="E174">
            <v>6164.55</v>
          </cell>
          <cell r="G174">
            <v>203113.01999999979</v>
          </cell>
          <cell r="I174">
            <v>0</v>
          </cell>
        </row>
        <row r="175">
          <cell r="E175">
            <v>0</v>
          </cell>
          <cell r="G175">
            <v>0</v>
          </cell>
          <cell r="I175">
            <v>0</v>
          </cell>
        </row>
        <row r="176">
          <cell r="E176">
            <v>59613.81</v>
          </cell>
          <cell r="G176">
            <v>0</v>
          </cell>
          <cell r="I176">
            <v>0</v>
          </cell>
        </row>
        <row r="180">
          <cell r="E180">
            <v>0</v>
          </cell>
          <cell r="G180">
            <v>0</v>
          </cell>
          <cell r="I180">
            <v>0</v>
          </cell>
        </row>
        <row r="181">
          <cell r="E181">
            <v>3014531.12</v>
          </cell>
          <cell r="G181">
            <v>0</v>
          </cell>
          <cell r="I181">
            <v>0</v>
          </cell>
        </row>
        <row r="185">
          <cell r="E185">
            <v>0</v>
          </cell>
          <cell r="G185">
            <v>0</v>
          </cell>
          <cell r="I185">
            <v>0</v>
          </cell>
        </row>
      </sheetData>
      <sheetData sheetId="8">
        <row r="38">
          <cell r="F38">
            <v>0</v>
          </cell>
          <cell r="H38">
            <v>748588.21999999986</v>
          </cell>
          <cell r="J38">
            <v>0</v>
          </cell>
        </row>
        <row r="50">
          <cell r="E50">
            <v>0</v>
          </cell>
          <cell r="G50">
            <v>6995.47</v>
          </cell>
          <cell r="I50">
            <v>0</v>
          </cell>
        </row>
      </sheetData>
      <sheetData sheetId="9">
        <row r="105">
          <cell r="F105">
            <v>12302.169999999996</v>
          </cell>
          <cell r="H105">
            <v>6904.67</v>
          </cell>
          <cell r="J105">
            <v>0</v>
          </cell>
        </row>
        <row r="106">
          <cell r="F106">
            <v>32500</v>
          </cell>
          <cell r="H106">
            <v>345.65999999999985</v>
          </cell>
          <cell r="J106">
            <v>0</v>
          </cell>
        </row>
        <row r="109">
          <cell r="F109">
            <v>4531592.8202</v>
          </cell>
          <cell r="H109">
            <v>1015033.421</v>
          </cell>
          <cell r="J109">
            <v>978177.57880000002</v>
          </cell>
        </row>
        <row r="110">
          <cell r="F110">
            <v>994966.65324400028</v>
          </cell>
          <cell r="H110">
            <v>1417424.7967559998</v>
          </cell>
          <cell r="J110">
            <v>1002156.65</v>
          </cell>
        </row>
        <row r="113">
          <cell r="F113">
            <v>90110.180159000098</v>
          </cell>
          <cell r="H113">
            <v>216107.10984099997</v>
          </cell>
          <cell r="J113">
            <v>81307.709999999992</v>
          </cell>
        </row>
        <row r="117">
          <cell r="F117">
            <v>0</v>
          </cell>
          <cell r="H117">
            <v>0</v>
          </cell>
          <cell r="J117">
            <v>0</v>
          </cell>
        </row>
        <row r="118">
          <cell r="F118">
            <v>0</v>
          </cell>
          <cell r="H118">
            <v>0</v>
          </cell>
          <cell r="J118">
            <v>0</v>
          </cell>
        </row>
        <row r="119">
          <cell r="F119">
            <v>0</v>
          </cell>
          <cell r="H119">
            <v>0</v>
          </cell>
          <cell r="J119">
            <v>0</v>
          </cell>
        </row>
        <row r="122">
          <cell r="F122">
            <v>0</v>
          </cell>
          <cell r="H122">
            <v>0</v>
          </cell>
          <cell r="J122">
            <v>0</v>
          </cell>
        </row>
        <row r="123">
          <cell r="F123">
            <v>0</v>
          </cell>
          <cell r="H123">
            <v>0</v>
          </cell>
          <cell r="J123">
            <v>0</v>
          </cell>
        </row>
        <row r="126">
          <cell r="F126">
            <v>72607.25</v>
          </cell>
          <cell r="H126">
            <v>0</v>
          </cell>
          <cell r="J126">
            <v>0</v>
          </cell>
        </row>
        <row r="127">
          <cell r="F127">
            <v>543572.66177999985</v>
          </cell>
          <cell r="H127">
            <v>455239.84822000004</v>
          </cell>
          <cell r="J127">
            <v>0</v>
          </cell>
        </row>
        <row r="128">
          <cell r="F128">
            <v>0</v>
          </cell>
          <cell r="H128">
            <v>0</v>
          </cell>
          <cell r="J128">
            <v>0</v>
          </cell>
        </row>
        <row r="129">
          <cell r="F129">
            <v>322384.48</v>
          </cell>
          <cell r="H129">
            <v>0</v>
          </cell>
          <cell r="J129">
            <v>0</v>
          </cell>
        </row>
        <row r="133">
          <cell r="F133">
            <v>0</v>
          </cell>
          <cell r="H133">
            <v>0</v>
          </cell>
          <cell r="J133">
            <v>0</v>
          </cell>
        </row>
        <row r="134">
          <cell r="F134">
            <v>191686.19</v>
          </cell>
          <cell r="H134">
            <v>162992.29999999999</v>
          </cell>
          <cell r="J134">
            <v>0</v>
          </cell>
        </row>
        <row r="138">
          <cell r="F138">
            <v>0</v>
          </cell>
          <cell r="H138">
            <v>0</v>
          </cell>
          <cell r="J138">
            <v>0</v>
          </cell>
        </row>
        <row r="152">
          <cell r="E152">
            <v>0</v>
          </cell>
          <cell r="G152">
            <v>0</v>
          </cell>
          <cell r="I152">
            <v>0</v>
          </cell>
        </row>
        <row r="153">
          <cell r="I153">
            <v>0</v>
          </cell>
        </row>
        <row r="154">
          <cell r="E154">
            <v>0</v>
          </cell>
          <cell r="G154">
            <v>0</v>
          </cell>
        </row>
        <row r="156">
          <cell r="E156">
            <v>0</v>
          </cell>
          <cell r="G156">
            <v>0</v>
          </cell>
          <cell r="I156">
            <v>0</v>
          </cell>
        </row>
        <row r="157">
          <cell r="E157">
            <v>0</v>
          </cell>
          <cell r="G157">
            <v>0</v>
          </cell>
          <cell r="I157">
            <v>0</v>
          </cell>
        </row>
        <row r="160">
          <cell r="E160">
            <v>1002.5100000000093</v>
          </cell>
          <cell r="G160">
            <v>0</v>
          </cell>
          <cell r="I160">
            <v>0</v>
          </cell>
        </row>
        <row r="164">
          <cell r="E164">
            <v>0</v>
          </cell>
          <cell r="G164">
            <v>0</v>
          </cell>
          <cell r="I164">
            <v>0</v>
          </cell>
        </row>
        <row r="165">
          <cell r="E165">
            <v>0</v>
          </cell>
          <cell r="G165">
            <v>0</v>
          </cell>
          <cell r="I165">
            <v>0</v>
          </cell>
        </row>
        <row r="166">
          <cell r="E166">
            <v>0</v>
          </cell>
          <cell r="G166">
            <v>0</v>
          </cell>
          <cell r="I166">
            <v>0</v>
          </cell>
        </row>
        <row r="169">
          <cell r="E169">
            <v>0</v>
          </cell>
          <cell r="G169">
            <v>0</v>
          </cell>
        </row>
        <row r="170">
          <cell r="E170">
            <v>0</v>
          </cell>
          <cell r="G170">
            <v>0</v>
          </cell>
          <cell r="I170">
            <v>0</v>
          </cell>
        </row>
        <row r="173">
          <cell r="E173">
            <v>67921.279999999999</v>
          </cell>
          <cell r="G173">
            <v>0</v>
          </cell>
          <cell r="I173">
            <v>0</v>
          </cell>
        </row>
        <row r="174">
          <cell r="E174">
            <v>401659.01280431892</v>
          </cell>
          <cell r="G174">
            <v>321673.77719568089</v>
          </cell>
          <cell r="I174">
            <v>0</v>
          </cell>
        </row>
        <row r="175">
          <cell r="E175">
            <v>0</v>
          </cell>
          <cell r="G175">
            <v>0</v>
          </cell>
          <cell r="I175">
            <v>0</v>
          </cell>
        </row>
        <row r="176">
          <cell r="E176">
            <v>257907.55999999997</v>
          </cell>
          <cell r="G176">
            <v>0</v>
          </cell>
          <cell r="I176">
            <v>0</v>
          </cell>
        </row>
        <row r="180">
          <cell r="E180">
            <v>0</v>
          </cell>
          <cell r="G180">
            <v>0</v>
          </cell>
          <cell r="I180">
            <v>0</v>
          </cell>
        </row>
        <row r="181">
          <cell r="E181">
            <v>-3.9322953970631572E-11</v>
          </cell>
          <cell r="G181">
            <v>-3.3436622171202687E-11</v>
          </cell>
          <cell r="I181">
            <v>0</v>
          </cell>
        </row>
        <row r="185">
          <cell r="E185">
            <v>0</v>
          </cell>
          <cell r="G185">
            <v>0</v>
          </cell>
          <cell r="I185">
            <v>0</v>
          </cell>
        </row>
      </sheetData>
      <sheetData sheetId="10">
        <row r="38">
          <cell r="F38">
            <v>188960.13999999984</v>
          </cell>
          <cell r="H38">
            <v>137435.69</v>
          </cell>
          <cell r="J38">
            <v>3000</v>
          </cell>
        </row>
        <row r="50">
          <cell r="E50">
            <v>142046.35156560416</v>
          </cell>
          <cell r="G50">
            <v>111950.68700415552</v>
          </cell>
          <cell r="I50">
            <v>2334.5614302403296</v>
          </cell>
        </row>
      </sheetData>
      <sheetData sheetId="11">
        <row r="105">
          <cell r="F105">
            <v>592.58000000000004</v>
          </cell>
          <cell r="H105">
            <v>795.82</v>
          </cell>
          <cell r="J105">
            <v>0</v>
          </cell>
        </row>
        <row r="106">
          <cell r="F106">
            <v>0</v>
          </cell>
          <cell r="H106">
            <v>0</v>
          </cell>
          <cell r="J106">
            <v>0</v>
          </cell>
        </row>
        <row r="109">
          <cell r="F109">
            <v>1455984.891656002</v>
          </cell>
          <cell r="H109">
            <v>11597.8449</v>
          </cell>
          <cell r="J109">
            <v>1615337.9234440001</v>
          </cell>
        </row>
        <row r="110">
          <cell r="F110">
            <v>280491.16871500009</v>
          </cell>
          <cell r="H110">
            <v>297565.23128499993</v>
          </cell>
          <cell r="J110">
            <v>110924.75</v>
          </cell>
        </row>
        <row r="113">
          <cell r="F113">
            <v>17659.186080000021</v>
          </cell>
          <cell r="H113">
            <v>26447.173920000001</v>
          </cell>
          <cell r="J113">
            <v>5910</v>
          </cell>
        </row>
        <row r="117">
          <cell r="F117">
            <v>0</v>
          </cell>
          <cell r="H117">
            <v>0</v>
          </cell>
          <cell r="J117">
            <v>0</v>
          </cell>
        </row>
        <row r="118">
          <cell r="F118">
            <v>0</v>
          </cell>
          <cell r="H118">
            <v>0</v>
          </cell>
          <cell r="J118">
            <v>0</v>
          </cell>
        </row>
        <row r="119">
          <cell r="F119">
            <v>0</v>
          </cell>
          <cell r="H119">
            <v>0</v>
          </cell>
          <cell r="J119">
            <v>0</v>
          </cell>
        </row>
        <row r="122">
          <cell r="F122">
            <v>0</v>
          </cell>
          <cell r="H122">
            <v>0</v>
          </cell>
          <cell r="J122">
            <v>0</v>
          </cell>
        </row>
        <row r="123">
          <cell r="F123">
            <v>0</v>
          </cell>
          <cell r="H123">
            <v>0</v>
          </cell>
          <cell r="J123">
            <v>0</v>
          </cell>
        </row>
        <row r="126">
          <cell r="F126">
            <v>16317.776000000009</v>
          </cell>
          <cell r="H126">
            <v>633.26400000000001</v>
          </cell>
          <cell r="J126">
            <v>0</v>
          </cell>
        </row>
        <row r="127">
          <cell r="F127">
            <v>17010.886500000255</v>
          </cell>
          <cell r="H127">
            <v>3036.7935000000002</v>
          </cell>
          <cell r="J127">
            <v>0</v>
          </cell>
        </row>
        <row r="128">
          <cell r="F128">
            <v>0</v>
          </cell>
          <cell r="H128">
            <v>0</v>
          </cell>
          <cell r="J128">
            <v>0</v>
          </cell>
        </row>
        <row r="129">
          <cell r="F129">
            <v>0</v>
          </cell>
          <cell r="H129">
            <v>0</v>
          </cell>
          <cell r="J129">
            <v>0</v>
          </cell>
        </row>
        <row r="133">
          <cell r="F133">
            <v>0</v>
          </cell>
          <cell r="H133">
            <v>0</v>
          </cell>
          <cell r="J133">
            <v>0</v>
          </cell>
        </row>
        <row r="134">
          <cell r="F134">
            <v>-8.149037000748649E-12</v>
          </cell>
          <cell r="H134">
            <v>0</v>
          </cell>
          <cell r="J134">
            <v>0</v>
          </cell>
        </row>
        <row r="138">
          <cell r="F138">
            <v>0</v>
          </cell>
          <cell r="H138">
            <v>0</v>
          </cell>
          <cell r="J138">
            <v>0</v>
          </cell>
        </row>
        <row r="152">
          <cell r="E152">
            <v>0</v>
          </cell>
          <cell r="G152">
            <v>0</v>
          </cell>
          <cell r="I152">
            <v>0</v>
          </cell>
        </row>
        <row r="153">
          <cell r="I153">
            <v>0</v>
          </cell>
        </row>
        <row r="154">
          <cell r="E154">
            <v>0</v>
          </cell>
          <cell r="G154">
            <v>0</v>
          </cell>
        </row>
        <row r="156">
          <cell r="E156">
            <v>0</v>
          </cell>
          <cell r="G156">
            <v>0</v>
          </cell>
          <cell r="I156">
            <v>0</v>
          </cell>
        </row>
        <row r="157">
          <cell r="E157">
            <v>0</v>
          </cell>
          <cell r="G157">
            <v>0</v>
          </cell>
          <cell r="I157">
            <v>0</v>
          </cell>
        </row>
        <row r="160">
          <cell r="E160">
            <v>0</v>
          </cell>
          <cell r="G160">
            <v>0</v>
          </cell>
          <cell r="I160">
            <v>0</v>
          </cell>
        </row>
        <row r="164">
          <cell r="E164">
            <v>0</v>
          </cell>
          <cell r="G164">
            <v>0</v>
          </cell>
          <cell r="I164">
            <v>0</v>
          </cell>
        </row>
        <row r="165">
          <cell r="E165">
            <v>0</v>
          </cell>
          <cell r="G165">
            <v>0</v>
          </cell>
          <cell r="I165">
            <v>0</v>
          </cell>
        </row>
        <row r="166">
          <cell r="E166">
            <v>0</v>
          </cell>
          <cell r="G166">
            <v>0</v>
          </cell>
          <cell r="I166">
            <v>0</v>
          </cell>
        </row>
        <row r="169">
          <cell r="E169">
            <v>0</v>
          </cell>
          <cell r="G169">
            <v>0</v>
          </cell>
        </row>
        <row r="170">
          <cell r="E170">
            <v>0</v>
          </cell>
          <cell r="G170">
            <v>0</v>
          </cell>
          <cell r="I170">
            <v>0</v>
          </cell>
        </row>
        <row r="173">
          <cell r="E173">
            <v>0</v>
          </cell>
          <cell r="G173">
            <v>0</v>
          </cell>
          <cell r="I173">
            <v>0</v>
          </cell>
        </row>
        <row r="174">
          <cell r="E174">
            <v>15107.321043999937</v>
          </cell>
          <cell r="G174">
            <v>1536.7989560000001</v>
          </cell>
          <cell r="I174">
            <v>0</v>
          </cell>
        </row>
        <row r="175">
          <cell r="E175">
            <v>0</v>
          </cell>
          <cell r="G175">
            <v>0</v>
          </cell>
          <cell r="I175">
            <v>0</v>
          </cell>
        </row>
        <row r="176">
          <cell r="E176">
            <v>0</v>
          </cell>
          <cell r="G176">
            <v>0</v>
          </cell>
          <cell r="I176">
            <v>0</v>
          </cell>
        </row>
        <row r="180">
          <cell r="E180">
            <v>0</v>
          </cell>
          <cell r="G180">
            <v>0</v>
          </cell>
          <cell r="I180">
            <v>0</v>
          </cell>
        </row>
        <row r="181">
          <cell r="E181">
            <v>0</v>
          </cell>
          <cell r="G181">
            <v>0</v>
          </cell>
          <cell r="I181">
            <v>0</v>
          </cell>
        </row>
        <row r="185">
          <cell r="E185">
            <v>0</v>
          </cell>
          <cell r="G185">
            <v>0</v>
          </cell>
          <cell r="I185">
            <v>0</v>
          </cell>
        </row>
      </sheetData>
      <sheetData sheetId="12">
        <row r="38">
          <cell r="F38">
            <v>-2.9103830456733704E-11</v>
          </cell>
          <cell r="H38">
            <v>0</v>
          </cell>
          <cell r="J38">
            <v>0</v>
          </cell>
        </row>
        <row r="50">
          <cell r="E50">
            <v>0</v>
          </cell>
          <cell r="G50">
            <v>0</v>
          </cell>
          <cell r="I50">
            <v>0</v>
          </cell>
        </row>
      </sheetData>
      <sheetData sheetId="13">
        <row r="105">
          <cell r="F105">
            <v>0</v>
          </cell>
          <cell r="H105">
            <v>46100.869999999988</v>
          </cell>
          <cell r="J105">
            <v>0</v>
          </cell>
        </row>
        <row r="106">
          <cell r="F106">
            <v>1000</v>
          </cell>
          <cell r="H106">
            <v>0</v>
          </cell>
          <cell r="J106">
            <v>0</v>
          </cell>
        </row>
        <row r="109">
          <cell r="F109">
            <v>1422471.0131999101</v>
          </cell>
          <cell r="H109">
            <v>3620.8805000006955</v>
          </cell>
          <cell r="J109">
            <v>284603.78820000001</v>
          </cell>
        </row>
        <row r="110">
          <cell r="F110">
            <v>67130.720000000001</v>
          </cell>
          <cell r="H110">
            <v>79148.938563999996</v>
          </cell>
          <cell r="J110">
            <v>0</v>
          </cell>
        </row>
        <row r="113">
          <cell r="F113">
            <v>5553</v>
          </cell>
          <cell r="H113">
            <v>1775</v>
          </cell>
          <cell r="J113">
            <v>0</v>
          </cell>
        </row>
        <row r="117">
          <cell r="F117">
            <v>0</v>
          </cell>
          <cell r="H117">
            <v>0</v>
          </cell>
          <cell r="J117">
            <v>0</v>
          </cell>
        </row>
        <row r="118">
          <cell r="F118">
            <v>0</v>
          </cell>
          <cell r="H118">
            <v>0</v>
          </cell>
          <cell r="J118">
            <v>0</v>
          </cell>
        </row>
        <row r="119">
          <cell r="F119">
            <v>0</v>
          </cell>
          <cell r="H119">
            <v>0</v>
          </cell>
          <cell r="J119">
            <v>0</v>
          </cell>
        </row>
        <row r="122">
          <cell r="F122">
            <v>0</v>
          </cell>
          <cell r="H122">
            <v>0</v>
          </cell>
          <cell r="J122">
            <v>0</v>
          </cell>
        </row>
        <row r="123">
          <cell r="F123">
            <v>0</v>
          </cell>
          <cell r="H123">
            <v>0</v>
          </cell>
          <cell r="J123">
            <v>0</v>
          </cell>
        </row>
        <row r="126">
          <cell r="F126">
            <v>7178.22</v>
          </cell>
          <cell r="H126">
            <v>0</v>
          </cell>
          <cell r="J126">
            <v>0</v>
          </cell>
        </row>
        <row r="127">
          <cell r="F127">
            <v>40876.44</v>
          </cell>
          <cell r="H127">
            <v>169857.06</v>
          </cell>
          <cell r="J127">
            <v>0</v>
          </cell>
        </row>
        <row r="128">
          <cell r="F128">
            <v>0</v>
          </cell>
          <cell r="H128">
            <v>0</v>
          </cell>
          <cell r="J128">
            <v>0</v>
          </cell>
        </row>
        <row r="129">
          <cell r="F129">
            <v>0</v>
          </cell>
          <cell r="H129">
            <v>0</v>
          </cell>
          <cell r="J129">
            <v>0</v>
          </cell>
        </row>
        <row r="133">
          <cell r="F133">
            <v>0</v>
          </cell>
          <cell r="H133">
            <v>0</v>
          </cell>
          <cell r="J133">
            <v>0</v>
          </cell>
        </row>
        <row r="134">
          <cell r="F134">
            <v>3065.15</v>
          </cell>
          <cell r="H134">
            <v>0</v>
          </cell>
          <cell r="J134">
            <v>0</v>
          </cell>
        </row>
        <row r="138">
          <cell r="F138">
            <v>0</v>
          </cell>
          <cell r="H138">
            <v>0</v>
          </cell>
          <cell r="J138">
            <v>0</v>
          </cell>
        </row>
        <row r="152">
          <cell r="E152">
            <v>0</v>
          </cell>
          <cell r="G152">
            <v>0</v>
          </cell>
          <cell r="I152">
            <v>0</v>
          </cell>
        </row>
        <row r="153">
          <cell r="I153">
            <v>0</v>
          </cell>
        </row>
        <row r="154">
          <cell r="E154">
            <v>900</v>
          </cell>
          <cell r="G154">
            <v>0</v>
          </cell>
        </row>
        <row r="156">
          <cell r="E156">
            <v>1324560.4887602832</v>
          </cell>
          <cell r="G156">
            <v>2988.4464900006351</v>
          </cell>
          <cell r="I156">
            <v>2829.9328199999763</v>
          </cell>
        </row>
        <row r="157">
          <cell r="E157">
            <v>164</v>
          </cell>
          <cell r="G157">
            <v>3477.6797659999993</v>
          </cell>
          <cell r="I157">
            <v>0</v>
          </cell>
        </row>
        <row r="160">
          <cell r="E160">
            <v>0</v>
          </cell>
          <cell r="G160">
            <v>0</v>
          </cell>
          <cell r="I160">
            <v>0</v>
          </cell>
        </row>
        <row r="164">
          <cell r="E164">
            <v>0</v>
          </cell>
          <cell r="G164">
            <v>0</v>
          </cell>
          <cell r="I164">
            <v>0</v>
          </cell>
        </row>
        <row r="165">
          <cell r="E165">
            <v>0</v>
          </cell>
          <cell r="G165">
            <v>0</v>
          </cell>
          <cell r="I165">
            <v>0</v>
          </cell>
        </row>
        <row r="166">
          <cell r="E166">
            <v>0</v>
          </cell>
          <cell r="G166">
            <v>0</v>
          </cell>
          <cell r="I166">
            <v>0</v>
          </cell>
        </row>
        <row r="169">
          <cell r="E169">
            <v>0</v>
          </cell>
          <cell r="G169">
            <v>0</v>
          </cell>
        </row>
        <row r="170">
          <cell r="E170">
            <v>0</v>
          </cell>
          <cell r="G170">
            <v>0</v>
          </cell>
          <cell r="I170">
            <v>0</v>
          </cell>
        </row>
        <row r="173">
          <cell r="E173">
            <v>3589.11</v>
          </cell>
          <cell r="G173">
            <v>0</v>
          </cell>
          <cell r="I173">
            <v>0</v>
          </cell>
        </row>
        <row r="174">
          <cell r="E174">
            <v>22723.06185663864</v>
          </cell>
          <cell r="G174">
            <v>133305.24000000002</v>
          </cell>
          <cell r="I174">
            <v>0</v>
          </cell>
        </row>
        <row r="175">
          <cell r="E175">
            <v>0</v>
          </cell>
          <cell r="G175">
            <v>0</v>
          </cell>
          <cell r="I175">
            <v>0</v>
          </cell>
        </row>
        <row r="176">
          <cell r="E176">
            <v>0</v>
          </cell>
          <cell r="G176">
            <v>0</v>
          </cell>
          <cell r="I176">
            <v>0</v>
          </cell>
        </row>
        <row r="180">
          <cell r="E180">
            <v>0</v>
          </cell>
          <cell r="G180">
            <v>0</v>
          </cell>
          <cell r="I180">
            <v>0</v>
          </cell>
        </row>
        <row r="181">
          <cell r="E181">
            <v>2664.5750000000003</v>
          </cell>
          <cell r="G181">
            <v>0</v>
          </cell>
          <cell r="I181">
            <v>0</v>
          </cell>
        </row>
        <row r="185">
          <cell r="E185">
            <v>0</v>
          </cell>
          <cell r="G185">
            <v>0</v>
          </cell>
          <cell r="I185">
            <v>0</v>
          </cell>
        </row>
      </sheetData>
      <sheetData sheetId="14">
        <row r="38">
          <cell r="F38">
            <v>17000</v>
          </cell>
          <cell r="H38">
            <v>361.86</v>
          </cell>
          <cell r="J38">
            <v>0</v>
          </cell>
        </row>
        <row r="50">
          <cell r="E50">
            <v>15300</v>
          </cell>
          <cell r="G50">
            <v>217.11600000000001</v>
          </cell>
          <cell r="I50">
            <v>0</v>
          </cell>
        </row>
      </sheetData>
      <sheetData sheetId="15">
        <row r="105">
          <cell r="F105">
            <v>0</v>
          </cell>
          <cell r="H105">
            <v>7054.38</v>
          </cell>
          <cell r="J105">
            <v>0</v>
          </cell>
        </row>
        <row r="106">
          <cell r="F106">
            <v>0</v>
          </cell>
          <cell r="H106">
            <v>0</v>
          </cell>
          <cell r="J106">
            <v>0</v>
          </cell>
        </row>
        <row r="109">
          <cell r="F109">
            <v>2281828.77</v>
          </cell>
          <cell r="H109">
            <v>123533.54</v>
          </cell>
          <cell r="J109">
            <v>536367.43000000005</v>
          </cell>
        </row>
        <row r="110">
          <cell r="F110">
            <v>143437.30000000005</v>
          </cell>
          <cell r="H110">
            <v>213708.71999999997</v>
          </cell>
          <cell r="J110">
            <v>106358.06999999999</v>
          </cell>
        </row>
        <row r="113">
          <cell r="F113">
            <v>40436.520000000004</v>
          </cell>
          <cell r="H113">
            <v>31801</v>
          </cell>
          <cell r="J113">
            <v>0</v>
          </cell>
        </row>
        <row r="117">
          <cell r="F117">
            <v>0</v>
          </cell>
          <cell r="H117">
            <v>0</v>
          </cell>
          <cell r="J117">
            <v>0</v>
          </cell>
        </row>
        <row r="118">
          <cell r="F118">
            <v>0</v>
          </cell>
          <cell r="H118">
            <v>0</v>
          </cell>
          <cell r="J118">
            <v>0</v>
          </cell>
        </row>
        <row r="119">
          <cell r="F119">
            <v>0</v>
          </cell>
          <cell r="H119">
            <v>0</v>
          </cell>
          <cell r="J119">
            <v>0</v>
          </cell>
        </row>
        <row r="122">
          <cell r="F122">
            <v>0</v>
          </cell>
          <cell r="H122">
            <v>0</v>
          </cell>
          <cell r="J122">
            <v>0</v>
          </cell>
        </row>
        <row r="123">
          <cell r="F123">
            <v>0</v>
          </cell>
          <cell r="H123">
            <v>0</v>
          </cell>
          <cell r="J123">
            <v>0</v>
          </cell>
        </row>
        <row r="126">
          <cell r="F126">
            <v>0</v>
          </cell>
          <cell r="H126">
            <v>0</v>
          </cell>
          <cell r="J126">
            <v>0</v>
          </cell>
        </row>
        <row r="127">
          <cell r="F127">
            <v>364.4</v>
          </cell>
          <cell r="H127">
            <v>350326.20000000059</v>
          </cell>
          <cell r="J127">
            <v>0</v>
          </cell>
        </row>
        <row r="128">
          <cell r="F128">
            <v>2519</v>
          </cell>
          <cell r="H128">
            <v>5425</v>
          </cell>
          <cell r="J128">
            <v>1255</v>
          </cell>
        </row>
        <row r="129">
          <cell r="F129">
            <v>252513.97</v>
          </cell>
          <cell r="H129">
            <v>0</v>
          </cell>
          <cell r="J129">
            <v>0</v>
          </cell>
        </row>
        <row r="133">
          <cell r="F133">
            <v>0</v>
          </cell>
          <cell r="H133">
            <v>0</v>
          </cell>
          <cell r="J133">
            <v>0</v>
          </cell>
        </row>
        <row r="134">
          <cell r="F134">
            <v>0</v>
          </cell>
          <cell r="H134">
            <v>0</v>
          </cell>
          <cell r="J134">
            <v>0</v>
          </cell>
        </row>
        <row r="138">
          <cell r="F138">
            <v>0</v>
          </cell>
          <cell r="H138">
            <v>0</v>
          </cell>
          <cell r="J138">
            <v>0</v>
          </cell>
        </row>
        <row r="152">
          <cell r="E152">
            <v>0</v>
          </cell>
          <cell r="G152">
            <v>0</v>
          </cell>
          <cell r="I152">
            <v>0</v>
          </cell>
        </row>
        <row r="153">
          <cell r="I153">
            <v>0</v>
          </cell>
        </row>
        <row r="154">
          <cell r="E154">
            <v>0</v>
          </cell>
          <cell r="G154">
            <v>0</v>
          </cell>
        </row>
        <row r="156">
          <cell r="E156">
            <v>0</v>
          </cell>
          <cell r="G156">
            <v>0</v>
          </cell>
          <cell r="I156">
            <v>0</v>
          </cell>
        </row>
        <row r="157">
          <cell r="E157">
            <v>0</v>
          </cell>
          <cell r="G157">
            <v>0</v>
          </cell>
          <cell r="I157">
            <v>0</v>
          </cell>
        </row>
        <row r="160">
          <cell r="E160">
            <v>0</v>
          </cell>
          <cell r="G160">
            <v>0</v>
          </cell>
          <cell r="I160">
            <v>0</v>
          </cell>
        </row>
        <row r="164">
          <cell r="E164">
            <v>0</v>
          </cell>
          <cell r="G164">
            <v>0</v>
          </cell>
          <cell r="I164">
            <v>0</v>
          </cell>
        </row>
        <row r="165">
          <cell r="E165">
            <v>0</v>
          </cell>
          <cell r="G165">
            <v>0</v>
          </cell>
          <cell r="I165">
            <v>0</v>
          </cell>
        </row>
        <row r="166">
          <cell r="E166">
            <v>0</v>
          </cell>
          <cell r="G166">
            <v>0</v>
          </cell>
          <cell r="I166">
            <v>0</v>
          </cell>
        </row>
        <row r="169">
          <cell r="E169">
            <v>0</v>
          </cell>
          <cell r="G169">
            <v>0</v>
          </cell>
        </row>
        <row r="170">
          <cell r="E170">
            <v>0</v>
          </cell>
          <cell r="G170">
            <v>0</v>
          </cell>
          <cell r="I170">
            <v>0</v>
          </cell>
        </row>
        <row r="173">
          <cell r="E173">
            <v>0</v>
          </cell>
          <cell r="G173">
            <v>0</v>
          </cell>
          <cell r="I173">
            <v>0</v>
          </cell>
        </row>
        <row r="174">
          <cell r="E174">
            <v>0</v>
          </cell>
          <cell r="G174">
            <v>0</v>
          </cell>
          <cell r="I174">
            <v>0</v>
          </cell>
        </row>
        <row r="175">
          <cell r="E175">
            <v>0</v>
          </cell>
          <cell r="G175">
            <v>0</v>
          </cell>
          <cell r="I175">
            <v>0</v>
          </cell>
        </row>
        <row r="176">
          <cell r="E176">
            <v>126256.99</v>
          </cell>
          <cell r="G176">
            <v>0</v>
          </cell>
          <cell r="I176">
            <v>0</v>
          </cell>
        </row>
        <row r="180">
          <cell r="E180">
            <v>0</v>
          </cell>
          <cell r="G180">
            <v>0</v>
          </cell>
          <cell r="I180">
            <v>0</v>
          </cell>
        </row>
        <row r="181">
          <cell r="E181">
            <v>0</v>
          </cell>
          <cell r="G181">
            <v>0</v>
          </cell>
          <cell r="I181">
            <v>0</v>
          </cell>
        </row>
        <row r="185">
          <cell r="E185">
            <v>0</v>
          </cell>
          <cell r="G185">
            <v>0</v>
          </cell>
          <cell r="I185">
            <v>0</v>
          </cell>
        </row>
      </sheetData>
      <sheetData sheetId="16">
        <row r="38">
          <cell r="F38">
            <v>0</v>
          </cell>
          <cell r="H38">
            <v>0</v>
          </cell>
          <cell r="J38">
            <v>0</v>
          </cell>
        </row>
        <row r="50">
          <cell r="E50">
            <v>0</v>
          </cell>
          <cell r="G50">
            <v>0</v>
          </cell>
          <cell r="I50">
            <v>0</v>
          </cell>
        </row>
      </sheetData>
      <sheetData sheetId="17">
        <row r="105">
          <cell r="F105">
            <v>0</v>
          </cell>
          <cell r="H105">
            <v>9612.7900000000009</v>
          </cell>
          <cell r="J105">
            <v>0</v>
          </cell>
        </row>
        <row r="106">
          <cell r="F106">
            <v>0</v>
          </cell>
          <cell r="H106">
            <v>0</v>
          </cell>
          <cell r="J106">
            <v>0</v>
          </cell>
        </row>
        <row r="109">
          <cell r="F109">
            <v>226983.54711232663</v>
          </cell>
          <cell r="H109">
            <v>23099.369890499445</v>
          </cell>
          <cell r="J109">
            <v>504684.00299717387</v>
          </cell>
        </row>
        <row r="110">
          <cell r="F110">
            <v>13459.539999999999</v>
          </cell>
          <cell r="H110">
            <v>31825.59</v>
          </cell>
          <cell r="J110">
            <v>86947.07</v>
          </cell>
        </row>
        <row r="113">
          <cell r="F113">
            <v>2455.5700000000002</v>
          </cell>
          <cell r="H113">
            <v>0</v>
          </cell>
          <cell r="J113">
            <v>10725</v>
          </cell>
        </row>
        <row r="117">
          <cell r="F117">
            <v>0</v>
          </cell>
          <cell r="H117">
            <v>0</v>
          </cell>
          <cell r="J117">
            <v>0</v>
          </cell>
        </row>
        <row r="118">
          <cell r="F118">
            <v>0</v>
          </cell>
          <cell r="H118">
            <v>0</v>
          </cell>
          <cell r="J118">
            <v>0</v>
          </cell>
        </row>
        <row r="119">
          <cell r="F119">
            <v>0</v>
          </cell>
          <cell r="H119">
            <v>0</v>
          </cell>
          <cell r="J119">
            <v>0</v>
          </cell>
        </row>
        <row r="122">
          <cell r="F122">
            <v>0</v>
          </cell>
          <cell r="H122">
            <v>0</v>
          </cell>
          <cell r="J122">
            <v>0</v>
          </cell>
        </row>
        <row r="123">
          <cell r="F123">
            <v>0</v>
          </cell>
          <cell r="H123">
            <v>0</v>
          </cell>
          <cell r="J123">
            <v>0</v>
          </cell>
        </row>
        <row r="126">
          <cell r="F126">
            <v>0</v>
          </cell>
          <cell r="H126">
            <v>0</v>
          </cell>
          <cell r="J126">
            <v>0</v>
          </cell>
        </row>
        <row r="127">
          <cell r="F127">
            <v>38877.409999999996</v>
          </cell>
          <cell r="H127">
            <v>0</v>
          </cell>
          <cell r="J127">
            <v>0</v>
          </cell>
        </row>
        <row r="128">
          <cell r="F128">
            <v>0</v>
          </cell>
          <cell r="H128">
            <v>0</v>
          </cell>
          <cell r="J128">
            <v>0</v>
          </cell>
        </row>
        <row r="129">
          <cell r="F129">
            <v>0</v>
          </cell>
          <cell r="H129">
            <v>0</v>
          </cell>
          <cell r="J129">
            <v>0</v>
          </cell>
        </row>
        <row r="133">
          <cell r="F133">
            <v>0</v>
          </cell>
          <cell r="H133">
            <v>0</v>
          </cell>
          <cell r="J133">
            <v>0</v>
          </cell>
        </row>
        <row r="134">
          <cell r="F134">
            <v>0</v>
          </cell>
          <cell r="H134">
            <v>0</v>
          </cell>
          <cell r="J134">
            <v>0</v>
          </cell>
        </row>
        <row r="138">
          <cell r="F138">
            <v>0</v>
          </cell>
          <cell r="H138">
            <v>0</v>
          </cell>
          <cell r="J138">
            <v>0</v>
          </cell>
        </row>
        <row r="152">
          <cell r="E152">
            <v>0</v>
          </cell>
          <cell r="G152">
            <v>0</v>
          </cell>
          <cell r="I152">
            <v>0</v>
          </cell>
        </row>
        <row r="153">
          <cell r="I153">
            <v>0</v>
          </cell>
        </row>
        <row r="154">
          <cell r="E154">
            <v>0</v>
          </cell>
          <cell r="G154">
            <v>0</v>
          </cell>
        </row>
        <row r="156">
          <cell r="E156">
            <v>0</v>
          </cell>
          <cell r="G156">
            <v>0</v>
          </cell>
          <cell r="I156">
            <v>0</v>
          </cell>
        </row>
        <row r="157">
          <cell r="E157">
            <v>5114.8</v>
          </cell>
          <cell r="G157">
            <v>12160.400000000001</v>
          </cell>
          <cell r="I157">
            <v>32813.86</v>
          </cell>
        </row>
        <row r="160">
          <cell r="E160">
            <v>125.02</v>
          </cell>
          <cell r="G160">
            <v>0</v>
          </cell>
          <cell r="I160">
            <v>3345</v>
          </cell>
        </row>
        <row r="164">
          <cell r="E164">
            <v>0</v>
          </cell>
          <cell r="G164">
            <v>0</v>
          </cell>
          <cell r="I164">
            <v>0</v>
          </cell>
        </row>
        <row r="165">
          <cell r="E165">
            <v>0</v>
          </cell>
          <cell r="G165">
            <v>0</v>
          </cell>
          <cell r="I165">
            <v>0</v>
          </cell>
        </row>
        <row r="166">
          <cell r="E166">
            <v>0</v>
          </cell>
          <cell r="G166">
            <v>0</v>
          </cell>
          <cell r="I166">
            <v>0</v>
          </cell>
        </row>
        <row r="169">
          <cell r="E169">
            <v>0</v>
          </cell>
          <cell r="G169">
            <v>0</v>
          </cell>
        </row>
        <row r="170">
          <cell r="E170">
            <v>0</v>
          </cell>
          <cell r="G170">
            <v>0</v>
          </cell>
          <cell r="I170">
            <v>0</v>
          </cell>
        </row>
        <row r="173">
          <cell r="E173">
            <v>0</v>
          </cell>
          <cell r="G173">
            <v>0</v>
          </cell>
          <cell r="I173">
            <v>0</v>
          </cell>
        </row>
        <row r="174">
          <cell r="E174">
            <v>27217.74</v>
          </cell>
          <cell r="G174">
            <v>0</v>
          </cell>
          <cell r="I174">
            <v>0</v>
          </cell>
        </row>
        <row r="175">
          <cell r="E175">
            <v>0</v>
          </cell>
          <cell r="G175">
            <v>0</v>
          </cell>
          <cell r="I175">
            <v>0</v>
          </cell>
        </row>
        <row r="176">
          <cell r="E176">
            <v>0</v>
          </cell>
          <cell r="G176">
            <v>0</v>
          </cell>
          <cell r="I176">
            <v>0</v>
          </cell>
        </row>
        <row r="180">
          <cell r="E180">
            <v>0</v>
          </cell>
          <cell r="G180">
            <v>0</v>
          </cell>
          <cell r="I180">
            <v>0</v>
          </cell>
        </row>
        <row r="181">
          <cell r="E181">
            <v>0</v>
          </cell>
          <cell r="G181">
            <v>0</v>
          </cell>
          <cell r="I181">
            <v>0</v>
          </cell>
        </row>
        <row r="185">
          <cell r="E185">
            <v>0</v>
          </cell>
          <cell r="G185">
            <v>0</v>
          </cell>
          <cell r="I185">
            <v>0</v>
          </cell>
        </row>
      </sheetData>
      <sheetData sheetId="18">
        <row r="38">
          <cell r="F38">
            <v>0</v>
          </cell>
          <cell r="H38">
            <v>0</v>
          </cell>
          <cell r="J38">
            <v>15000</v>
          </cell>
        </row>
        <row r="50">
          <cell r="E50">
            <v>0</v>
          </cell>
          <cell r="G50">
            <v>0</v>
          </cell>
          <cell r="I50">
            <v>0</v>
          </cell>
        </row>
      </sheetData>
      <sheetData sheetId="19">
        <row r="105">
          <cell r="F105">
            <v>0</v>
          </cell>
          <cell r="H105">
            <v>0</v>
          </cell>
          <cell r="J105">
            <v>0</v>
          </cell>
        </row>
        <row r="106">
          <cell r="F106">
            <v>65.59</v>
          </cell>
          <cell r="H106">
            <v>0</v>
          </cell>
          <cell r="J106">
            <v>0</v>
          </cell>
        </row>
        <row r="109">
          <cell r="F109">
            <v>494454.61</v>
          </cell>
          <cell r="H109">
            <v>12114.73</v>
          </cell>
          <cell r="J109">
            <v>982013.79</v>
          </cell>
        </row>
        <row r="110">
          <cell r="F110">
            <v>92786.63</v>
          </cell>
          <cell r="H110">
            <v>128670.62</v>
          </cell>
          <cell r="J110">
            <v>97401.94</v>
          </cell>
        </row>
        <row r="113">
          <cell r="F113">
            <v>9373.86</v>
          </cell>
          <cell r="H113">
            <v>16741.349999999999</v>
          </cell>
          <cell r="J113">
            <v>9547</v>
          </cell>
        </row>
        <row r="117">
          <cell r="F117">
            <v>0</v>
          </cell>
          <cell r="H117">
            <v>0</v>
          </cell>
          <cell r="J117">
            <v>0</v>
          </cell>
        </row>
        <row r="118">
          <cell r="F118">
            <v>0</v>
          </cell>
          <cell r="H118">
            <v>0</v>
          </cell>
          <cell r="J118">
            <v>0</v>
          </cell>
        </row>
        <row r="119">
          <cell r="F119">
            <v>0</v>
          </cell>
          <cell r="H119">
            <v>0</v>
          </cell>
          <cell r="J119">
            <v>0</v>
          </cell>
        </row>
        <row r="122">
          <cell r="F122">
            <v>0</v>
          </cell>
          <cell r="H122">
            <v>0</v>
          </cell>
          <cell r="J122">
            <v>0</v>
          </cell>
        </row>
        <row r="123">
          <cell r="F123">
            <v>0</v>
          </cell>
          <cell r="H123">
            <v>0</v>
          </cell>
          <cell r="J123">
            <v>0</v>
          </cell>
        </row>
        <row r="126">
          <cell r="F126">
            <v>0</v>
          </cell>
          <cell r="H126">
            <v>0</v>
          </cell>
          <cell r="J126">
            <v>0</v>
          </cell>
        </row>
        <row r="127">
          <cell r="F127">
            <v>97203.09</v>
          </cell>
          <cell r="H127">
            <v>0</v>
          </cell>
          <cell r="J127">
            <v>51593.86</v>
          </cell>
        </row>
        <row r="128">
          <cell r="F128">
            <v>0</v>
          </cell>
          <cell r="H128">
            <v>197.35</v>
          </cell>
          <cell r="J128">
            <v>0</v>
          </cell>
        </row>
        <row r="129">
          <cell r="F129">
            <v>0</v>
          </cell>
          <cell r="H129">
            <v>0</v>
          </cell>
          <cell r="J129">
            <v>0</v>
          </cell>
        </row>
        <row r="133">
          <cell r="F133">
            <v>0</v>
          </cell>
          <cell r="H133">
            <v>0</v>
          </cell>
          <cell r="J133">
            <v>0</v>
          </cell>
        </row>
        <row r="134">
          <cell r="F134">
            <v>0</v>
          </cell>
          <cell r="H134">
            <v>0</v>
          </cell>
          <cell r="J134">
            <v>971.06</v>
          </cell>
        </row>
        <row r="138">
          <cell r="F138">
            <v>0</v>
          </cell>
          <cell r="H138">
            <v>0</v>
          </cell>
          <cell r="J138">
            <v>0</v>
          </cell>
        </row>
        <row r="152">
          <cell r="E152">
            <v>0</v>
          </cell>
          <cell r="G152">
            <v>0</v>
          </cell>
          <cell r="I152">
            <v>0</v>
          </cell>
        </row>
        <row r="153">
          <cell r="I153">
            <v>0</v>
          </cell>
        </row>
        <row r="154">
          <cell r="E154">
            <v>0</v>
          </cell>
          <cell r="G154">
            <v>0</v>
          </cell>
        </row>
        <row r="156">
          <cell r="E156">
            <v>0</v>
          </cell>
          <cell r="G156">
            <v>0</v>
          </cell>
          <cell r="I156">
            <v>0</v>
          </cell>
        </row>
        <row r="157">
          <cell r="E157">
            <v>0</v>
          </cell>
          <cell r="G157">
            <v>0</v>
          </cell>
          <cell r="I157">
            <v>0</v>
          </cell>
        </row>
        <row r="160">
          <cell r="E160">
            <v>0</v>
          </cell>
          <cell r="G160">
            <v>0</v>
          </cell>
          <cell r="I160">
            <v>0</v>
          </cell>
        </row>
        <row r="164">
          <cell r="E164">
            <v>0</v>
          </cell>
          <cell r="G164">
            <v>0</v>
          </cell>
          <cell r="I164">
            <v>0</v>
          </cell>
        </row>
        <row r="165">
          <cell r="E165">
            <v>0</v>
          </cell>
          <cell r="G165">
            <v>0</v>
          </cell>
          <cell r="I165">
            <v>0</v>
          </cell>
        </row>
        <row r="166">
          <cell r="E166">
            <v>0</v>
          </cell>
          <cell r="G166">
            <v>0</v>
          </cell>
          <cell r="I166">
            <v>0</v>
          </cell>
        </row>
        <row r="169">
          <cell r="E169">
            <v>0</v>
          </cell>
          <cell r="G169">
            <v>0</v>
          </cell>
        </row>
        <row r="170">
          <cell r="E170">
            <v>0</v>
          </cell>
          <cell r="G170">
            <v>0</v>
          </cell>
          <cell r="I170">
            <v>0</v>
          </cell>
        </row>
        <row r="173">
          <cell r="E173">
            <v>0</v>
          </cell>
          <cell r="G173">
            <v>0</v>
          </cell>
          <cell r="I173">
            <v>0</v>
          </cell>
        </row>
        <row r="174">
          <cell r="E174">
            <v>90743.84</v>
          </cell>
          <cell r="G174">
            <v>0</v>
          </cell>
          <cell r="I174">
            <v>5326.2127392857838</v>
          </cell>
        </row>
        <row r="175">
          <cell r="E175">
            <v>0</v>
          </cell>
          <cell r="G175">
            <v>0</v>
          </cell>
          <cell r="I175">
            <v>0</v>
          </cell>
        </row>
        <row r="176">
          <cell r="E176">
            <v>0</v>
          </cell>
          <cell r="G176">
            <v>0</v>
          </cell>
          <cell r="I176">
            <v>0</v>
          </cell>
        </row>
        <row r="180">
          <cell r="E180">
            <v>0</v>
          </cell>
          <cell r="G180">
            <v>0</v>
          </cell>
          <cell r="I180">
            <v>0</v>
          </cell>
        </row>
        <row r="181">
          <cell r="E181">
            <v>0</v>
          </cell>
          <cell r="G181">
            <v>0</v>
          </cell>
          <cell r="I181">
            <v>485.53</v>
          </cell>
        </row>
        <row r="185">
          <cell r="E185">
            <v>0</v>
          </cell>
          <cell r="G185">
            <v>0</v>
          </cell>
          <cell r="I185">
            <v>0</v>
          </cell>
        </row>
      </sheetData>
      <sheetData sheetId="20">
        <row r="38">
          <cell r="F38">
            <v>0</v>
          </cell>
          <cell r="H38">
            <v>0</v>
          </cell>
          <cell r="J38">
            <v>0</v>
          </cell>
        </row>
        <row r="50">
          <cell r="E50">
            <v>0</v>
          </cell>
          <cell r="G50">
            <v>0</v>
          </cell>
          <cell r="I50">
            <v>0</v>
          </cell>
        </row>
      </sheetData>
      <sheetData sheetId="21">
        <row r="105">
          <cell r="F105">
            <v>0</v>
          </cell>
          <cell r="H105">
            <v>0</v>
          </cell>
          <cell r="J105">
            <v>0</v>
          </cell>
        </row>
        <row r="106">
          <cell r="F106">
            <v>0</v>
          </cell>
          <cell r="H106">
            <v>0</v>
          </cell>
          <cell r="J106">
            <v>0</v>
          </cell>
        </row>
        <row r="109">
          <cell r="F109">
            <v>1187042.3801046708</v>
          </cell>
          <cell r="H109">
            <v>101143.3770582721</v>
          </cell>
          <cell r="J109">
            <v>4626423.9028370837</v>
          </cell>
        </row>
        <row r="110">
          <cell r="F110">
            <v>89715.37</v>
          </cell>
          <cell r="H110">
            <v>72990.13</v>
          </cell>
          <cell r="J110">
            <v>206259.48</v>
          </cell>
        </row>
        <row r="113">
          <cell r="F113">
            <v>1319.04</v>
          </cell>
          <cell r="H113">
            <v>8926</v>
          </cell>
          <cell r="J113">
            <v>10669.12</v>
          </cell>
        </row>
        <row r="117">
          <cell r="F117">
            <v>0</v>
          </cell>
          <cell r="H117">
            <v>0</v>
          </cell>
          <cell r="J117">
            <v>0</v>
          </cell>
        </row>
        <row r="118">
          <cell r="F118">
            <v>0</v>
          </cell>
          <cell r="H118">
            <v>0</v>
          </cell>
          <cell r="J118">
            <v>0</v>
          </cell>
        </row>
        <row r="119">
          <cell r="F119">
            <v>0</v>
          </cell>
          <cell r="H119">
            <v>0</v>
          </cell>
          <cell r="J119">
            <v>0</v>
          </cell>
        </row>
        <row r="122">
          <cell r="F122">
            <v>0</v>
          </cell>
          <cell r="H122">
            <v>0</v>
          </cell>
          <cell r="J122">
            <v>0</v>
          </cell>
        </row>
        <row r="123">
          <cell r="F123">
            <v>0</v>
          </cell>
          <cell r="H123">
            <v>0</v>
          </cell>
          <cell r="J123">
            <v>0</v>
          </cell>
        </row>
        <row r="126">
          <cell r="F126">
            <v>0</v>
          </cell>
          <cell r="H126">
            <v>0</v>
          </cell>
          <cell r="J126">
            <v>0</v>
          </cell>
        </row>
        <row r="127">
          <cell r="F127">
            <v>0</v>
          </cell>
          <cell r="H127">
            <v>0</v>
          </cell>
          <cell r="J127">
            <v>0</v>
          </cell>
        </row>
        <row r="128">
          <cell r="F128">
            <v>0</v>
          </cell>
          <cell r="H128">
            <v>0</v>
          </cell>
          <cell r="J128">
            <v>0</v>
          </cell>
        </row>
        <row r="129">
          <cell r="F129">
            <v>0</v>
          </cell>
          <cell r="H129">
            <v>0</v>
          </cell>
          <cell r="J129">
            <v>0</v>
          </cell>
        </row>
        <row r="133">
          <cell r="F133">
            <v>0</v>
          </cell>
          <cell r="H133">
            <v>0</v>
          </cell>
          <cell r="J133">
            <v>0</v>
          </cell>
        </row>
        <row r="134">
          <cell r="F134">
            <v>0</v>
          </cell>
          <cell r="H134">
            <v>0</v>
          </cell>
          <cell r="J134">
            <v>0</v>
          </cell>
        </row>
        <row r="138">
          <cell r="F138">
            <v>0</v>
          </cell>
          <cell r="H138">
            <v>0</v>
          </cell>
          <cell r="J138">
            <v>0</v>
          </cell>
        </row>
        <row r="152">
          <cell r="E152">
            <v>0</v>
          </cell>
          <cell r="G152">
            <v>0</v>
          </cell>
          <cell r="I152">
            <v>0</v>
          </cell>
        </row>
        <row r="153">
          <cell r="I153">
            <v>0</v>
          </cell>
        </row>
        <row r="154">
          <cell r="E154">
            <v>0</v>
          </cell>
          <cell r="G154">
            <v>0</v>
          </cell>
        </row>
        <row r="156">
          <cell r="E156">
            <v>0</v>
          </cell>
          <cell r="G156">
            <v>0</v>
          </cell>
          <cell r="I156">
            <v>0</v>
          </cell>
        </row>
        <row r="157">
          <cell r="E157">
            <v>0</v>
          </cell>
          <cell r="G157">
            <v>0</v>
          </cell>
          <cell r="I157">
            <v>0</v>
          </cell>
        </row>
        <row r="160">
          <cell r="E160">
            <v>0</v>
          </cell>
          <cell r="G160">
            <v>0</v>
          </cell>
          <cell r="I160">
            <v>0</v>
          </cell>
        </row>
        <row r="164">
          <cell r="E164">
            <v>0</v>
          </cell>
          <cell r="G164">
            <v>0</v>
          </cell>
          <cell r="I164">
            <v>0</v>
          </cell>
        </row>
        <row r="165">
          <cell r="E165">
            <v>0</v>
          </cell>
          <cell r="G165">
            <v>0</v>
          </cell>
          <cell r="I165">
            <v>0</v>
          </cell>
        </row>
        <row r="166">
          <cell r="E166">
            <v>0</v>
          </cell>
          <cell r="G166">
            <v>0</v>
          </cell>
          <cell r="I166">
            <v>0</v>
          </cell>
        </row>
        <row r="169">
          <cell r="E169">
            <v>0</v>
          </cell>
          <cell r="G169">
            <v>0</v>
          </cell>
        </row>
        <row r="170">
          <cell r="E170">
            <v>0</v>
          </cell>
          <cell r="G170">
            <v>0</v>
          </cell>
          <cell r="I170">
            <v>0</v>
          </cell>
        </row>
        <row r="173">
          <cell r="E173">
            <v>0</v>
          </cell>
          <cell r="G173">
            <v>0</v>
          </cell>
          <cell r="I173">
            <v>0</v>
          </cell>
        </row>
        <row r="174">
          <cell r="E174">
            <v>0</v>
          </cell>
          <cell r="G174">
            <v>0</v>
          </cell>
          <cell r="I174">
            <v>0</v>
          </cell>
        </row>
        <row r="175">
          <cell r="E175">
            <v>0</v>
          </cell>
          <cell r="G175">
            <v>0</v>
          </cell>
          <cell r="I175">
            <v>0</v>
          </cell>
        </row>
        <row r="176">
          <cell r="E176">
            <v>0</v>
          </cell>
          <cell r="G176">
            <v>0</v>
          </cell>
          <cell r="I176">
            <v>0</v>
          </cell>
        </row>
        <row r="180">
          <cell r="E180">
            <v>0</v>
          </cell>
          <cell r="G180">
            <v>0</v>
          </cell>
          <cell r="I180">
            <v>0</v>
          </cell>
        </row>
        <row r="181">
          <cell r="E181">
            <v>0</v>
          </cell>
          <cell r="G181">
            <v>0</v>
          </cell>
          <cell r="I181">
            <v>0</v>
          </cell>
        </row>
        <row r="185">
          <cell r="E185">
            <v>0</v>
          </cell>
          <cell r="G185">
            <v>0</v>
          </cell>
          <cell r="I185">
            <v>0</v>
          </cell>
        </row>
      </sheetData>
      <sheetData sheetId="22">
        <row r="38">
          <cell r="F38">
            <v>5000</v>
          </cell>
          <cell r="H38">
            <v>0</v>
          </cell>
          <cell r="J38">
            <v>90000</v>
          </cell>
        </row>
        <row r="50">
          <cell r="E50">
            <v>0</v>
          </cell>
          <cell r="G50">
            <v>0</v>
          </cell>
          <cell r="I50">
            <v>0</v>
          </cell>
        </row>
      </sheetData>
      <sheetData sheetId="23">
        <row r="105">
          <cell r="F105">
            <v>0</v>
          </cell>
          <cell r="H105">
            <v>962.46</v>
          </cell>
          <cell r="J105">
            <v>0</v>
          </cell>
        </row>
        <row r="106">
          <cell r="F106">
            <v>0</v>
          </cell>
          <cell r="H106">
            <v>0</v>
          </cell>
          <cell r="J106">
            <v>0</v>
          </cell>
        </row>
        <row r="109">
          <cell r="F109">
            <v>442937.36</v>
          </cell>
          <cell r="H109">
            <v>193036.19</v>
          </cell>
          <cell r="J109">
            <v>155172.94</v>
          </cell>
        </row>
        <row r="110">
          <cell r="F110">
            <v>63793.68</v>
          </cell>
          <cell r="H110">
            <v>23310.15</v>
          </cell>
          <cell r="J110">
            <v>325725.11</v>
          </cell>
        </row>
        <row r="113">
          <cell r="F113">
            <v>6689</v>
          </cell>
          <cell r="H113">
            <v>2869.69</v>
          </cell>
          <cell r="J113">
            <v>11775.08</v>
          </cell>
        </row>
        <row r="117">
          <cell r="F117">
            <v>0</v>
          </cell>
          <cell r="H117">
            <v>0</v>
          </cell>
          <cell r="J117">
            <v>0</v>
          </cell>
        </row>
        <row r="118">
          <cell r="F118">
            <v>0</v>
          </cell>
          <cell r="H118">
            <v>0</v>
          </cell>
          <cell r="J118">
            <v>0</v>
          </cell>
        </row>
        <row r="119">
          <cell r="F119">
            <v>0</v>
          </cell>
          <cell r="H119">
            <v>0</v>
          </cell>
          <cell r="J119">
            <v>0</v>
          </cell>
        </row>
        <row r="122">
          <cell r="F122">
            <v>0</v>
          </cell>
          <cell r="H122">
            <v>0</v>
          </cell>
          <cell r="J122">
            <v>0</v>
          </cell>
        </row>
        <row r="123">
          <cell r="F123">
            <v>0</v>
          </cell>
          <cell r="H123">
            <v>0</v>
          </cell>
          <cell r="J123">
            <v>0</v>
          </cell>
        </row>
        <row r="126">
          <cell r="F126">
            <v>0</v>
          </cell>
          <cell r="H126">
            <v>0</v>
          </cell>
          <cell r="J126">
            <v>0</v>
          </cell>
        </row>
        <row r="127">
          <cell r="F127">
            <v>6201.41</v>
          </cell>
          <cell r="H127">
            <v>431719.25</v>
          </cell>
          <cell r="J127">
            <v>0</v>
          </cell>
        </row>
        <row r="128">
          <cell r="F128">
            <v>0</v>
          </cell>
          <cell r="H128">
            <v>0</v>
          </cell>
          <cell r="J128">
            <v>0</v>
          </cell>
        </row>
        <row r="129">
          <cell r="F129">
            <v>0</v>
          </cell>
          <cell r="H129">
            <v>0</v>
          </cell>
          <cell r="J129">
            <v>0</v>
          </cell>
        </row>
        <row r="133">
          <cell r="F133">
            <v>0</v>
          </cell>
          <cell r="H133">
            <v>0</v>
          </cell>
          <cell r="J133">
            <v>0</v>
          </cell>
        </row>
        <row r="134">
          <cell r="F134">
            <v>0</v>
          </cell>
          <cell r="H134">
            <v>0</v>
          </cell>
          <cell r="J134">
            <v>0</v>
          </cell>
        </row>
        <row r="138">
          <cell r="F138">
            <v>0</v>
          </cell>
          <cell r="H138">
            <v>0</v>
          </cell>
          <cell r="J138">
            <v>0</v>
          </cell>
        </row>
        <row r="152">
          <cell r="E152">
            <v>0</v>
          </cell>
          <cell r="G152">
            <v>0</v>
          </cell>
          <cell r="I152">
            <v>0</v>
          </cell>
        </row>
        <row r="153">
          <cell r="I153">
            <v>0</v>
          </cell>
        </row>
        <row r="154">
          <cell r="E154">
            <v>0</v>
          </cell>
          <cell r="G154">
            <v>0</v>
          </cell>
        </row>
        <row r="156">
          <cell r="E156">
            <v>0</v>
          </cell>
          <cell r="G156">
            <v>0</v>
          </cell>
          <cell r="I156">
            <v>0</v>
          </cell>
        </row>
        <row r="157">
          <cell r="E157">
            <v>8844.5419999999995</v>
          </cell>
          <cell r="G157">
            <v>289.69499999999999</v>
          </cell>
          <cell r="I157">
            <v>48122.648000000001</v>
          </cell>
        </row>
        <row r="160">
          <cell r="E160">
            <v>1058.3999999999987</v>
          </cell>
          <cell r="G160">
            <v>0</v>
          </cell>
          <cell r="I160">
            <v>1648.5</v>
          </cell>
        </row>
        <row r="164">
          <cell r="E164">
            <v>0</v>
          </cell>
          <cell r="G164">
            <v>0</v>
          </cell>
          <cell r="I164">
            <v>0</v>
          </cell>
        </row>
        <row r="165">
          <cell r="E165">
            <v>0</v>
          </cell>
          <cell r="G165">
            <v>0</v>
          </cell>
          <cell r="I165">
            <v>0</v>
          </cell>
        </row>
        <row r="166">
          <cell r="E166">
            <v>0</v>
          </cell>
          <cell r="G166">
            <v>0</v>
          </cell>
          <cell r="I166">
            <v>0</v>
          </cell>
        </row>
        <row r="169">
          <cell r="E169">
            <v>0</v>
          </cell>
          <cell r="G169">
            <v>0</v>
          </cell>
        </row>
        <row r="170">
          <cell r="E170">
            <v>0</v>
          </cell>
          <cell r="G170">
            <v>0</v>
          </cell>
          <cell r="I170">
            <v>0</v>
          </cell>
        </row>
        <row r="173">
          <cell r="E173">
            <v>0</v>
          </cell>
          <cell r="G173">
            <v>0</v>
          </cell>
          <cell r="I173">
            <v>0</v>
          </cell>
        </row>
        <row r="174">
          <cell r="E174">
            <v>0</v>
          </cell>
          <cell r="G174">
            <v>0</v>
          </cell>
          <cell r="I174">
            <v>0</v>
          </cell>
        </row>
        <row r="175">
          <cell r="E175">
            <v>0</v>
          </cell>
          <cell r="G175">
            <v>0</v>
          </cell>
          <cell r="I175">
            <v>0</v>
          </cell>
        </row>
        <row r="176">
          <cell r="E176">
            <v>0</v>
          </cell>
          <cell r="G176">
            <v>0</v>
          </cell>
          <cell r="I176">
            <v>0</v>
          </cell>
        </row>
        <row r="180">
          <cell r="E180">
            <v>0</v>
          </cell>
          <cell r="G180">
            <v>0</v>
          </cell>
          <cell r="I180">
            <v>0</v>
          </cell>
        </row>
        <row r="181">
          <cell r="E181">
            <v>0</v>
          </cell>
          <cell r="G181">
            <v>0</v>
          </cell>
          <cell r="I181">
            <v>0</v>
          </cell>
        </row>
        <row r="185">
          <cell r="E185">
            <v>0</v>
          </cell>
          <cell r="G185">
            <v>0</v>
          </cell>
          <cell r="I185">
            <v>0</v>
          </cell>
        </row>
      </sheetData>
      <sheetData sheetId="24">
        <row r="38">
          <cell r="F38">
            <v>0</v>
          </cell>
          <cell r="H38">
            <v>0</v>
          </cell>
          <cell r="J38">
            <v>0</v>
          </cell>
        </row>
        <row r="50">
          <cell r="E50">
            <v>0</v>
          </cell>
          <cell r="G50">
            <v>0</v>
          </cell>
          <cell r="I50">
            <v>0</v>
          </cell>
        </row>
      </sheetData>
      <sheetData sheetId="25">
        <row r="105">
          <cell r="F105">
            <v>0</v>
          </cell>
          <cell r="H105">
            <v>0</v>
          </cell>
          <cell r="J105">
            <v>0</v>
          </cell>
        </row>
        <row r="106">
          <cell r="F106">
            <v>0</v>
          </cell>
          <cell r="H106">
            <v>0</v>
          </cell>
          <cell r="J106">
            <v>0</v>
          </cell>
        </row>
        <row r="109">
          <cell r="F109">
            <v>0</v>
          </cell>
          <cell r="H109">
            <v>0</v>
          </cell>
          <cell r="J109">
            <v>0</v>
          </cell>
        </row>
        <row r="110">
          <cell r="F110">
            <v>16891.25</v>
          </cell>
          <cell r="H110">
            <v>0</v>
          </cell>
          <cell r="J110">
            <v>0</v>
          </cell>
        </row>
        <row r="113">
          <cell r="F113">
            <v>0</v>
          </cell>
          <cell r="H113">
            <v>0</v>
          </cell>
          <cell r="J113">
            <v>0</v>
          </cell>
        </row>
        <row r="117">
          <cell r="F117">
            <v>0</v>
          </cell>
          <cell r="H117">
            <v>0</v>
          </cell>
          <cell r="J117">
            <v>0</v>
          </cell>
        </row>
        <row r="118">
          <cell r="F118">
            <v>0</v>
          </cell>
          <cell r="H118">
            <v>0</v>
          </cell>
          <cell r="J118">
            <v>0</v>
          </cell>
        </row>
        <row r="119">
          <cell r="F119">
            <v>0</v>
          </cell>
          <cell r="H119">
            <v>0</v>
          </cell>
          <cell r="J119">
            <v>0</v>
          </cell>
        </row>
        <row r="122">
          <cell r="F122">
            <v>0</v>
          </cell>
          <cell r="H122">
            <v>0</v>
          </cell>
          <cell r="J122">
            <v>0</v>
          </cell>
        </row>
        <row r="123">
          <cell r="F123">
            <v>0</v>
          </cell>
          <cell r="H123">
            <v>0</v>
          </cell>
          <cell r="J123">
            <v>0</v>
          </cell>
        </row>
        <row r="126">
          <cell r="F126">
            <v>0</v>
          </cell>
          <cell r="H126">
            <v>0</v>
          </cell>
          <cell r="J126">
            <v>0</v>
          </cell>
        </row>
        <row r="127">
          <cell r="F127">
            <v>0</v>
          </cell>
          <cell r="H127">
            <v>0</v>
          </cell>
          <cell r="J127">
            <v>0</v>
          </cell>
        </row>
        <row r="128">
          <cell r="F128">
            <v>0</v>
          </cell>
          <cell r="H128">
            <v>0</v>
          </cell>
          <cell r="J128">
            <v>0</v>
          </cell>
        </row>
        <row r="129">
          <cell r="F129">
            <v>0</v>
          </cell>
          <cell r="H129">
            <v>0</v>
          </cell>
          <cell r="J129">
            <v>0</v>
          </cell>
        </row>
        <row r="133">
          <cell r="F133">
            <v>0</v>
          </cell>
          <cell r="H133">
            <v>0</v>
          </cell>
          <cell r="J133">
            <v>0</v>
          </cell>
        </row>
        <row r="134">
          <cell r="F134">
            <v>0</v>
          </cell>
          <cell r="H134">
            <v>0</v>
          </cell>
          <cell r="J134">
            <v>0</v>
          </cell>
        </row>
        <row r="138">
          <cell r="F138">
            <v>0</v>
          </cell>
          <cell r="H138">
            <v>0</v>
          </cell>
          <cell r="J138">
            <v>0</v>
          </cell>
        </row>
        <row r="152">
          <cell r="E152">
            <v>0</v>
          </cell>
          <cell r="G152">
            <v>0</v>
          </cell>
          <cell r="I152">
            <v>0</v>
          </cell>
        </row>
        <row r="153">
          <cell r="I153">
            <v>0</v>
          </cell>
        </row>
        <row r="154">
          <cell r="E154">
            <v>0</v>
          </cell>
          <cell r="G154">
            <v>0</v>
          </cell>
        </row>
        <row r="156">
          <cell r="E156">
            <v>0</v>
          </cell>
          <cell r="G156">
            <v>0</v>
          </cell>
          <cell r="I156">
            <v>0</v>
          </cell>
        </row>
        <row r="157">
          <cell r="E157">
            <v>0</v>
          </cell>
          <cell r="G157">
            <v>0</v>
          </cell>
          <cell r="I157">
            <v>0</v>
          </cell>
        </row>
        <row r="160">
          <cell r="E160">
            <v>0</v>
          </cell>
          <cell r="G160">
            <v>0</v>
          </cell>
          <cell r="I160">
            <v>0</v>
          </cell>
        </row>
        <row r="164">
          <cell r="E164">
            <v>0</v>
          </cell>
          <cell r="G164">
            <v>0</v>
          </cell>
          <cell r="I164">
            <v>0</v>
          </cell>
        </row>
        <row r="165">
          <cell r="E165">
            <v>0</v>
          </cell>
          <cell r="G165">
            <v>0</v>
          </cell>
          <cell r="I165">
            <v>0</v>
          </cell>
        </row>
        <row r="166">
          <cell r="E166">
            <v>0</v>
          </cell>
          <cell r="G166">
            <v>0</v>
          </cell>
          <cell r="I166">
            <v>0</v>
          </cell>
        </row>
        <row r="169">
          <cell r="E169">
            <v>0</v>
          </cell>
          <cell r="G169">
            <v>0</v>
          </cell>
        </row>
        <row r="170">
          <cell r="E170">
            <v>0</v>
          </cell>
          <cell r="G170">
            <v>0</v>
          </cell>
          <cell r="I170">
            <v>0</v>
          </cell>
        </row>
        <row r="173">
          <cell r="E173">
            <v>0</v>
          </cell>
          <cell r="G173">
            <v>0</v>
          </cell>
          <cell r="I173">
            <v>0</v>
          </cell>
        </row>
        <row r="174">
          <cell r="E174">
            <v>0</v>
          </cell>
          <cell r="G174">
            <v>0</v>
          </cell>
          <cell r="I174">
            <v>0</v>
          </cell>
        </row>
        <row r="175">
          <cell r="E175">
            <v>0</v>
          </cell>
          <cell r="G175">
            <v>0</v>
          </cell>
          <cell r="I175">
            <v>0</v>
          </cell>
        </row>
        <row r="176">
          <cell r="E176">
            <v>0</v>
          </cell>
          <cell r="G176">
            <v>0</v>
          </cell>
          <cell r="I176">
            <v>0</v>
          </cell>
        </row>
        <row r="180">
          <cell r="E180">
            <v>0</v>
          </cell>
          <cell r="G180">
            <v>0</v>
          </cell>
          <cell r="I180">
            <v>0</v>
          </cell>
        </row>
        <row r="181">
          <cell r="E181">
            <v>0</v>
          </cell>
          <cell r="G181">
            <v>0</v>
          </cell>
          <cell r="I181">
            <v>0</v>
          </cell>
        </row>
        <row r="185">
          <cell r="E185">
            <v>0</v>
          </cell>
          <cell r="G185">
            <v>0</v>
          </cell>
          <cell r="I185">
            <v>0</v>
          </cell>
        </row>
      </sheetData>
      <sheetData sheetId="26">
        <row r="38">
          <cell r="F38">
            <v>0</v>
          </cell>
          <cell r="H38">
            <v>0</v>
          </cell>
          <cell r="J38">
            <v>0</v>
          </cell>
        </row>
        <row r="50">
          <cell r="E50">
            <v>0</v>
          </cell>
          <cell r="G50">
            <v>0</v>
          </cell>
          <cell r="I50">
            <v>0</v>
          </cell>
        </row>
      </sheetData>
      <sheetData sheetId="27">
        <row r="105">
          <cell r="F105">
            <v>0</v>
          </cell>
          <cell r="H105">
            <v>0</v>
          </cell>
          <cell r="J105">
            <v>0</v>
          </cell>
        </row>
        <row r="106">
          <cell r="F106">
            <v>0</v>
          </cell>
          <cell r="H106">
            <v>0</v>
          </cell>
          <cell r="J106">
            <v>0</v>
          </cell>
        </row>
        <row r="109">
          <cell r="F109">
            <v>460380.2</v>
          </cell>
          <cell r="H109">
            <v>0</v>
          </cell>
          <cell r="J109">
            <v>0</v>
          </cell>
        </row>
        <row r="110">
          <cell r="F110">
            <v>89502</v>
          </cell>
          <cell r="H110">
            <v>113003</v>
          </cell>
          <cell r="J110">
            <v>0</v>
          </cell>
        </row>
        <row r="113">
          <cell r="F113">
            <v>8837</v>
          </cell>
          <cell r="H113">
            <v>21482</v>
          </cell>
          <cell r="J113">
            <v>0</v>
          </cell>
        </row>
        <row r="117">
          <cell r="F117">
            <v>0</v>
          </cell>
          <cell r="H117">
            <v>0</v>
          </cell>
          <cell r="J117">
            <v>0</v>
          </cell>
        </row>
        <row r="118">
          <cell r="F118">
            <v>0</v>
          </cell>
          <cell r="H118">
            <v>0</v>
          </cell>
          <cell r="J118">
            <v>0</v>
          </cell>
        </row>
        <row r="119">
          <cell r="F119">
            <v>0</v>
          </cell>
          <cell r="H119">
            <v>0</v>
          </cell>
          <cell r="J119">
            <v>0</v>
          </cell>
        </row>
        <row r="122">
          <cell r="F122">
            <v>0</v>
          </cell>
          <cell r="H122">
            <v>0</v>
          </cell>
          <cell r="J122">
            <v>0</v>
          </cell>
        </row>
        <row r="123">
          <cell r="F123">
            <v>0</v>
          </cell>
          <cell r="H123">
            <v>0</v>
          </cell>
          <cell r="J123">
            <v>0</v>
          </cell>
        </row>
        <row r="126">
          <cell r="F126">
            <v>2137.5</v>
          </cell>
          <cell r="H126">
            <v>0</v>
          </cell>
          <cell r="J126">
            <v>0</v>
          </cell>
        </row>
        <row r="127">
          <cell r="F127">
            <v>79.099999999999994</v>
          </cell>
          <cell r="H127">
            <v>0</v>
          </cell>
          <cell r="J127">
            <v>0</v>
          </cell>
        </row>
        <row r="128">
          <cell r="F128">
            <v>0</v>
          </cell>
          <cell r="H128">
            <v>0</v>
          </cell>
          <cell r="J128">
            <v>0</v>
          </cell>
        </row>
        <row r="129">
          <cell r="F129">
            <v>474</v>
          </cell>
          <cell r="H129">
            <v>0</v>
          </cell>
          <cell r="J129">
            <v>0</v>
          </cell>
        </row>
        <row r="133">
          <cell r="F133">
            <v>0</v>
          </cell>
          <cell r="H133">
            <v>0</v>
          </cell>
          <cell r="J133">
            <v>0</v>
          </cell>
        </row>
        <row r="134">
          <cell r="F134">
            <v>0</v>
          </cell>
          <cell r="H134">
            <v>0</v>
          </cell>
          <cell r="J134">
            <v>0</v>
          </cell>
        </row>
        <row r="138">
          <cell r="F138">
            <v>0</v>
          </cell>
          <cell r="H138">
            <v>0</v>
          </cell>
          <cell r="J138">
            <v>0</v>
          </cell>
        </row>
        <row r="152">
          <cell r="E152">
            <v>0</v>
          </cell>
          <cell r="G152">
            <v>0</v>
          </cell>
          <cell r="I152">
            <v>0</v>
          </cell>
        </row>
        <row r="153">
          <cell r="I153">
            <v>0</v>
          </cell>
        </row>
        <row r="154">
          <cell r="E154">
            <v>0</v>
          </cell>
          <cell r="G154">
            <v>0</v>
          </cell>
        </row>
        <row r="156">
          <cell r="E156">
            <v>0</v>
          </cell>
          <cell r="G156">
            <v>0</v>
          </cell>
          <cell r="I156">
            <v>0</v>
          </cell>
        </row>
        <row r="157">
          <cell r="E157">
            <v>0</v>
          </cell>
          <cell r="G157">
            <v>0</v>
          </cell>
          <cell r="I157">
            <v>0</v>
          </cell>
        </row>
        <row r="160">
          <cell r="E160">
            <v>0</v>
          </cell>
          <cell r="G160">
            <v>0</v>
          </cell>
          <cell r="I160">
            <v>0</v>
          </cell>
        </row>
        <row r="164">
          <cell r="E164">
            <v>0</v>
          </cell>
          <cell r="G164">
            <v>0</v>
          </cell>
          <cell r="I164">
            <v>0</v>
          </cell>
        </row>
        <row r="165">
          <cell r="E165">
            <v>0</v>
          </cell>
          <cell r="G165">
            <v>0</v>
          </cell>
          <cell r="I165">
            <v>0</v>
          </cell>
        </row>
        <row r="166">
          <cell r="E166">
            <v>0</v>
          </cell>
          <cell r="G166">
            <v>0</v>
          </cell>
          <cell r="I166">
            <v>0</v>
          </cell>
        </row>
        <row r="169">
          <cell r="E169">
            <v>0</v>
          </cell>
          <cell r="G169">
            <v>0</v>
          </cell>
        </row>
        <row r="170">
          <cell r="E170">
            <v>0</v>
          </cell>
          <cell r="G170">
            <v>0</v>
          </cell>
          <cell r="I170">
            <v>0</v>
          </cell>
        </row>
        <row r="173">
          <cell r="E173">
            <v>0</v>
          </cell>
          <cell r="G173">
            <v>0</v>
          </cell>
          <cell r="I173">
            <v>0</v>
          </cell>
        </row>
        <row r="174">
          <cell r="E174">
            <v>0</v>
          </cell>
          <cell r="G174">
            <v>0</v>
          </cell>
          <cell r="I174">
            <v>0</v>
          </cell>
        </row>
        <row r="175">
          <cell r="E175">
            <v>0</v>
          </cell>
          <cell r="G175">
            <v>0</v>
          </cell>
          <cell r="I175">
            <v>0</v>
          </cell>
        </row>
        <row r="176">
          <cell r="E176">
            <v>0</v>
          </cell>
          <cell r="G176">
            <v>0</v>
          </cell>
          <cell r="I176">
            <v>0</v>
          </cell>
        </row>
        <row r="180">
          <cell r="E180">
            <v>0</v>
          </cell>
          <cell r="G180">
            <v>0</v>
          </cell>
          <cell r="I180">
            <v>0</v>
          </cell>
        </row>
        <row r="181">
          <cell r="E181">
            <v>0</v>
          </cell>
          <cell r="G181">
            <v>0</v>
          </cell>
          <cell r="I181">
            <v>0</v>
          </cell>
        </row>
        <row r="185">
          <cell r="E185">
            <v>0</v>
          </cell>
          <cell r="G185">
            <v>0</v>
          </cell>
          <cell r="I185">
            <v>0</v>
          </cell>
        </row>
      </sheetData>
      <sheetData sheetId="28">
        <row r="38">
          <cell r="F38">
            <v>0</v>
          </cell>
          <cell r="H38">
            <v>0</v>
          </cell>
          <cell r="J38">
            <v>0</v>
          </cell>
        </row>
        <row r="50">
          <cell r="E50">
            <v>0</v>
          </cell>
          <cell r="G50">
            <v>0</v>
          </cell>
          <cell r="I50">
            <v>0</v>
          </cell>
        </row>
      </sheetData>
      <sheetData sheetId="29">
        <row r="105">
          <cell r="F105">
            <v>0</v>
          </cell>
          <cell r="H105">
            <v>0</v>
          </cell>
          <cell r="J105">
            <v>0</v>
          </cell>
        </row>
        <row r="106">
          <cell r="F106">
            <v>0</v>
          </cell>
          <cell r="H106">
            <v>0</v>
          </cell>
          <cell r="J106">
            <v>0</v>
          </cell>
        </row>
        <row r="109">
          <cell r="F109">
            <v>0</v>
          </cell>
          <cell r="H109">
            <v>0</v>
          </cell>
          <cell r="J109">
            <v>0</v>
          </cell>
        </row>
        <row r="110">
          <cell r="F110">
            <v>637.31999999999994</v>
          </cell>
          <cell r="H110">
            <v>5284.05</v>
          </cell>
          <cell r="J110">
            <v>0</v>
          </cell>
        </row>
        <row r="113">
          <cell r="F113">
            <v>0</v>
          </cell>
          <cell r="H113">
            <v>800</v>
          </cell>
          <cell r="J113">
            <v>0</v>
          </cell>
        </row>
        <row r="117">
          <cell r="F117">
            <v>0</v>
          </cell>
          <cell r="H117">
            <v>0</v>
          </cell>
          <cell r="J117">
            <v>0</v>
          </cell>
        </row>
        <row r="118">
          <cell r="F118">
            <v>0</v>
          </cell>
          <cell r="H118">
            <v>0</v>
          </cell>
          <cell r="J118">
            <v>0</v>
          </cell>
        </row>
        <row r="119">
          <cell r="F119">
            <v>0</v>
          </cell>
          <cell r="H119">
            <v>0</v>
          </cell>
          <cell r="J119">
            <v>0</v>
          </cell>
        </row>
        <row r="122">
          <cell r="F122">
            <v>0</v>
          </cell>
          <cell r="H122">
            <v>0</v>
          </cell>
          <cell r="J122">
            <v>0</v>
          </cell>
        </row>
        <row r="123">
          <cell r="F123">
            <v>0</v>
          </cell>
          <cell r="H123">
            <v>0</v>
          </cell>
          <cell r="J123">
            <v>0</v>
          </cell>
        </row>
        <row r="126">
          <cell r="F126">
            <v>0</v>
          </cell>
          <cell r="H126">
            <v>0</v>
          </cell>
          <cell r="J126">
            <v>0</v>
          </cell>
        </row>
        <row r="127">
          <cell r="F127">
            <v>0</v>
          </cell>
          <cell r="H127">
            <v>0</v>
          </cell>
          <cell r="J127">
            <v>0</v>
          </cell>
        </row>
        <row r="128">
          <cell r="F128">
            <v>0</v>
          </cell>
          <cell r="H128">
            <v>0</v>
          </cell>
          <cell r="J128">
            <v>0</v>
          </cell>
        </row>
        <row r="129">
          <cell r="F129">
            <v>0</v>
          </cell>
          <cell r="H129">
            <v>0</v>
          </cell>
          <cell r="J129">
            <v>0</v>
          </cell>
        </row>
        <row r="133">
          <cell r="F133">
            <v>0</v>
          </cell>
          <cell r="H133">
            <v>0</v>
          </cell>
          <cell r="J133">
            <v>0</v>
          </cell>
        </row>
        <row r="134">
          <cell r="F134">
            <v>0</v>
          </cell>
          <cell r="H134">
            <v>0</v>
          </cell>
          <cell r="J134">
            <v>0</v>
          </cell>
        </row>
        <row r="138">
          <cell r="F138">
            <v>0</v>
          </cell>
          <cell r="H138">
            <v>0</v>
          </cell>
          <cell r="J138">
            <v>0</v>
          </cell>
        </row>
        <row r="152">
          <cell r="E152">
            <v>0</v>
          </cell>
          <cell r="G152">
            <v>0</v>
          </cell>
          <cell r="I152">
            <v>0</v>
          </cell>
        </row>
        <row r="153">
          <cell r="I153">
            <v>0</v>
          </cell>
        </row>
        <row r="154">
          <cell r="E154">
            <v>0</v>
          </cell>
          <cell r="G154">
            <v>0</v>
          </cell>
        </row>
        <row r="156">
          <cell r="E156">
            <v>0</v>
          </cell>
          <cell r="G156">
            <v>0</v>
          </cell>
          <cell r="I156">
            <v>0</v>
          </cell>
        </row>
        <row r="157">
          <cell r="E157">
            <v>0</v>
          </cell>
          <cell r="G157">
            <v>0</v>
          </cell>
          <cell r="I157">
            <v>0</v>
          </cell>
        </row>
        <row r="160">
          <cell r="E160">
            <v>0</v>
          </cell>
          <cell r="G160">
            <v>0</v>
          </cell>
          <cell r="I160">
            <v>0</v>
          </cell>
        </row>
        <row r="164">
          <cell r="E164">
            <v>0</v>
          </cell>
          <cell r="G164">
            <v>0</v>
          </cell>
          <cell r="I164">
            <v>0</v>
          </cell>
        </row>
        <row r="165">
          <cell r="E165">
            <v>0</v>
          </cell>
          <cell r="G165">
            <v>0</v>
          </cell>
          <cell r="I165">
            <v>0</v>
          </cell>
        </row>
        <row r="166">
          <cell r="E166">
            <v>0</v>
          </cell>
          <cell r="G166">
            <v>0</v>
          </cell>
          <cell r="I166">
            <v>0</v>
          </cell>
        </row>
        <row r="169">
          <cell r="E169">
            <v>0</v>
          </cell>
          <cell r="G169">
            <v>0</v>
          </cell>
        </row>
        <row r="170">
          <cell r="E170">
            <v>0</v>
          </cell>
          <cell r="G170">
            <v>0</v>
          </cell>
          <cell r="I170">
            <v>0</v>
          </cell>
        </row>
        <row r="173">
          <cell r="E173">
            <v>0</v>
          </cell>
          <cell r="G173">
            <v>0</v>
          </cell>
          <cell r="I173">
            <v>0</v>
          </cell>
        </row>
        <row r="174">
          <cell r="E174">
            <v>0</v>
          </cell>
          <cell r="G174">
            <v>0</v>
          </cell>
          <cell r="I174">
            <v>0</v>
          </cell>
        </row>
        <row r="175">
          <cell r="E175">
            <v>0</v>
          </cell>
          <cell r="G175">
            <v>0</v>
          </cell>
          <cell r="I175">
            <v>0</v>
          </cell>
        </row>
        <row r="176">
          <cell r="E176">
            <v>0</v>
          </cell>
          <cell r="G176">
            <v>0</v>
          </cell>
          <cell r="I176">
            <v>0</v>
          </cell>
        </row>
        <row r="180">
          <cell r="E180">
            <v>0</v>
          </cell>
          <cell r="G180">
            <v>0</v>
          </cell>
          <cell r="I180">
            <v>0</v>
          </cell>
        </row>
        <row r="181">
          <cell r="E181">
            <v>0</v>
          </cell>
          <cell r="G181">
            <v>0</v>
          </cell>
          <cell r="I181">
            <v>0</v>
          </cell>
        </row>
        <row r="185">
          <cell r="E185">
            <v>0</v>
          </cell>
          <cell r="G185">
            <v>0</v>
          </cell>
          <cell r="I185">
            <v>0</v>
          </cell>
        </row>
      </sheetData>
      <sheetData sheetId="30">
        <row r="38">
          <cell r="F38">
            <v>0</v>
          </cell>
          <cell r="H38">
            <v>0</v>
          </cell>
          <cell r="J38">
            <v>0</v>
          </cell>
        </row>
        <row r="50">
          <cell r="E50">
            <v>0</v>
          </cell>
          <cell r="G50">
            <v>0</v>
          </cell>
          <cell r="I50">
            <v>0</v>
          </cell>
        </row>
      </sheetData>
      <sheetData sheetId="31">
        <row r="105">
          <cell r="F105">
            <v>0</v>
          </cell>
          <cell r="H105">
            <v>22286.09</v>
          </cell>
          <cell r="J105">
            <v>0</v>
          </cell>
        </row>
        <row r="106">
          <cell r="F106">
            <v>0</v>
          </cell>
          <cell r="H106">
            <v>0</v>
          </cell>
          <cell r="J106">
            <v>0</v>
          </cell>
        </row>
        <row r="109">
          <cell r="F109">
            <v>6885363.2180629829</v>
          </cell>
          <cell r="H109">
            <v>1350089.3891379044</v>
          </cell>
          <cell r="J109">
            <v>3684363.2128097927</v>
          </cell>
        </row>
        <row r="110">
          <cell r="F110">
            <v>0</v>
          </cell>
          <cell r="H110">
            <v>0</v>
          </cell>
          <cell r="J110">
            <v>0</v>
          </cell>
        </row>
        <row r="113">
          <cell r="F113">
            <v>0</v>
          </cell>
          <cell r="H113">
            <v>0</v>
          </cell>
          <cell r="J113">
            <v>0</v>
          </cell>
        </row>
        <row r="117">
          <cell r="F117">
            <v>0</v>
          </cell>
          <cell r="H117">
            <v>0</v>
          </cell>
          <cell r="J117">
            <v>0</v>
          </cell>
        </row>
        <row r="118">
          <cell r="F118">
            <v>0</v>
          </cell>
          <cell r="H118">
            <v>0</v>
          </cell>
          <cell r="J118">
            <v>0</v>
          </cell>
        </row>
        <row r="119">
          <cell r="F119">
            <v>0</v>
          </cell>
          <cell r="H119">
            <v>0</v>
          </cell>
          <cell r="J119">
            <v>0</v>
          </cell>
        </row>
        <row r="122">
          <cell r="F122">
            <v>0</v>
          </cell>
          <cell r="H122">
            <v>0</v>
          </cell>
          <cell r="J122">
            <v>0</v>
          </cell>
        </row>
        <row r="123">
          <cell r="F123">
            <v>0</v>
          </cell>
          <cell r="H123">
            <v>0</v>
          </cell>
          <cell r="J123">
            <v>0</v>
          </cell>
        </row>
        <row r="126">
          <cell r="F126">
            <v>0</v>
          </cell>
          <cell r="H126">
            <v>0</v>
          </cell>
          <cell r="J126">
            <v>0</v>
          </cell>
        </row>
        <row r="127">
          <cell r="F127">
            <v>0</v>
          </cell>
          <cell r="H127">
            <v>0</v>
          </cell>
          <cell r="J127">
            <v>0</v>
          </cell>
        </row>
        <row r="128">
          <cell r="F128">
            <v>0</v>
          </cell>
          <cell r="H128">
            <v>0</v>
          </cell>
          <cell r="J128">
            <v>0</v>
          </cell>
        </row>
        <row r="129">
          <cell r="F129">
            <v>0</v>
          </cell>
          <cell r="H129">
            <v>0</v>
          </cell>
          <cell r="J129">
            <v>0</v>
          </cell>
        </row>
        <row r="133">
          <cell r="F133">
            <v>0</v>
          </cell>
          <cell r="H133">
            <v>0</v>
          </cell>
          <cell r="J133">
            <v>0</v>
          </cell>
        </row>
        <row r="134">
          <cell r="F134">
            <v>0</v>
          </cell>
          <cell r="H134">
            <v>0</v>
          </cell>
          <cell r="J134">
            <v>0</v>
          </cell>
        </row>
        <row r="138">
          <cell r="F138">
            <v>0</v>
          </cell>
          <cell r="H138">
            <v>0</v>
          </cell>
          <cell r="J138">
            <v>0</v>
          </cell>
        </row>
        <row r="152">
          <cell r="E152">
            <v>0</v>
          </cell>
          <cell r="G152">
            <v>0</v>
          </cell>
          <cell r="I152">
            <v>0</v>
          </cell>
        </row>
        <row r="153">
          <cell r="I153">
            <v>0</v>
          </cell>
        </row>
        <row r="154">
          <cell r="E154">
            <v>0</v>
          </cell>
          <cell r="G154">
            <v>0</v>
          </cell>
        </row>
        <row r="156">
          <cell r="E156">
            <v>0</v>
          </cell>
          <cell r="G156">
            <v>0</v>
          </cell>
          <cell r="I156">
            <v>0</v>
          </cell>
        </row>
        <row r="157">
          <cell r="E157">
            <v>0</v>
          </cell>
          <cell r="G157">
            <v>0</v>
          </cell>
          <cell r="I157">
            <v>0</v>
          </cell>
        </row>
        <row r="160">
          <cell r="E160">
            <v>0</v>
          </cell>
          <cell r="G160">
            <v>0</v>
          </cell>
          <cell r="I160">
            <v>0</v>
          </cell>
        </row>
        <row r="164">
          <cell r="E164">
            <v>0</v>
          </cell>
          <cell r="G164">
            <v>0</v>
          </cell>
          <cell r="I164">
            <v>0</v>
          </cell>
        </row>
        <row r="165">
          <cell r="E165">
            <v>0</v>
          </cell>
          <cell r="G165">
            <v>0</v>
          </cell>
          <cell r="I165">
            <v>0</v>
          </cell>
        </row>
        <row r="166">
          <cell r="E166">
            <v>0</v>
          </cell>
          <cell r="G166">
            <v>0</v>
          </cell>
          <cell r="I166">
            <v>0</v>
          </cell>
        </row>
        <row r="169">
          <cell r="E169">
            <v>0</v>
          </cell>
          <cell r="G169">
            <v>0</v>
          </cell>
        </row>
        <row r="170">
          <cell r="E170">
            <v>0</v>
          </cell>
          <cell r="G170">
            <v>0</v>
          </cell>
          <cell r="I170">
            <v>0</v>
          </cell>
        </row>
        <row r="173">
          <cell r="E173">
            <v>0</v>
          </cell>
          <cell r="G173">
            <v>0</v>
          </cell>
          <cell r="I173">
            <v>0</v>
          </cell>
        </row>
        <row r="174">
          <cell r="E174">
            <v>0</v>
          </cell>
          <cell r="G174">
            <v>0</v>
          </cell>
          <cell r="I174">
            <v>0</v>
          </cell>
        </row>
        <row r="175">
          <cell r="E175">
            <v>0</v>
          </cell>
          <cell r="G175">
            <v>0</v>
          </cell>
          <cell r="I175">
            <v>0</v>
          </cell>
        </row>
        <row r="176">
          <cell r="E176">
            <v>0</v>
          </cell>
          <cell r="G176">
            <v>0</v>
          </cell>
          <cell r="I176">
            <v>0</v>
          </cell>
        </row>
        <row r="180">
          <cell r="E180">
            <v>0</v>
          </cell>
          <cell r="G180">
            <v>0</v>
          </cell>
          <cell r="I180">
            <v>0</v>
          </cell>
        </row>
        <row r="181">
          <cell r="E181">
            <v>0</v>
          </cell>
          <cell r="G181">
            <v>0</v>
          </cell>
          <cell r="I181">
            <v>0</v>
          </cell>
        </row>
        <row r="185">
          <cell r="E185">
            <v>0</v>
          </cell>
          <cell r="G185">
            <v>0</v>
          </cell>
          <cell r="I185">
            <v>0</v>
          </cell>
        </row>
      </sheetData>
      <sheetData sheetId="32">
        <row r="38">
          <cell r="F38">
            <v>52450</v>
          </cell>
          <cell r="H38">
            <v>0</v>
          </cell>
          <cell r="J38">
            <v>92000</v>
          </cell>
        </row>
        <row r="50">
          <cell r="E50">
            <v>0</v>
          </cell>
          <cell r="G50">
            <v>0</v>
          </cell>
          <cell r="I50">
            <v>0</v>
          </cell>
        </row>
      </sheetData>
      <sheetData sheetId="33">
        <row r="105">
          <cell r="F105">
            <v>0</v>
          </cell>
          <cell r="H105">
            <v>0</v>
          </cell>
          <cell r="J105">
            <v>0</v>
          </cell>
        </row>
        <row r="106">
          <cell r="F106">
            <v>0</v>
          </cell>
          <cell r="H106">
            <v>0</v>
          </cell>
          <cell r="J106">
            <v>0</v>
          </cell>
        </row>
        <row r="109">
          <cell r="F109">
            <v>0</v>
          </cell>
          <cell r="H109">
            <v>0</v>
          </cell>
          <cell r="J109">
            <v>0</v>
          </cell>
        </row>
        <row r="110">
          <cell r="F110">
            <v>244694.24000000005</v>
          </cell>
          <cell r="H110">
            <v>764745.85000000021</v>
          </cell>
          <cell r="J110">
            <v>282756.64</v>
          </cell>
        </row>
        <row r="113">
          <cell r="F113">
            <v>29944.800000000003</v>
          </cell>
          <cell r="H113">
            <v>69449.22</v>
          </cell>
          <cell r="J113">
            <v>10585.43</v>
          </cell>
        </row>
        <row r="117">
          <cell r="F117">
            <v>0</v>
          </cell>
          <cell r="H117">
            <v>0</v>
          </cell>
          <cell r="J117">
            <v>0</v>
          </cell>
        </row>
        <row r="118">
          <cell r="F118">
            <v>0</v>
          </cell>
          <cell r="H118">
            <v>0</v>
          </cell>
          <cell r="J118">
            <v>0</v>
          </cell>
        </row>
        <row r="119">
          <cell r="F119">
            <v>0</v>
          </cell>
          <cell r="H119">
            <v>0</v>
          </cell>
          <cell r="J119">
            <v>0</v>
          </cell>
        </row>
        <row r="122">
          <cell r="F122">
            <v>0</v>
          </cell>
          <cell r="H122">
            <v>0</v>
          </cell>
          <cell r="J122">
            <v>0</v>
          </cell>
        </row>
        <row r="123">
          <cell r="F123">
            <v>0</v>
          </cell>
          <cell r="H123">
            <v>0</v>
          </cell>
          <cell r="J123">
            <v>0</v>
          </cell>
        </row>
        <row r="126">
          <cell r="F126">
            <v>0</v>
          </cell>
          <cell r="H126">
            <v>0</v>
          </cell>
          <cell r="J126">
            <v>0</v>
          </cell>
        </row>
        <row r="127">
          <cell r="F127">
            <v>4487.05</v>
          </cell>
          <cell r="H127">
            <v>0</v>
          </cell>
          <cell r="J127">
            <v>0</v>
          </cell>
        </row>
        <row r="128">
          <cell r="F128">
            <v>0</v>
          </cell>
          <cell r="H128">
            <v>0</v>
          </cell>
          <cell r="J128">
            <v>0</v>
          </cell>
        </row>
        <row r="129">
          <cell r="F129">
            <v>0</v>
          </cell>
          <cell r="H129">
            <v>0</v>
          </cell>
          <cell r="J129">
            <v>0</v>
          </cell>
        </row>
        <row r="133">
          <cell r="F133">
            <v>0</v>
          </cell>
          <cell r="H133">
            <v>0</v>
          </cell>
          <cell r="J133">
            <v>0</v>
          </cell>
        </row>
        <row r="134">
          <cell r="F134">
            <v>2097.9</v>
          </cell>
          <cell r="H134">
            <v>0</v>
          </cell>
          <cell r="J134">
            <v>0</v>
          </cell>
        </row>
        <row r="138">
          <cell r="F138">
            <v>0</v>
          </cell>
          <cell r="H138">
            <v>0</v>
          </cell>
          <cell r="J138">
            <v>0</v>
          </cell>
        </row>
        <row r="152">
          <cell r="E152">
            <v>0</v>
          </cell>
          <cell r="G152">
            <v>0</v>
          </cell>
          <cell r="I152">
            <v>0</v>
          </cell>
        </row>
        <row r="153">
          <cell r="I153">
            <v>0</v>
          </cell>
        </row>
        <row r="154">
          <cell r="E154">
            <v>0</v>
          </cell>
          <cell r="G154">
            <v>0</v>
          </cell>
        </row>
        <row r="156">
          <cell r="E156">
            <v>0</v>
          </cell>
          <cell r="G156">
            <v>0</v>
          </cell>
          <cell r="I156">
            <v>0</v>
          </cell>
        </row>
        <row r="157">
          <cell r="E157">
            <v>-6678.393999999972</v>
          </cell>
          <cell r="G157">
            <v>0</v>
          </cell>
          <cell r="I157">
            <v>0</v>
          </cell>
        </row>
        <row r="160">
          <cell r="E160">
            <v>0</v>
          </cell>
          <cell r="G160">
            <v>6.9239999999999995</v>
          </cell>
          <cell r="I160">
            <v>0</v>
          </cell>
        </row>
        <row r="164">
          <cell r="E164">
            <v>0</v>
          </cell>
          <cell r="G164">
            <v>0</v>
          </cell>
          <cell r="I164">
            <v>0</v>
          </cell>
        </row>
        <row r="165">
          <cell r="E165">
            <v>0</v>
          </cell>
          <cell r="G165">
            <v>0</v>
          </cell>
          <cell r="I165">
            <v>0</v>
          </cell>
        </row>
        <row r="166">
          <cell r="E166">
            <v>0</v>
          </cell>
          <cell r="G166">
            <v>0</v>
          </cell>
          <cell r="I166">
            <v>0</v>
          </cell>
        </row>
        <row r="169">
          <cell r="E169">
            <v>0</v>
          </cell>
          <cell r="G169">
            <v>0</v>
          </cell>
        </row>
        <row r="170">
          <cell r="E170">
            <v>0</v>
          </cell>
          <cell r="G170">
            <v>0</v>
          </cell>
          <cell r="I170">
            <v>0</v>
          </cell>
        </row>
        <row r="173">
          <cell r="E173">
            <v>0</v>
          </cell>
          <cell r="G173">
            <v>0</v>
          </cell>
          <cell r="I173">
            <v>0</v>
          </cell>
        </row>
        <row r="174">
          <cell r="E174">
            <v>0</v>
          </cell>
          <cell r="G174">
            <v>0</v>
          </cell>
          <cell r="I174">
            <v>0</v>
          </cell>
        </row>
        <row r="175">
          <cell r="E175">
            <v>0</v>
          </cell>
          <cell r="G175">
            <v>0</v>
          </cell>
          <cell r="I175">
            <v>0</v>
          </cell>
        </row>
        <row r="176">
          <cell r="E176">
            <v>0</v>
          </cell>
          <cell r="G176">
            <v>0</v>
          </cell>
          <cell r="I176">
            <v>0</v>
          </cell>
        </row>
        <row r="180">
          <cell r="E180">
            <v>0</v>
          </cell>
          <cell r="G180">
            <v>0</v>
          </cell>
          <cell r="I180">
            <v>0</v>
          </cell>
        </row>
        <row r="181">
          <cell r="E181">
            <v>0</v>
          </cell>
          <cell r="G181">
            <v>0</v>
          </cell>
          <cell r="I181">
            <v>0</v>
          </cell>
        </row>
        <row r="185">
          <cell r="E185">
            <v>0</v>
          </cell>
          <cell r="G185">
            <v>0</v>
          </cell>
          <cell r="I185">
            <v>0</v>
          </cell>
        </row>
      </sheetData>
      <sheetData sheetId="34">
        <row r="38">
          <cell r="F38">
            <v>0</v>
          </cell>
          <cell r="H38">
            <v>0</v>
          </cell>
          <cell r="J38">
            <v>0</v>
          </cell>
        </row>
        <row r="50">
          <cell r="E50">
            <v>0</v>
          </cell>
          <cell r="G50">
            <v>0</v>
          </cell>
          <cell r="I50">
            <v>0</v>
          </cell>
        </row>
      </sheetData>
      <sheetData sheetId="35">
        <row r="105">
          <cell r="F105">
            <v>0</v>
          </cell>
          <cell r="H105">
            <v>0</v>
          </cell>
          <cell r="J105">
            <v>0</v>
          </cell>
        </row>
        <row r="106">
          <cell r="F106">
            <v>0</v>
          </cell>
          <cell r="H106">
            <v>0</v>
          </cell>
          <cell r="J106">
            <v>0</v>
          </cell>
        </row>
        <row r="109">
          <cell r="F109">
            <v>0</v>
          </cell>
          <cell r="H109">
            <v>0</v>
          </cell>
          <cell r="J109">
            <v>0</v>
          </cell>
        </row>
        <row r="110">
          <cell r="F110">
            <v>0</v>
          </cell>
          <cell r="H110">
            <v>0</v>
          </cell>
          <cell r="J110">
            <v>0</v>
          </cell>
        </row>
        <row r="113">
          <cell r="F113">
            <v>0</v>
          </cell>
          <cell r="H113">
            <v>0</v>
          </cell>
          <cell r="J113">
            <v>0</v>
          </cell>
        </row>
        <row r="117">
          <cell r="F117">
            <v>0</v>
          </cell>
          <cell r="H117">
            <v>0</v>
          </cell>
          <cell r="J117">
            <v>0</v>
          </cell>
        </row>
        <row r="118">
          <cell r="F118">
            <v>0</v>
          </cell>
          <cell r="H118">
            <v>0</v>
          </cell>
          <cell r="J118">
            <v>0</v>
          </cell>
        </row>
        <row r="119">
          <cell r="F119">
            <v>0</v>
          </cell>
          <cell r="H119">
            <v>0</v>
          </cell>
          <cell r="J119">
            <v>0</v>
          </cell>
        </row>
        <row r="122">
          <cell r="F122">
            <v>0</v>
          </cell>
          <cell r="H122">
            <v>0</v>
          </cell>
          <cell r="J122">
            <v>0</v>
          </cell>
        </row>
        <row r="123">
          <cell r="F123">
            <v>0</v>
          </cell>
          <cell r="H123">
            <v>0</v>
          </cell>
          <cell r="J123">
            <v>0</v>
          </cell>
        </row>
        <row r="126">
          <cell r="F126">
            <v>0</v>
          </cell>
          <cell r="H126">
            <v>0</v>
          </cell>
          <cell r="J126">
            <v>0</v>
          </cell>
        </row>
        <row r="127">
          <cell r="F127">
            <v>0</v>
          </cell>
          <cell r="H127">
            <v>0</v>
          </cell>
          <cell r="J127">
            <v>0</v>
          </cell>
        </row>
        <row r="128">
          <cell r="F128">
            <v>0</v>
          </cell>
          <cell r="H128">
            <v>0</v>
          </cell>
          <cell r="J128">
            <v>0</v>
          </cell>
        </row>
        <row r="129">
          <cell r="F129">
            <v>0</v>
          </cell>
          <cell r="H129">
            <v>0</v>
          </cell>
          <cell r="J129">
            <v>0</v>
          </cell>
        </row>
        <row r="133">
          <cell r="F133">
            <v>0</v>
          </cell>
          <cell r="H133">
            <v>0</v>
          </cell>
          <cell r="J133">
            <v>0</v>
          </cell>
        </row>
        <row r="134">
          <cell r="F134">
            <v>0</v>
          </cell>
          <cell r="H134">
            <v>0</v>
          </cell>
          <cell r="J134">
            <v>0</v>
          </cell>
        </row>
        <row r="138">
          <cell r="F138">
            <v>0</v>
          </cell>
          <cell r="H138">
            <v>0</v>
          </cell>
          <cell r="J138">
            <v>0</v>
          </cell>
        </row>
        <row r="152">
          <cell r="E152">
            <v>0</v>
          </cell>
          <cell r="G152">
            <v>0</v>
          </cell>
          <cell r="I152">
            <v>0</v>
          </cell>
        </row>
        <row r="153">
          <cell r="I153">
            <v>0</v>
          </cell>
        </row>
        <row r="154">
          <cell r="E154">
            <v>0</v>
          </cell>
          <cell r="G154">
            <v>0</v>
          </cell>
        </row>
        <row r="156">
          <cell r="E156">
            <v>0</v>
          </cell>
          <cell r="G156">
            <v>0</v>
          </cell>
          <cell r="I156">
            <v>0</v>
          </cell>
        </row>
        <row r="157">
          <cell r="E157">
            <v>0</v>
          </cell>
          <cell r="G157">
            <v>0</v>
          </cell>
          <cell r="I157">
            <v>0</v>
          </cell>
        </row>
        <row r="160">
          <cell r="E160">
            <v>0</v>
          </cell>
          <cell r="G160">
            <v>0</v>
          </cell>
          <cell r="I160">
            <v>0</v>
          </cell>
        </row>
        <row r="164">
          <cell r="E164">
            <v>0</v>
          </cell>
          <cell r="G164">
            <v>0</v>
          </cell>
          <cell r="I164">
            <v>0</v>
          </cell>
        </row>
        <row r="165">
          <cell r="E165">
            <v>0</v>
          </cell>
          <cell r="G165">
            <v>0</v>
          </cell>
          <cell r="I165">
            <v>0</v>
          </cell>
        </row>
        <row r="166">
          <cell r="E166">
            <v>0</v>
          </cell>
          <cell r="G166">
            <v>0</v>
          </cell>
          <cell r="I166">
            <v>0</v>
          </cell>
        </row>
        <row r="169">
          <cell r="E169">
            <v>0</v>
          </cell>
          <cell r="G169">
            <v>0</v>
          </cell>
        </row>
        <row r="170">
          <cell r="E170">
            <v>0</v>
          </cell>
          <cell r="G170">
            <v>0</v>
          </cell>
          <cell r="I170">
            <v>0</v>
          </cell>
        </row>
        <row r="173">
          <cell r="E173">
            <v>0</v>
          </cell>
          <cell r="G173">
            <v>0</v>
          </cell>
          <cell r="I173">
            <v>0</v>
          </cell>
        </row>
        <row r="174">
          <cell r="E174">
            <v>0</v>
          </cell>
          <cell r="G174">
            <v>0</v>
          </cell>
          <cell r="I174">
            <v>0</v>
          </cell>
        </row>
        <row r="175">
          <cell r="E175">
            <v>0</v>
          </cell>
          <cell r="G175">
            <v>0</v>
          </cell>
          <cell r="I175">
            <v>0</v>
          </cell>
        </row>
        <row r="176">
          <cell r="E176">
            <v>0</v>
          </cell>
          <cell r="G176">
            <v>0</v>
          </cell>
          <cell r="I176">
            <v>0</v>
          </cell>
        </row>
        <row r="180">
          <cell r="E180">
            <v>0</v>
          </cell>
          <cell r="G180">
            <v>0</v>
          </cell>
          <cell r="I180">
            <v>0</v>
          </cell>
        </row>
        <row r="181">
          <cell r="E181">
            <v>0</v>
          </cell>
          <cell r="G181">
            <v>0</v>
          </cell>
          <cell r="I181">
            <v>0</v>
          </cell>
        </row>
        <row r="185">
          <cell r="E185">
            <v>0</v>
          </cell>
          <cell r="G185">
            <v>0</v>
          </cell>
          <cell r="I185">
            <v>0</v>
          </cell>
        </row>
      </sheetData>
      <sheetData sheetId="36">
        <row r="38">
          <cell r="F38">
            <v>0</v>
          </cell>
          <cell r="H38">
            <v>0</v>
          </cell>
          <cell r="J38">
            <v>0</v>
          </cell>
        </row>
        <row r="50">
          <cell r="E50">
            <v>0</v>
          </cell>
          <cell r="G50">
            <v>0</v>
          </cell>
          <cell r="I5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CV26"/>
  <sheetViews>
    <sheetView zoomScale="85" zoomScaleNormal="85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DC21" sqref="DC21"/>
    </sheetView>
  </sheetViews>
  <sheetFormatPr defaultRowHeight="12.75" outlineLevelCol="1" x14ac:dyDescent="0.2"/>
  <cols>
    <col min="1" max="1" width="5.85546875" style="25" customWidth="1"/>
    <col min="2" max="2" width="49.5703125" style="25" customWidth="1"/>
    <col min="3" max="5" width="12.7109375" style="25" customWidth="1" outlineLevel="1"/>
    <col min="6" max="6" width="15.140625" style="25" customWidth="1"/>
    <col min="7" max="7" width="12.7109375" style="25" customWidth="1"/>
    <col min="8" max="10" width="12.7109375" style="25" customWidth="1" outlineLevel="1"/>
    <col min="11" max="11" width="15.140625" style="25" customWidth="1"/>
    <col min="12" max="12" width="12.7109375" style="25" customWidth="1"/>
    <col min="13" max="15" width="12.7109375" style="25" customWidth="1" outlineLevel="1"/>
    <col min="16" max="16" width="15.140625" style="25" customWidth="1"/>
    <col min="17" max="17" width="12.7109375" style="25" customWidth="1"/>
    <col min="18" max="20" width="12.7109375" style="25" customWidth="1" outlineLevel="1"/>
    <col min="21" max="21" width="15.140625" style="25" customWidth="1"/>
    <col min="22" max="24" width="15.140625" style="25" customWidth="1" outlineLevel="1"/>
    <col min="25" max="25" width="12.7109375" style="25" customWidth="1"/>
    <col min="26" max="28" width="12.7109375" style="25" customWidth="1" outlineLevel="1"/>
    <col min="29" max="29" width="15.140625" style="25" customWidth="1"/>
    <col min="30" max="30" width="12.7109375" style="25" customWidth="1"/>
    <col min="31" max="33" width="12.7109375" style="25" customWidth="1" outlineLevel="1"/>
    <col min="34" max="34" width="15.140625" style="25" customWidth="1"/>
    <col min="35" max="35" width="12.7109375" style="25" customWidth="1"/>
    <col min="36" max="38" width="12.7109375" style="25" customWidth="1" outlineLevel="1"/>
    <col min="39" max="39" width="15.140625" style="25" customWidth="1"/>
    <col min="40" max="40" width="12.7109375" style="25" customWidth="1"/>
    <col min="41" max="43" width="12.7109375" style="25" customWidth="1" outlineLevel="1"/>
    <col min="44" max="44" width="15.140625" style="25" customWidth="1"/>
    <col min="45" max="45" width="12.7109375" style="25" customWidth="1"/>
    <col min="46" max="48" width="12.7109375" style="25" customWidth="1" outlineLevel="1"/>
    <col min="49" max="49" width="15.140625" style="25" customWidth="1"/>
    <col min="50" max="50" width="12.7109375" style="25" customWidth="1"/>
    <col min="51" max="53" width="12.7109375" style="25" customWidth="1" outlineLevel="1"/>
    <col min="54" max="54" width="15.140625" style="25" customWidth="1"/>
    <col min="55" max="55" width="12.7109375" style="25" customWidth="1"/>
    <col min="56" max="58" width="12.7109375" style="25" customWidth="1" outlineLevel="1"/>
    <col min="59" max="59" width="15.140625" style="25" customWidth="1"/>
    <col min="60" max="60" width="12.7109375" style="25" customWidth="1"/>
    <col min="61" max="63" width="12.7109375" style="25" customWidth="1" outlineLevel="1"/>
    <col min="64" max="64" width="15.140625" style="25" customWidth="1"/>
    <col min="65" max="65" width="12.7109375" style="25" customWidth="1"/>
    <col min="66" max="68" width="12.7109375" style="25" customWidth="1" outlineLevel="1"/>
    <col min="69" max="69" width="15.140625" style="25" customWidth="1"/>
    <col min="70" max="70" width="12.7109375" style="25" customWidth="1"/>
    <col min="71" max="73" width="12.7109375" style="25" customWidth="1" outlineLevel="1"/>
    <col min="74" max="74" width="15.140625" style="25" customWidth="1"/>
    <col min="75" max="75" width="12.7109375" style="25" customWidth="1"/>
    <col min="76" max="78" width="12.7109375" style="25" customWidth="1" outlineLevel="1"/>
    <col min="79" max="79" width="15.140625" style="25" customWidth="1"/>
    <col min="80" max="80" width="12.7109375" style="25" customWidth="1"/>
    <col min="81" max="83" width="12.7109375" style="25" customWidth="1" outlineLevel="1"/>
    <col min="84" max="84" width="15.140625" style="25" customWidth="1"/>
    <col min="85" max="85" width="12.7109375" style="25" customWidth="1"/>
    <col min="86" max="88" width="12.7109375" style="25" customWidth="1" outlineLevel="1"/>
    <col min="89" max="89" width="15.140625" style="25" customWidth="1"/>
    <col min="90" max="90" width="12.7109375" style="25" customWidth="1"/>
    <col min="91" max="93" width="12.7109375" style="25" customWidth="1" outlineLevel="1"/>
    <col min="94" max="94" width="15.140625" style="25" customWidth="1"/>
    <col min="95" max="95" width="12.7109375" style="25" customWidth="1"/>
    <col min="96" max="98" width="12.7109375" style="25" customWidth="1" outlineLevel="1"/>
    <col min="99" max="99" width="15.140625" style="25" customWidth="1"/>
    <col min="100" max="100" width="12.7109375" style="25" customWidth="1"/>
    <col min="101" max="16384" width="9.140625" style="25"/>
  </cols>
  <sheetData>
    <row r="1" spans="1:100" s="20" customFormat="1" ht="28.5" customHeight="1" x14ac:dyDescent="0.2">
      <c r="A1" s="15" t="s">
        <v>43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</row>
    <row r="2" spans="1:100" s="20" customFormat="1" ht="18" customHeight="1" x14ac:dyDescent="0.2">
      <c r="A2" s="21" t="s">
        <v>39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</row>
    <row r="3" spans="1:100" s="22" customFormat="1" ht="18" customHeight="1" x14ac:dyDescent="0.2">
      <c r="A3" s="6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</row>
    <row r="4" spans="1:100" s="22" customFormat="1" ht="89.25" customHeight="1" x14ac:dyDescent="0.2">
      <c r="A4" s="96" t="s">
        <v>0</v>
      </c>
      <c r="B4" s="96" t="s">
        <v>2</v>
      </c>
      <c r="C4" s="99" t="s">
        <v>3</v>
      </c>
      <c r="D4" s="100"/>
      <c r="E4" s="100"/>
      <c r="F4" s="100"/>
      <c r="G4" s="101"/>
      <c r="H4" s="99" t="s">
        <v>27</v>
      </c>
      <c r="I4" s="100"/>
      <c r="J4" s="100"/>
      <c r="K4" s="100"/>
      <c r="L4" s="101"/>
      <c r="M4" s="99" t="s">
        <v>34</v>
      </c>
      <c r="N4" s="100"/>
      <c r="O4" s="100"/>
      <c r="P4" s="100"/>
      <c r="Q4" s="101"/>
      <c r="R4" s="99" t="s">
        <v>6</v>
      </c>
      <c r="S4" s="100"/>
      <c r="T4" s="100"/>
      <c r="U4" s="100"/>
      <c r="V4" s="100"/>
      <c r="W4" s="100"/>
      <c r="X4" s="100"/>
      <c r="Y4" s="101"/>
      <c r="Z4" s="99" t="s">
        <v>35</v>
      </c>
      <c r="AA4" s="100"/>
      <c r="AB4" s="100"/>
      <c r="AC4" s="100"/>
      <c r="AD4" s="101"/>
      <c r="AE4" s="99" t="s">
        <v>7</v>
      </c>
      <c r="AF4" s="100"/>
      <c r="AG4" s="100"/>
      <c r="AH4" s="100"/>
      <c r="AI4" s="101"/>
      <c r="AJ4" s="99" t="s">
        <v>8</v>
      </c>
      <c r="AK4" s="100"/>
      <c r="AL4" s="100"/>
      <c r="AM4" s="100"/>
      <c r="AN4" s="101"/>
      <c r="AO4" s="99" t="s">
        <v>28</v>
      </c>
      <c r="AP4" s="100"/>
      <c r="AQ4" s="100"/>
      <c r="AR4" s="100"/>
      <c r="AS4" s="101"/>
      <c r="AT4" s="99" t="s">
        <v>38</v>
      </c>
      <c r="AU4" s="100"/>
      <c r="AV4" s="100"/>
      <c r="AW4" s="100"/>
      <c r="AX4" s="101"/>
      <c r="AY4" s="99" t="s">
        <v>29</v>
      </c>
      <c r="AZ4" s="100"/>
      <c r="BA4" s="100"/>
      <c r="BB4" s="100"/>
      <c r="BC4" s="101"/>
      <c r="BD4" s="99" t="s">
        <v>30</v>
      </c>
      <c r="BE4" s="100"/>
      <c r="BF4" s="100"/>
      <c r="BG4" s="100"/>
      <c r="BH4" s="101"/>
      <c r="BI4" s="99" t="s">
        <v>9</v>
      </c>
      <c r="BJ4" s="100"/>
      <c r="BK4" s="100"/>
      <c r="BL4" s="100"/>
      <c r="BM4" s="101"/>
      <c r="BN4" s="99" t="s">
        <v>33</v>
      </c>
      <c r="BO4" s="100"/>
      <c r="BP4" s="100"/>
      <c r="BQ4" s="100"/>
      <c r="BR4" s="101"/>
      <c r="BS4" s="99" t="s">
        <v>10</v>
      </c>
      <c r="BT4" s="100"/>
      <c r="BU4" s="100"/>
      <c r="BV4" s="100"/>
      <c r="BW4" s="101"/>
      <c r="BX4" s="99" t="s">
        <v>11</v>
      </c>
      <c r="BY4" s="100"/>
      <c r="BZ4" s="100"/>
      <c r="CA4" s="100"/>
      <c r="CB4" s="101"/>
      <c r="CC4" s="99" t="s">
        <v>12</v>
      </c>
      <c r="CD4" s="100"/>
      <c r="CE4" s="100"/>
      <c r="CF4" s="100"/>
      <c r="CG4" s="101"/>
      <c r="CH4" s="99" t="s">
        <v>32</v>
      </c>
      <c r="CI4" s="100"/>
      <c r="CJ4" s="100"/>
      <c r="CK4" s="100"/>
      <c r="CL4" s="101"/>
      <c r="CM4" s="99" t="s">
        <v>13</v>
      </c>
      <c r="CN4" s="100"/>
      <c r="CO4" s="100"/>
      <c r="CP4" s="100"/>
      <c r="CQ4" s="101"/>
      <c r="CR4" s="99" t="s">
        <v>14</v>
      </c>
      <c r="CS4" s="100"/>
      <c r="CT4" s="100"/>
      <c r="CU4" s="100"/>
      <c r="CV4" s="101"/>
    </row>
    <row r="5" spans="1:100" s="22" customFormat="1" ht="42" customHeight="1" x14ac:dyDescent="0.2">
      <c r="A5" s="97"/>
      <c r="B5" s="97"/>
      <c r="C5" s="102" t="s">
        <v>44</v>
      </c>
      <c r="D5" s="102"/>
      <c r="E5" s="102"/>
      <c r="F5" s="102"/>
      <c r="G5" s="68" t="s">
        <v>45</v>
      </c>
      <c r="H5" s="102" t="s">
        <v>44</v>
      </c>
      <c r="I5" s="102"/>
      <c r="J5" s="102"/>
      <c r="K5" s="102"/>
      <c r="L5" s="68" t="s">
        <v>45</v>
      </c>
      <c r="M5" s="102" t="s">
        <v>44</v>
      </c>
      <c r="N5" s="102"/>
      <c r="O5" s="102"/>
      <c r="P5" s="102"/>
      <c r="Q5" s="68" t="s">
        <v>45</v>
      </c>
      <c r="R5" s="102" t="s">
        <v>44</v>
      </c>
      <c r="S5" s="102"/>
      <c r="T5" s="102"/>
      <c r="U5" s="102"/>
      <c r="V5" s="103" t="s">
        <v>45</v>
      </c>
      <c r="W5" s="104"/>
      <c r="X5" s="104"/>
      <c r="Y5" s="105"/>
      <c r="Z5" s="102" t="s">
        <v>44</v>
      </c>
      <c r="AA5" s="102"/>
      <c r="AB5" s="102"/>
      <c r="AC5" s="102"/>
      <c r="AD5" s="68" t="s">
        <v>45</v>
      </c>
      <c r="AE5" s="102" t="s">
        <v>44</v>
      </c>
      <c r="AF5" s="102"/>
      <c r="AG5" s="102"/>
      <c r="AH5" s="102"/>
      <c r="AI5" s="68" t="s">
        <v>45</v>
      </c>
      <c r="AJ5" s="102" t="s">
        <v>44</v>
      </c>
      <c r="AK5" s="102"/>
      <c r="AL5" s="102"/>
      <c r="AM5" s="102"/>
      <c r="AN5" s="68" t="s">
        <v>45</v>
      </c>
      <c r="AO5" s="102" t="s">
        <v>44</v>
      </c>
      <c r="AP5" s="102"/>
      <c r="AQ5" s="102"/>
      <c r="AR5" s="102"/>
      <c r="AS5" s="68" t="s">
        <v>45</v>
      </c>
      <c r="AT5" s="102" t="s">
        <v>44</v>
      </c>
      <c r="AU5" s="102"/>
      <c r="AV5" s="102"/>
      <c r="AW5" s="102"/>
      <c r="AX5" s="68" t="s">
        <v>45</v>
      </c>
      <c r="AY5" s="102" t="s">
        <v>44</v>
      </c>
      <c r="AZ5" s="102"/>
      <c r="BA5" s="102"/>
      <c r="BB5" s="102"/>
      <c r="BC5" s="68" t="s">
        <v>45</v>
      </c>
      <c r="BD5" s="102" t="s">
        <v>44</v>
      </c>
      <c r="BE5" s="102"/>
      <c r="BF5" s="102"/>
      <c r="BG5" s="102"/>
      <c r="BH5" s="68" t="s">
        <v>45</v>
      </c>
      <c r="BI5" s="102" t="s">
        <v>44</v>
      </c>
      <c r="BJ5" s="102"/>
      <c r="BK5" s="102"/>
      <c r="BL5" s="102"/>
      <c r="BM5" s="68" t="s">
        <v>45</v>
      </c>
      <c r="BN5" s="102" t="s">
        <v>44</v>
      </c>
      <c r="BO5" s="102"/>
      <c r="BP5" s="102"/>
      <c r="BQ5" s="102"/>
      <c r="BR5" s="68" t="s">
        <v>45</v>
      </c>
      <c r="BS5" s="102" t="s">
        <v>44</v>
      </c>
      <c r="BT5" s="102"/>
      <c r="BU5" s="102"/>
      <c r="BV5" s="102"/>
      <c r="BW5" s="68" t="s">
        <v>45</v>
      </c>
      <c r="BX5" s="102" t="s">
        <v>44</v>
      </c>
      <c r="BY5" s="102"/>
      <c r="BZ5" s="102"/>
      <c r="CA5" s="102"/>
      <c r="CB5" s="68" t="s">
        <v>45</v>
      </c>
      <c r="CC5" s="102" t="s">
        <v>44</v>
      </c>
      <c r="CD5" s="102"/>
      <c r="CE5" s="102"/>
      <c r="CF5" s="102"/>
      <c r="CG5" s="68" t="s">
        <v>45</v>
      </c>
      <c r="CH5" s="102" t="s">
        <v>44</v>
      </c>
      <c r="CI5" s="102"/>
      <c r="CJ5" s="102"/>
      <c r="CK5" s="102"/>
      <c r="CL5" s="68" t="s">
        <v>45</v>
      </c>
      <c r="CM5" s="102" t="s">
        <v>44</v>
      </c>
      <c r="CN5" s="102"/>
      <c r="CO5" s="102"/>
      <c r="CP5" s="102"/>
      <c r="CQ5" s="68" t="s">
        <v>45</v>
      </c>
      <c r="CR5" s="102" t="s">
        <v>44</v>
      </c>
      <c r="CS5" s="102"/>
      <c r="CT5" s="102"/>
      <c r="CU5" s="102"/>
      <c r="CV5" s="68" t="s">
        <v>45</v>
      </c>
    </row>
    <row r="6" spans="1:100" s="70" customFormat="1" ht="45" x14ac:dyDescent="0.2">
      <c r="A6" s="98"/>
      <c r="B6" s="98"/>
      <c r="C6" s="71" t="s">
        <v>52</v>
      </c>
      <c r="D6" s="71" t="s">
        <v>53</v>
      </c>
      <c r="E6" s="71" t="s">
        <v>54</v>
      </c>
      <c r="F6" s="71" t="s">
        <v>14</v>
      </c>
      <c r="G6" s="71" t="s">
        <v>14</v>
      </c>
      <c r="H6" s="71" t="s">
        <v>52</v>
      </c>
      <c r="I6" s="71" t="s">
        <v>53</v>
      </c>
      <c r="J6" s="71" t="s">
        <v>54</v>
      </c>
      <c r="K6" s="71" t="s">
        <v>14</v>
      </c>
      <c r="L6" s="71" t="s">
        <v>14</v>
      </c>
      <c r="M6" s="71" t="s">
        <v>52</v>
      </c>
      <c r="N6" s="71" t="s">
        <v>53</v>
      </c>
      <c r="O6" s="71" t="s">
        <v>54</v>
      </c>
      <c r="P6" s="71" t="s">
        <v>14</v>
      </c>
      <c r="Q6" s="71" t="s">
        <v>14</v>
      </c>
      <c r="R6" s="71" t="s">
        <v>52</v>
      </c>
      <c r="S6" s="71" t="s">
        <v>53</v>
      </c>
      <c r="T6" s="71" t="s">
        <v>54</v>
      </c>
      <c r="U6" s="71" t="s">
        <v>14</v>
      </c>
      <c r="V6" s="71" t="s">
        <v>52</v>
      </c>
      <c r="W6" s="71" t="s">
        <v>53</v>
      </c>
      <c r="X6" s="71" t="s">
        <v>54</v>
      </c>
      <c r="Y6" s="71" t="s">
        <v>14</v>
      </c>
      <c r="Z6" s="71" t="s">
        <v>52</v>
      </c>
      <c r="AA6" s="71" t="s">
        <v>53</v>
      </c>
      <c r="AB6" s="71" t="s">
        <v>54</v>
      </c>
      <c r="AC6" s="71" t="s">
        <v>14</v>
      </c>
      <c r="AD6" s="71" t="s">
        <v>14</v>
      </c>
      <c r="AE6" s="71" t="s">
        <v>52</v>
      </c>
      <c r="AF6" s="71" t="s">
        <v>53</v>
      </c>
      <c r="AG6" s="71" t="s">
        <v>54</v>
      </c>
      <c r="AH6" s="71" t="s">
        <v>14</v>
      </c>
      <c r="AI6" s="71" t="s">
        <v>14</v>
      </c>
      <c r="AJ6" s="71" t="s">
        <v>52</v>
      </c>
      <c r="AK6" s="71" t="s">
        <v>53</v>
      </c>
      <c r="AL6" s="71" t="s">
        <v>54</v>
      </c>
      <c r="AM6" s="71" t="s">
        <v>14</v>
      </c>
      <c r="AN6" s="71" t="s">
        <v>14</v>
      </c>
      <c r="AO6" s="71" t="s">
        <v>52</v>
      </c>
      <c r="AP6" s="71" t="s">
        <v>53</v>
      </c>
      <c r="AQ6" s="71" t="s">
        <v>54</v>
      </c>
      <c r="AR6" s="71" t="s">
        <v>14</v>
      </c>
      <c r="AS6" s="71" t="s">
        <v>14</v>
      </c>
      <c r="AT6" s="71" t="s">
        <v>52</v>
      </c>
      <c r="AU6" s="71" t="s">
        <v>53</v>
      </c>
      <c r="AV6" s="71" t="s">
        <v>54</v>
      </c>
      <c r="AW6" s="71" t="s">
        <v>14</v>
      </c>
      <c r="AX6" s="71" t="s">
        <v>14</v>
      </c>
      <c r="AY6" s="71" t="s">
        <v>52</v>
      </c>
      <c r="AZ6" s="71" t="s">
        <v>53</v>
      </c>
      <c r="BA6" s="71" t="s">
        <v>54</v>
      </c>
      <c r="BB6" s="71" t="s">
        <v>14</v>
      </c>
      <c r="BC6" s="71" t="s">
        <v>14</v>
      </c>
      <c r="BD6" s="71" t="s">
        <v>52</v>
      </c>
      <c r="BE6" s="71" t="s">
        <v>53</v>
      </c>
      <c r="BF6" s="71" t="s">
        <v>54</v>
      </c>
      <c r="BG6" s="71" t="s">
        <v>14</v>
      </c>
      <c r="BH6" s="71" t="s">
        <v>14</v>
      </c>
      <c r="BI6" s="71" t="s">
        <v>52</v>
      </c>
      <c r="BJ6" s="71" t="s">
        <v>53</v>
      </c>
      <c r="BK6" s="71" t="s">
        <v>54</v>
      </c>
      <c r="BL6" s="71" t="s">
        <v>14</v>
      </c>
      <c r="BM6" s="71" t="s">
        <v>14</v>
      </c>
      <c r="BN6" s="71" t="s">
        <v>52</v>
      </c>
      <c r="BO6" s="71" t="s">
        <v>53</v>
      </c>
      <c r="BP6" s="71" t="s">
        <v>54</v>
      </c>
      <c r="BQ6" s="71" t="s">
        <v>14</v>
      </c>
      <c r="BR6" s="71" t="s">
        <v>14</v>
      </c>
      <c r="BS6" s="71" t="s">
        <v>52</v>
      </c>
      <c r="BT6" s="71" t="s">
        <v>53</v>
      </c>
      <c r="BU6" s="71" t="s">
        <v>54</v>
      </c>
      <c r="BV6" s="71" t="s">
        <v>14</v>
      </c>
      <c r="BW6" s="71" t="s">
        <v>14</v>
      </c>
      <c r="BX6" s="71" t="s">
        <v>52</v>
      </c>
      <c r="BY6" s="71" t="s">
        <v>53</v>
      </c>
      <c r="BZ6" s="71" t="s">
        <v>54</v>
      </c>
      <c r="CA6" s="71" t="s">
        <v>14</v>
      </c>
      <c r="CB6" s="71" t="s">
        <v>14</v>
      </c>
      <c r="CC6" s="71" t="s">
        <v>52</v>
      </c>
      <c r="CD6" s="71" t="s">
        <v>53</v>
      </c>
      <c r="CE6" s="71" t="s">
        <v>54</v>
      </c>
      <c r="CF6" s="71" t="s">
        <v>14</v>
      </c>
      <c r="CG6" s="71" t="s">
        <v>14</v>
      </c>
      <c r="CH6" s="71" t="s">
        <v>52</v>
      </c>
      <c r="CI6" s="71" t="s">
        <v>53</v>
      </c>
      <c r="CJ6" s="71" t="s">
        <v>54</v>
      </c>
      <c r="CK6" s="71" t="s">
        <v>14</v>
      </c>
      <c r="CL6" s="71" t="s">
        <v>14</v>
      </c>
      <c r="CM6" s="71" t="s">
        <v>52</v>
      </c>
      <c r="CN6" s="71" t="s">
        <v>53</v>
      </c>
      <c r="CO6" s="71" t="s">
        <v>54</v>
      </c>
      <c r="CP6" s="71" t="s">
        <v>14</v>
      </c>
      <c r="CQ6" s="71" t="s">
        <v>14</v>
      </c>
      <c r="CR6" s="71" t="s">
        <v>52</v>
      </c>
      <c r="CS6" s="71" t="s">
        <v>53</v>
      </c>
      <c r="CT6" s="71" t="s">
        <v>54</v>
      </c>
      <c r="CU6" s="71" t="s">
        <v>14</v>
      </c>
      <c r="CV6" s="71" t="s">
        <v>14</v>
      </c>
    </row>
    <row r="7" spans="1:100" s="22" customFormat="1" ht="24.95" customHeight="1" x14ac:dyDescent="0.2">
      <c r="A7" s="53">
        <v>1</v>
      </c>
      <c r="B7" s="54" t="s">
        <v>61</v>
      </c>
      <c r="C7" s="73">
        <v>2248</v>
      </c>
      <c r="D7" s="73">
        <v>5</v>
      </c>
      <c r="E7" s="73">
        <v>247697</v>
      </c>
      <c r="F7" s="73">
        <v>249950</v>
      </c>
      <c r="G7" s="73">
        <v>91841</v>
      </c>
      <c r="H7" s="73">
        <v>4269</v>
      </c>
      <c r="I7" s="73">
        <v>806</v>
      </c>
      <c r="J7" s="73">
        <v>249611</v>
      </c>
      <c r="K7" s="73">
        <v>254686</v>
      </c>
      <c r="L7" s="73">
        <v>101204</v>
      </c>
      <c r="M7" s="73">
        <v>3431</v>
      </c>
      <c r="N7" s="73">
        <v>31</v>
      </c>
      <c r="O7" s="73">
        <v>1926</v>
      </c>
      <c r="P7" s="73">
        <v>5388</v>
      </c>
      <c r="Q7" s="73">
        <v>13425</v>
      </c>
      <c r="R7" s="73">
        <v>6608</v>
      </c>
      <c r="S7" s="73">
        <v>670</v>
      </c>
      <c r="T7" s="73">
        <v>255869</v>
      </c>
      <c r="U7" s="73">
        <v>263147</v>
      </c>
      <c r="V7" s="73">
        <v>17725</v>
      </c>
      <c r="W7" s="73">
        <v>871</v>
      </c>
      <c r="X7" s="73">
        <v>91145</v>
      </c>
      <c r="Y7" s="73">
        <v>109741</v>
      </c>
      <c r="Z7" s="73">
        <v>34</v>
      </c>
      <c r="AA7" s="73">
        <v>31</v>
      </c>
      <c r="AB7" s="73">
        <v>314</v>
      </c>
      <c r="AC7" s="73">
        <v>379</v>
      </c>
      <c r="AD7" s="73">
        <v>678</v>
      </c>
      <c r="AE7" s="73">
        <v>34</v>
      </c>
      <c r="AF7" s="73">
        <v>31</v>
      </c>
      <c r="AG7" s="73">
        <v>314</v>
      </c>
      <c r="AH7" s="73">
        <v>379</v>
      </c>
      <c r="AI7" s="73">
        <v>675</v>
      </c>
      <c r="AJ7" s="73">
        <v>0</v>
      </c>
      <c r="AK7" s="73">
        <v>0</v>
      </c>
      <c r="AL7" s="73">
        <v>0</v>
      </c>
      <c r="AM7" s="73">
        <v>0</v>
      </c>
      <c r="AN7" s="73">
        <v>0</v>
      </c>
      <c r="AO7" s="73">
        <v>0</v>
      </c>
      <c r="AP7" s="73">
        <v>0</v>
      </c>
      <c r="AQ7" s="73">
        <v>0</v>
      </c>
      <c r="AR7" s="73">
        <v>0</v>
      </c>
      <c r="AS7" s="73">
        <v>0</v>
      </c>
      <c r="AT7" s="73">
        <v>0</v>
      </c>
      <c r="AU7" s="73">
        <v>0</v>
      </c>
      <c r="AV7" s="73">
        <v>0</v>
      </c>
      <c r="AW7" s="73">
        <v>0</v>
      </c>
      <c r="AX7" s="73">
        <v>0</v>
      </c>
      <c r="AY7" s="73">
        <v>0</v>
      </c>
      <c r="AZ7" s="73">
        <v>0</v>
      </c>
      <c r="BA7" s="73">
        <v>0</v>
      </c>
      <c r="BB7" s="73">
        <v>0</v>
      </c>
      <c r="BC7" s="73">
        <v>0</v>
      </c>
      <c r="BD7" s="73">
        <v>0</v>
      </c>
      <c r="BE7" s="73">
        <v>0</v>
      </c>
      <c r="BF7" s="73">
        <v>0</v>
      </c>
      <c r="BG7" s="73">
        <v>0</v>
      </c>
      <c r="BH7" s="73">
        <v>0</v>
      </c>
      <c r="BI7" s="73">
        <v>0</v>
      </c>
      <c r="BJ7" s="73">
        <v>0</v>
      </c>
      <c r="BK7" s="73">
        <v>0</v>
      </c>
      <c r="BL7" s="73">
        <v>0</v>
      </c>
      <c r="BM7" s="73">
        <v>0</v>
      </c>
      <c r="BN7" s="73">
        <v>0</v>
      </c>
      <c r="BO7" s="73">
        <v>0</v>
      </c>
      <c r="BP7" s="73">
        <v>0</v>
      </c>
      <c r="BQ7" s="73">
        <v>0</v>
      </c>
      <c r="BR7" s="73">
        <v>1</v>
      </c>
      <c r="BS7" s="73">
        <v>0</v>
      </c>
      <c r="BT7" s="73">
        <v>0</v>
      </c>
      <c r="BU7" s="73">
        <v>0</v>
      </c>
      <c r="BV7" s="73">
        <v>0</v>
      </c>
      <c r="BW7" s="73">
        <v>0</v>
      </c>
      <c r="BX7" s="73">
        <v>0</v>
      </c>
      <c r="BY7" s="73">
        <v>0</v>
      </c>
      <c r="BZ7" s="73">
        <v>0</v>
      </c>
      <c r="CA7" s="73">
        <v>0</v>
      </c>
      <c r="CB7" s="73">
        <v>0</v>
      </c>
      <c r="CC7" s="73">
        <v>0</v>
      </c>
      <c r="CD7" s="73">
        <v>0</v>
      </c>
      <c r="CE7" s="73">
        <v>0</v>
      </c>
      <c r="CF7" s="73">
        <v>0</v>
      </c>
      <c r="CG7" s="73">
        <v>0</v>
      </c>
      <c r="CH7" s="73">
        <v>0</v>
      </c>
      <c r="CI7" s="73">
        <v>0</v>
      </c>
      <c r="CJ7" s="73">
        <v>0</v>
      </c>
      <c r="CK7" s="73">
        <v>0</v>
      </c>
      <c r="CL7" s="73">
        <v>0</v>
      </c>
      <c r="CM7" s="73">
        <v>0</v>
      </c>
      <c r="CN7" s="73">
        <v>0</v>
      </c>
      <c r="CO7" s="73">
        <v>0</v>
      </c>
      <c r="CP7" s="73">
        <v>0</v>
      </c>
      <c r="CQ7" s="73">
        <v>0</v>
      </c>
      <c r="CR7" s="73">
        <f t="shared" ref="CR7:CR21" si="0">C7+H7+M7+R7+Z7+AE7+AJ7+AO7+AT7+AY7+BD7+BI7+BN7+BS7+BX7+CC7+CH7+CM7</f>
        <v>16624</v>
      </c>
      <c r="CS7" s="73">
        <f t="shared" ref="CS7:CS21" si="1">D7+I7+N7+S7+AA7+AF7+AK7+AP7+AU7+AZ7+BE7+BJ7+BO7+BT7+BY7+CD7+CI7+CN7</f>
        <v>1574</v>
      </c>
      <c r="CT7" s="73">
        <f t="shared" ref="CT7:CT21" si="2">E7+J7+O7+T7+AB7+AG7+AL7+AQ7+AV7+BA7+BF7+BK7+BP7+BU7+BZ7+CE7+CJ7+CO7</f>
        <v>755731</v>
      </c>
      <c r="CU7" s="73">
        <f t="shared" ref="CU7:CU21" si="3">F7+K7+P7+U7+AC7+AH7+AM7+AR7+AW7+BB7+BG7+BL7+BQ7+BV7+CA7+CF7+CK7+CP7</f>
        <v>773929</v>
      </c>
      <c r="CV7" s="73">
        <f t="shared" ref="CV7:CV21" si="4">G7+L7+Q7+Y7+AD7+AI7+AN7+AS7+AX7+BC7+BH7+BM7+BR7+BW7+CB7+CG7+CL7+CQ7</f>
        <v>317565</v>
      </c>
    </row>
    <row r="8" spans="1:100" s="24" customFormat="1" ht="24.95" customHeight="1" x14ac:dyDescent="0.2">
      <c r="A8" s="53">
        <v>2</v>
      </c>
      <c r="B8" s="54" t="s">
        <v>48</v>
      </c>
      <c r="C8" s="73">
        <v>13149</v>
      </c>
      <c r="D8" s="73">
        <v>65</v>
      </c>
      <c r="E8" s="73">
        <v>31075</v>
      </c>
      <c r="F8" s="73">
        <v>44289</v>
      </c>
      <c r="G8" s="73">
        <v>188821</v>
      </c>
      <c r="H8" s="73">
        <v>12482</v>
      </c>
      <c r="I8" s="73">
        <v>2567</v>
      </c>
      <c r="J8" s="73">
        <v>0</v>
      </c>
      <c r="K8" s="73">
        <v>15049</v>
      </c>
      <c r="L8" s="73">
        <v>5409</v>
      </c>
      <c r="M8" s="73">
        <v>17864</v>
      </c>
      <c r="N8" s="73">
        <v>503</v>
      </c>
      <c r="O8" s="73">
        <v>6645</v>
      </c>
      <c r="P8" s="73">
        <v>25012</v>
      </c>
      <c r="Q8" s="73">
        <v>43015</v>
      </c>
      <c r="R8" s="73">
        <v>36183</v>
      </c>
      <c r="S8" s="73">
        <v>4098</v>
      </c>
      <c r="T8" s="73">
        <v>73562</v>
      </c>
      <c r="U8" s="73">
        <v>113843</v>
      </c>
      <c r="V8" s="73">
        <v>57922</v>
      </c>
      <c r="W8" s="73">
        <v>13730</v>
      </c>
      <c r="X8" s="73">
        <v>69940</v>
      </c>
      <c r="Y8" s="73">
        <v>141592</v>
      </c>
      <c r="Z8" s="73">
        <v>1217</v>
      </c>
      <c r="AA8" s="73">
        <v>2093</v>
      </c>
      <c r="AB8" s="73">
        <v>7143</v>
      </c>
      <c r="AC8" s="73">
        <v>10453</v>
      </c>
      <c r="AD8" s="73">
        <v>14005</v>
      </c>
      <c r="AE8" s="73">
        <v>1289</v>
      </c>
      <c r="AF8" s="73">
        <v>1896</v>
      </c>
      <c r="AG8" s="73">
        <v>7140</v>
      </c>
      <c r="AH8" s="73">
        <v>10325</v>
      </c>
      <c r="AI8" s="73">
        <v>13877</v>
      </c>
      <c r="AJ8" s="73">
        <v>1</v>
      </c>
      <c r="AK8" s="73">
        <v>0</v>
      </c>
      <c r="AL8" s="73">
        <v>0</v>
      </c>
      <c r="AM8" s="73">
        <v>1</v>
      </c>
      <c r="AN8" s="73">
        <v>2</v>
      </c>
      <c r="AO8" s="73">
        <v>2</v>
      </c>
      <c r="AP8" s="73">
        <v>1</v>
      </c>
      <c r="AQ8" s="73">
        <v>0</v>
      </c>
      <c r="AR8" s="73">
        <v>3</v>
      </c>
      <c r="AS8" s="73">
        <v>7</v>
      </c>
      <c r="AT8" s="73">
        <v>0</v>
      </c>
      <c r="AU8" s="73">
        <v>0</v>
      </c>
      <c r="AV8" s="73">
        <v>0</v>
      </c>
      <c r="AW8" s="73">
        <v>0</v>
      </c>
      <c r="AX8" s="73">
        <v>0</v>
      </c>
      <c r="AY8" s="73">
        <v>4</v>
      </c>
      <c r="AZ8" s="73">
        <v>0</v>
      </c>
      <c r="BA8" s="73">
        <v>0</v>
      </c>
      <c r="BB8" s="73">
        <v>4</v>
      </c>
      <c r="BC8" s="73">
        <v>6</v>
      </c>
      <c r="BD8" s="73">
        <v>0</v>
      </c>
      <c r="BE8" s="73">
        <v>0</v>
      </c>
      <c r="BF8" s="73">
        <v>0</v>
      </c>
      <c r="BG8" s="73">
        <v>0</v>
      </c>
      <c r="BH8" s="73">
        <v>0</v>
      </c>
      <c r="BI8" s="73">
        <v>688</v>
      </c>
      <c r="BJ8" s="73">
        <v>33</v>
      </c>
      <c r="BK8" s="73">
        <v>1</v>
      </c>
      <c r="BL8" s="73">
        <v>722</v>
      </c>
      <c r="BM8" s="73">
        <v>575</v>
      </c>
      <c r="BN8" s="73">
        <v>2356</v>
      </c>
      <c r="BO8" s="73">
        <v>12259</v>
      </c>
      <c r="BP8" s="73">
        <v>2</v>
      </c>
      <c r="BQ8" s="73">
        <v>14617</v>
      </c>
      <c r="BR8" s="73">
        <v>70022</v>
      </c>
      <c r="BS8" s="73">
        <v>2</v>
      </c>
      <c r="BT8" s="73">
        <v>0</v>
      </c>
      <c r="BU8" s="73">
        <v>0</v>
      </c>
      <c r="BV8" s="73">
        <v>2</v>
      </c>
      <c r="BW8" s="73">
        <v>5</v>
      </c>
      <c r="BX8" s="73">
        <v>1114</v>
      </c>
      <c r="BY8" s="73">
        <v>1</v>
      </c>
      <c r="BZ8" s="73">
        <v>0</v>
      </c>
      <c r="CA8" s="73">
        <v>1115</v>
      </c>
      <c r="CB8" s="73">
        <v>1768</v>
      </c>
      <c r="CC8" s="73">
        <v>0</v>
      </c>
      <c r="CD8" s="73">
        <v>0</v>
      </c>
      <c r="CE8" s="73">
        <v>0</v>
      </c>
      <c r="CF8" s="73">
        <v>0</v>
      </c>
      <c r="CG8" s="73">
        <v>0</v>
      </c>
      <c r="CH8" s="73">
        <v>336</v>
      </c>
      <c r="CI8" s="73">
        <v>1193</v>
      </c>
      <c r="CJ8" s="73">
        <v>0</v>
      </c>
      <c r="CK8" s="73">
        <v>1529</v>
      </c>
      <c r="CL8" s="73">
        <v>17619</v>
      </c>
      <c r="CM8" s="73">
        <v>0</v>
      </c>
      <c r="CN8" s="73">
        <v>0</v>
      </c>
      <c r="CO8" s="73">
        <v>0</v>
      </c>
      <c r="CP8" s="73">
        <v>0</v>
      </c>
      <c r="CQ8" s="73">
        <v>0</v>
      </c>
      <c r="CR8" s="73">
        <f t="shared" si="0"/>
        <v>86687</v>
      </c>
      <c r="CS8" s="73">
        <f t="shared" si="1"/>
        <v>24709</v>
      </c>
      <c r="CT8" s="73">
        <f t="shared" si="2"/>
        <v>125568</v>
      </c>
      <c r="CU8" s="73">
        <f t="shared" si="3"/>
        <v>236964</v>
      </c>
      <c r="CV8" s="73">
        <f t="shared" si="4"/>
        <v>496723</v>
      </c>
    </row>
    <row r="9" spans="1:100" ht="24.95" customHeight="1" x14ac:dyDescent="0.2">
      <c r="A9" s="53">
        <v>3</v>
      </c>
      <c r="B9" s="54" t="s">
        <v>47</v>
      </c>
      <c r="C9" s="73">
        <v>167</v>
      </c>
      <c r="D9" s="73">
        <v>166397</v>
      </c>
      <c r="E9" s="73">
        <v>0</v>
      </c>
      <c r="F9" s="73">
        <v>166564</v>
      </c>
      <c r="G9" s="73">
        <v>690027</v>
      </c>
      <c r="H9" s="73">
        <v>0</v>
      </c>
      <c r="I9" s="73">
        <v>19</v>
      </c>
      <c r="J9" s="73">
        <v>0</v>
      </c>
      <c r="K9" s="73">
        <v>19</v>
      </c>
      <c r="L9" s="73">
        <v>15</v>
      </c>
      <c r="M9" s="73">
        <v>1171</v>
      </c>
      <c r="N9" s="73">
        <v>1313</v>
      </c>
      <c r="O9" s="73">
        <v>133</v>
      </c>
      <c r="P9" s="73">
        <v>2617</v>
      </c>
      <c r="Q9" s="73">
        <v>9928</v>
      </c>
      <c r="R9" s="73">
        <v>104</v>
      </c>
      <c r="S9" s="73">
        <v>0</v>
      </c>
      <c r="T9" s="73">
        <v>0</v>
      </c>
      <c r="U9" s="73">
        <v>104</v>
      </c>
      <c r="V9" s="73">
        <v>202</v>
      </c>
      <c r="W9" s="73">
        <v>0</v>
      </c>
      <c r="X9" s="73">
        <v>0</v>
      </c>
      <c r="Y9" s="73">
        <v>202</v>
      </c>
      <c r="Z9" s="73">
        <v>3599</v>
      </c>
      <c r="AA9" s="73">
        <v>2214</v>
      </c>
      <c r="AB9" s="73">
        <v>1106</v>
      </c>
      <c r="AC9" s="73">
        <v>6919</v>
      </c>
      <c r="AD9" s="73">
        <v>18613</v>
      </c>
      <c r="AE9" s="73">
        <v>2219</v>
      </c>
      <c r="AF9" s="73">
        <v>4726</v>
      </c>
      <c r="AG9" s="73">
        <v>157</v>
      </c>
      <c r="AH9" s="73">
        <v>7102</v>
      </c>
      <c r="AI9" s="73">
        <v>29147</v>
      </c>
      <c r="AJ9" s="73">
        <v>0</v>
      </c>
      <c r="AK9" s="73">
        <v>0</v>
      </c>
      <c r="AL9" s="73">
        <v>0</v>
      </c>
      <c r="AM9" s="73">
        <v>0</v>
      </c>
      <c r="AN9" s="73">
        <v>0</v>
      </c>
      <c r="AO9" s="73">
        <v>2</v>
      </c>
      <c r="AP9" s="73">
        <v>0</v>
      </c>
      <c r="AQ9" s="73">
        <v>1</v>
      </c>
      <c r="AR9" s="73">
        <v>3</v>
      </c>
      <c r="AS9" s="73">
        <v>8</v>
      </c>
      <c r="AT9" s="73">
        <v>0</v>
      </c>
      <c r="AU9" s="73">
        <v>0</v>
      </c>
      <c r="AV9" s="73">
        <v>0</v>
      </c>
      <c r="AW9" s="73">
        <v>0</v>
      </c>
      <c r="AX9" s="73">
        <v>0</v>
      </c>
      <c r="AY9" s="73">
        <v>0</v>
      </c>
      <c r="AZ9" s="73">
        <v>0</v>
      </c>
      <c r="BA9" s="73">
        <v>0</v>
      </c>
      <c r="BB9" s="73">
        <v>0</v>
      </c>
      <c r="BC9" s="73">
        <v>0</v>
      </c>
      <c r="BD9" s="73">
        <v>0</v>
      </c>
      <c r="BE9" s="73">
        <v>0</v>
      </c>
      <c r="BF9" s="73">
        <v>0</v>
      </c>
      <c r="BG9" s="73">
        <v>0</v>
      </c>
      <c r="BH9" s="73">
        <v>0</v>
      </c>
      <c r="BI9" s="73">
        <v>1530</v>
      </c>
      <c r="BJ9" s="73">
        <v>8</v>
      </c>
      <c r="BK9" s="73">
        <v>1</v>
      </c>
      <c r="BL9" s="73">
        <v>1539</v>
      </c>
      <c r="BM9" s="73">
        <v>880</v>
      </c>
      <c r="BN9" s="73">
        <v>3613</v>
      </c>
      <c r="BO9" s="73">
        <v>7196</v>
      </c>
      <c r="BP9" s="73">
        <v>14</v>
      </c>
      <c r="BQ9" s="73">
        <v>10823</v>
      </c>
      <c r="BR9" s="73">
        <v>28544</v>
      </c>
      <c r="BS9" s="73">
        <v>0</v>
      </c>
      <c r="BT9" s="73">
        <v>0</v>
      </c>
      <c r="BU9" s="73">
        <v>0</v>
      </c>
      <c r="BV9" s="73">
        <v>0</v>
      </c>
      <c r="BW9" s="73">
        <v>0</v>
      </c>
      <c r="BX9" s="73">
        <v>187</v>
      </c>
      <c r="BY9" s="73">
        <v>0</v>
      </c>
      <c r="BZ9" s="73">
        <v>3</v>
      </c>
      <c r="CA9" s="73">
        <v>190</v>
      </c>
      <c r="CB9" s="73">
        <v>381</v>
      </c>
      <c r="CC9" s="73">
        <v>0</v>
      </c>
      <c r="CD9" s="73">
        <v>0</v>
      </c>
      <c r="CE9" s="73">
        <v>0</v>
      </c>
      <c r="CF9" s="73">
        <v>0</v>
      </c>
      <c r="CG9" s="73">
        <v>0</v>
      </c>
      <c r="CH9" s="73">
        <v>144</v>
      </c>
      <c r="CI9" s="73">
        <v>4404</v>
      </c>
      <c r="CJ9" s="73">
        <v>1</v>
      </c>
      <c r="CK9" s="73">
        <v>4549</v>
      </c>
      <c r="CL9" s="73">
        <v>4305</v>
      </c>
      <c r="CM9" s="73">
        <v>0</v>
      </c>
      <c r="CN9" s="73">
        <v>0</v>
      </c>
      <c r="CO9" s="73">
        <v>0</v>
      </c>
      <c r="CP9" s="73">
        <v>0</v>
      </c>
      <c r="CQ9" s="73">
        <v>0</v>
      </c>
      <c r="CR9" s="73">
        <f t="shared" si="0"/>
        <v>12736</v>
      </c>
      <c r="CS9" s="73">
        <f t="shared" si="1"/>
        <v>186277</v>
      </c>
      <c r="CT9" s="73">
        <f t="shared" si="2"/>
        <v>1416</v>
      </c>
      <c r="CU9" s="73">
        <f t="shared" si="3"/>
        <v>200429</v>
      </c>
      <c r="CV9" s="73">
        <f t="shared" si="4"/>
        <v>782050</v>
      </c>
    </row>
    <row r="10" spans="1:100" ht="24.95" customHeight="1" x14ac:dyDescent="0.2">
      <c r="A10" s="53">
        <v>4</v>
      </c>
      <c r="B10" s="54" t="s">
        <v>65</v>
      </c>
      <c r="C10" s="73">
        <v>3721</v>
      </c>
      <c r="D10" s="73">
        <v>33</v>
      </c>
      <c r="E10" s="73">
        <v>11429</v>
      </c>
      <c r="F10" s="73">
        <v>15183</v>
      </c>
      <c r="G10" s="73">
        <v>38953</v>
      </c>
      <c r="H10" s="73">
        <v>0</v>
      </c>
      <c r="I10" s="73">
        <v>25846</v>
      </c>
      <c r="J10" s="73">
        <v>0</v>
      </c>
      <c r="K10" s="73">
        <v>25846</v>
      </c>
      <c r="L10" s="73">
        <v>34045</v>
      </c>
      <c r="M10" s="73">
        <v>8486</v>
      </c>
      <c r="N10" s="73">
        <v>50</v>
      </c>
      <c r="O10" s="73">
        <v>1157</v>
      </c>
      <c r="P10" s="73">
        <v>9693</v>
      </c>
      <c r="Q10" s="73">
        <v>43765</v>
      </c>
      <c r="R10" s="73">
        <v>24280</v>
      </c>
      <c r="S10" s="73">
        <v>2080</v>
      </c>
      <c r="T10" s="73">
        <v>17156</v>
      </c>
      <c r="U10" s="73">
        <v>43516</v>
      </c>
      <c r="V10" s="73">
        <v>104242</v>
      </c>
      <c r="W10" s="73">
        <v>8550</v>
      </c>
      <c r="X10" s="73">
        <v>22646</v>
      </c>
      <c r="Y10" s="73">
        <v>135438</v>
      </c>
      <c r="Z10" s="73">
        <v>0</v>
      </c>
      <c r="AA10" s="73">
        <v>0</v>
      </c>
      <c r="AB10" s="73">
        <v>0</v>
      </c>
      <c r="AC10" s="73">
        <v>0</v>
      </c>
      <c r="AD10" s="73">
        <v>0</v>
      </c>
      <c r="AE10" s="73">
        <v>0</v>
      </c>
      <c r="AF10" s="73">
        <v>0</v>
      </c>
      <c r="AG10" s="73">
        <v>0</v>
      </c>
      <c r="AH10" s="73">
        <v>0</v>
      </c>
      <c r="AI10" s="73">
        <v>0</v>
      </c>
      <c r="AJ10" s="73">
        <v>0</v>
      </c>
      <c r="AK10" s="73">
        <v>0</v>
      </c>
      <c r="AL10" s="73">
        <v>0</v>
      </c>
      <c r="AM10" s="73">
        <v>0</v>
      </c>
      <c r="AN10" s="73">
        <v>0</v>
      </c>
      <c r="AO10" s="73">
        <v>0</v>
      </c>
      <c r="AP10" s="73">
        <v>0</v>
      </c>
      <c r="AQ10" s="73">
        <v>0</v>
      </c>
      <c r="AR10" s="73">
        <v>0</v>
      </c>
      <c r="AS10" s="73">
        <v>0</v>
      </c>
      <c r="AT10" s="73">
        <v>0</v>
      </c>
      <c r="AU10" s="73">
        <v>0</v>
      </c>
      <c r="AV10" s="73">
        <v>0</v>
      </c>
      <c r="AW10" s="73">
        <v>0</v>
      </c>
      <c r="AX10" s="73">
        <v>0</v>
      </c>
      <c r="AY10" s="73">
        <v>0</v>
      </c>
      <c r="AZ10" s="73">
        <v>0</v>
      </c>
      <c r="BA10" s="73">
        <v>0</v>
      </c>
      <c r="BB10" s="73">
        <v>0</v>
      </c>
      <c r="BC10" s="73">
        <v>0</v>
      </c>
      <c r="BD10" s="73">
        <v>0</v>
      </c>
      <c r="BE10" s="73">
        <v>0</v>
      </c>
      <c r="BF10" s="73">
        <v>0</v>
      </c>
      <c r="BG10" s="73">
        <v>0</v>
      </c>
      <c r="BH10" s="73">
        <v>0</v>
      </c>
      <c r="BI10" s="73">
        <v>0</v>
      </c>
      <c r="BJ10" s="73">
        <v>0</v>
      </c>
      <c r="BK10" s="73">
        <v>0</v>
      </c>
      <c r="BL10" s="73">
        <v>0</v>
      </c>
      <c r="BM10" s="73">
        <v>0</v>
      </c>
      <c r="BN10" s="73">
        <v>0</v>
      </c>
      <c r="BO10" s="73">
        <v>0</v>
      </c>
      <c r="BP10" s="73">
        <v>0</v>
      </c>
      <c r="BQ10" s="73">
        <v>0</v>
      </c>
      <c r="BR10" s="73">
        <v>0</v>
      </c>
      <c r="BS10" s="73">
        <v>0</v>
      </c>
      <c r="BT10" s="73">
        <v>0</v>
      </c>
      <c r="BU10" s="73">
        <v>0</v>
      </c>
      <c r="BV10" s="73">
        <v>0</v>
      </c>
      <c r="BW10" s="73">
        <v>0</v>
      </c>
      <c r="BX10" s="73">
        <v>0</v>
      </c>
      <c r="BY10" s="73">
        <v>0</v>
      </c>
      <c r="BZ10" s="73">
        <v>0</v>
      </c>
      <c r="CA10" s="73">
        <v>0</v>
      </c>
      <c r="CB10" s="73">
        <v>0</v>
      </c>
      <c r="CC10" s="73">
        <v>0</v>
      </c>
      <c r="CD10" s="73">
        <v>0</v>
      </c>
      <c r="CE10" s="73">
        <v>0</v>
      </c>
      <c r="CF10" s="73">
        <v>0</v>
      </c>
      <c r="CG10" s="73">
        <v>0</v>
      </c>
      <c r="CH10" s="73">
        <v>0</v>
      </c>
      <c r="CI10" s="73">
        <v>0</v>
      </c>
      <c r="CJ10" s="73">
        <v>0</v>
      </c>
      <c r="CK10" s="73">
        <v>0</v>
      </c>
      <c r="CL10" s="73">
        <v>0</v>
      </c>
      <c r="CM10" s="73">
        <v>0</v>
      </c>
      <c r="CN10" s="73">
        <v>0</v>
      </c>
      <c r="CO10" s="73">
        <v>0</v>
      </c>
      <c r="CP10" s="73">
        <v>0</v>
      </c>
      <c r="CQ10" s="73">
        <v>0</v>
      </c>
      <c r="CR10" s="73">
        <f t="shared" si="0"/>
        <v>36487</v>
      </c>
      <c r="CS10" s="73">
        <f t="shared" si="1"/>
        <v>28009</v>
      </c>
      <c r="CT10" s="73">
        <f t="shared" si="2"/>
        <v>29742</v>
      </c>
      <c r="CU10" s="73">
        <f t="shared" si="3"/>
        <v>94238</v>
      </c>
      <c r="CV10" s="73">
        <f t="shared" si="4"/>
        <v>252201</v>
      </c>
    </row>
    <row r="11" spans="1:100" ht="24.95" customHeight="1" x14ac:dyDescent="0.2">
      <c r="A11" s="53">
        <v>5</v>
      </c>
      <c r="B11" s="54" t="s">
        <v>58</v>
      </c>
      <c r="C11" s="73">
        <v>3923</v>
      </c>
      <c r="D11" s="73">
        <v>3893</v>
      </c>
      <c r="E11" s="73">
        <v>0</v>
      </c>
      <c r="F11" s="73">
        <v>7816</v>
      </c>
      <c r="G11" s="73">
        <v>7783</v>
      </c>
      <c r="H11" s="73">
        <v>3710</v>
      </c>
      <c r="I11" s="73">
        <v>6070</v>
      </c>
      <c r="J11" s="73">
        <v>0</v>
      </c>
      <c r="K11" s="73">
        <v>9780</v>
      </c>
      <c r="L11" s="73">
        <v>14455</v>
      </c>
      <c r="M11" s="73">
        <v>3365</v>
      </c>
      <c r="N11" s="73">
        <v>68</v>
      </c>
      <c r="O11" s="73">
        <v>0</v>
      </c>
      <c r="P11" s="73">
        <v>3433</v>
      </c>
      <c r="Q11" s="73">
        <v>11407</v>
      </c>
      <c r="R11" s="73">
        <v>7704</v>
      </c>
      <c r="S11" s="73">
        <v>8</v>
      </c>
      <c r="T11" s="73">
        <v>0</v>
      </c>
      <c r="U11" s="73">
        <v>7712</v>
      </c>
      <c r="V11" s="73">
        <v>16776</v>
      </c>
      <c r="W11" s="73">
        <v>41</v>
      </c>
      <c r="X11" s="73">
        <v>0</v>
      </c>
      <c r="Y11" s="73">
        <v>16817</v>
      </c>
      <c r="Z11" s="73">
        <v>106</v>
      </c>
      <c r="AA11" s="73">
        <v>188</v>
      </c>
      <c r="AB11" s="73">
        <v>0</v>
      </c>
      <c r="AC11" s="73">
        <v>294</v>
      </c>
      <c r="AD11" s="73">
        <v>1309</v>
      </c>
      <c r="AE11" s="73">
        <v>109</v>
      </c>
      <c r="AF11" s="73">
        <v>150</v>
      </c>
      <c r="AG11" s="73">
        <v>0</v>
      </c>
      <c r="AH11" s="73">
        <v>259</v>
      </c>
      <c r="AI11" s="73">
        <v>1139</v>
      </c>
      <c r="AJ11" s="73">
        <v>0</v>
      </c>
      <c r="AK11" s="73">
        <v>0</v>
      </c>
      <c r="AL11" s="73">
        <v>0</v>
      </c>
      <c r="AM11" s="73">
        <v>0</v>
      </c>
      <c r="AN11" s="73">
        <v>0</v>
      </c>
      <c r="AO11" s="73">
        <v>2</v>
      </c>
      <c r="AP11" s="73">
        <v>0</v>
      </c>
      <c r="AQ11" s="73">
        <v>0</v>
      </c>
      <c r="AR11" s="73">
        <v>2</v>
      </c>
      <c r="AS11" s="73">
        <v>3</v>
      </c>
      <c r="AT11" s="73">
        <v>2</v>
      </c>
      <c r="AU11" s="73">
        <v>0</v>
      </c>
      <c r="AV11" s="73">
        <v>0</v>
      </c>
      <c r="AW11" s="73">
        <v>2</v>
      </c>
      <c r="AX11" s="73">
        <v>3</v>
      </c>
      <c r="AY11" s="73">
        <v>0</v>
      </c>
      <c r="AZ11" s="73">
        <v>0</v>
      </c>
      <c r="BA11" s="73">
        <v>0</v>
      </c>
      <c r="BB11" s="73">
        <v>0</v>
      </c>
      <c r="BC11" s="73">
        <v>0</v>
      </c>
      <c r="BD11" s="73">
        <v>0</v>
      </c>
      <c r="BE11" s="73">
        <v>0</v>
      </c>
      <c r="BF11" s="73">
        <v>0</v>
      </c>
      <c r="BG11" s="73">
        <v>0</v>
      </c>
      <c r="BH11" s="73">
        <v>0</v>
      </c>
      <c r="BI11" s="73">
        <v>752</v>
      </c>
      <c r="BJ11" s="73">
        <v>10</v>
      </c>
      <c r="BK11" s="73">
        <v>0</v>
      </c>
      <c r="BL11" s="73">
        <v>762</v>
      </c>
      <c r="BM11" s="73">
        <v>406</v>
      </c>
      <c r="BN11" s="73">
        <v>60</v>
      </c>
      <c r="BO11" s="73">
        <v>339</v>
      </c>
      <c r="BP11" s="73">
        <v>0</v>
      </c>
      <c r="BQ11" s="73">
        <v>399</v>
      </c>
      <c r="BR11" s="73">
        <v>1943</v>
      </c>
      <c r="BS11" s="73">
        <v>0</v>
      </c>
      <c r="BT11" s="73">
        <v>1446</v>
      </c>
      <c r="BU11" s="73">
        <v>0</v>
      </c>
      <c r="BV11" s="73">
        <v>1446</v>
      </c>
      <c r="BW11" s="73">
        <v>6101</v>
      </c>
      <c r="BX11" s="73">
        <v>0</v>
      </c>
      <c r="BY11" s="73">
        <v>0</v>
      </c>
      <c r="BZ11" s="73">
        <v>0</v>
      </c>
      <c r="CA11" s="73">
        <v>0</v>
      </c>
      <c r="CB11" s="73">
        <v>0</v>
      </c>
      <c r="CC11" s="73">
        <v>0</v>
      </c>
      <c r="CD11" s="73">
        <v>0</v>
      </c>
      <c r="CE11" s="73">
        <v>0</v>
      </c>
      <c r="CF11" s="73">
        <v>0</v>
      </c>
      <c r="CG11" s="73">
        <v>0</v>
      </c>
      <c r="CH11" s="73">
        <v>12</v>
      </c>
      <c r="CI11" s="73">
        <v>11</v>
      </c>
      <c r="CJ11" s="73">
        <v>0</v>
      </c>
      <c r="CK11" s="73">
        <v>23</v>
      </c>
      <c r="CL11" s="73">
        <v>69</v>
      </c>
      <c r="CM11" s="73">
        <v>0</v>
      </c>
      <c r="CN11" s="73">
        <v>0</v>
      </c>
      <c r="CO11" s="73">
        <v>0</v>
      </c>
      <c r="CP11" s="73">
        <v>0</v>
      </c>
      <c r="CQ11" s="73">
        <v>0</v>
      </c>
      <c r="CR11" s="73">
        <f t="shared" si="0"/>
        <v>19745</v>
      </c>
      <c r="CS11" s="73">
        <f t="shared" si="1"/>
        <v>12183</v>
      </c>
      <c r="CT11" s="73">
        <f t="shared" si="2"/>
        <v>0</v>
      </c>
      <c r="CU11" s="73">
        <f t="shared" si="3"/>
        <v>31928</v>
      </c>
      <c r="CV11" s="73">
        <f t="shared" si="4"/>
        <v>61435</v>
      </c>
    </row>
    <row r="12" spans="1:100" ht="24.95" customHeight="1" x14ac:dyDescent="0.2">
      <c r="A12" s="53">
        <v>6</v>
      </c>
      <c r="B12" s="54" t="s">
        <v>66</v>
      </c>
      <c r="C12" s="73">
        <v>9</v>
      </c>
      <c r="D12" s="73">
        <v>0</v>
      </c>
      <c r="E12" s="73">
        <v>0</v>
      </c>
      <c r="F12" s="73">
        <v>9</v>
      </c>
      <c r="G12" s="73">
        <v>20</v>
      </c>
      <c r="H12" s="73">
        <v>1</v>
      </c>
      <c r="I12" s="73">
        <v>2813</v>
      </c>
      <c r="J12" s="73">
        <v>0</v>
      </c>
      <c r="K12" s="73">
        <v>2814</v>
      </c>
      <c r="L12" s="73">
        <v>760</v>
      </c>
      <c r="M12" s="73">
        <v>197</v>
      </c>
      <c r="N12" s="73">
        <v>533</v>
      </c>
      <c r="O12" s="73">
        <v>1</v>
      </c>
      <c r="P12" s="73">
        <v>731</v>
      </c>
      <c r="Q12" s="73">
        <v>2457</v>
      </c>
      <c r="R12" s="73">
        <v>12666</v>
      </c>
      <c r="S12" s="73">
        <v>642</v>
      </c>
      <c r="T12" s="73">
        <v>3907</v>
      </c>
      <c r="U12" s="73">
        <v>17215</v>
      </c>
      <c r="V12" s="73">
        <v>32047</v>
      </c>
      <c r="W12" s="73">
        <v>938</v>
      </c>
      <c r="X12" s="73">
        <v>7627</v>
      </c>
      <c r="Y12" s="73">
        <v>40612</v>
      </c>
      <c r="Z12" s="73">
        <v>408</v>
      </c>
      <c r="AA12" s="73">
        <v>306</v>
      </c>
      <c r="AB12" s="73">
        <v>10</v>
      </c>
      <c r="AC12" s="73">
        <v>724</v>
      </c>
      <c r="AD12" s="73">
        <v>2281</v>
      </c>
      <c r="AE12" s="73">
        <v>330</v>
      </c>
      <c r="AF12" s="73">
        <v>299</v>
      </c>
      <c r="AG12" s="73">
        <v>10</v>
      </c>
      <c r="AH12" s="73">
        <v>639</v>
      </c>
      <c r="AI12" s="73">
        <v>2065</v>
      </c>
      <c r="AJ12" s="73">
        <v>0</v>
      </c>
      <c r="AK12" s="73">
        <v>0</v>
      </c>
      <c r="AL12" s="73">
        <v>0</v>
      </c>
      <c r="AM12" s="73">
        <v>0</v>
      </c>
      <c r="AN12" s="73">
        <v>0</v>
      </c>
      <c r="AO12" s="73">
        <v>1</v>
      </c>
      <c r="AP12" s="73">
        <v>0</v>
      </c>
      <c r="AQ12" s="73">
        <v>0</v>
      </c>
      <c r="AR12" s="73">
        <v>1</v>
      </c>
      <c r="AS12" s="73">
        <v>3</v>
      </c>
      <c r="AT12" s="73">
        <v>5</v>
      </c>
      <c r="AU12" s="73">
        <v>0</v>
      </c>
      <c r="AV12" s="73">
        <v>0</v>
      </c>
      <c r="AW12" s="73">
        <v>5</v>
      </c>
      <c r="AX12" s="73">
        <v>10</v>
      </c>
      <c r="AY12" s="73">
        <v>0</v>
      </c>
      <c r="AZ12" s="73">
        <v>0</v>
      </c>
      <c r="BA12" s="73">
        <v>0</v>
      </c>
      <c r="BB12" s="73">
        <v>0</v>
      </c>
      <c r="BC12" s="73">
        <v>0</v>
      </c>
      <c r="BD12" s="73">
        <v>0</v>
      </c>
      <c r="BE12" s="73">
        <v>0</v>
      </c>
      <c r="BF12" s="73">
        <v>0</v>
      </c>
      <c r="BG12" s="73">
        <v>0</v>
      </c>
      <c r="BH12" s="73">
        <v>0</v>
      </c>
      <c r="BI12" s="73">
        <v>87</v>
      </c>
      <c r="BJ12" s="73">
        <v>3</v>
      </c>
      <c r="BK12" s="73">
        <v>0</v>
      </c>
      <c r="BL12" s="73">
        <v>90</v>
      </c>
      <c r="BM12" s="73">
        <v>54</v>
      </c>
      <c r="BN12" s="73">
        <v>278</v>
      </c>
      <c r="BO12" s="73">
        <v>1005</v>
      </c>
      <c r="BP12" s="73">
        <v>0</v>
      </c>
      <c r="BQ12" s="73">
        <v>1283</v>
      </c>
      <c r="BR12" s="73">
        <v>5090</v>
      </c>
      <c r="BS12" s="73">
        <v>403</v>
      </c>
      <c r="BT12" s="73">
        <v>556</v>
      </c>
      <c r="BU12" s="73">
        <v>9</v>
      </c>
      <c r="BV12" s="73">
        <v>968</v>
      </c>
      <c r="BW12" s="73">
        <v>3358</v>
      </c>
      <c r="BX12" s="73">
        <v>1482</v>
      </c>
      <c r="BY12" s="73">
        <v>2</v>
      </c>
      <c r="BZ12" s="73">
        <v>0</v>
      </c>
      <c r="CA12" s="73">
        <v>1484</v>
      </c>
      <c r="CB12" s="73">
        <v>935</v>
      </c>
      <c r="CC12" s="73">
        <v>0</v>
      </c>
      <c r="CD12" s="73">
        <v>0</v>
      </c>
      <c r="CE12" s="73">
        <v>0</v>
      </c>
      <c r="CF12" s="73">
        <v>0</v>
      </c>
      <c r="CG12" s="73">
        <v>0</v>
      </c>
      <c r="CH12" s="73">
        <v>55</v>
      </c>
      <c r="CI12" s="73">
        <v>263</v>
      </c>
      <c r="CJ12" s="73">
        <v>1</v>
      </c>
      <c r="CK12" s="73">
        <v>319</v>
      </c>
      <c r="CL12" s="73">
        <v>1167</v>
      </c>
      <c r="CM12" s="73">
        <v>0</v>
      </c>
      <c r="CN12" s="73">
        <v>0</v>
      </c>
      <c r="CO12" s="73">
        <v>0</v>
      </c>
      <c r="CP12" s="73">
        <v>0</v>
      </c>
      <c r="CQ12" s="73">
        <v>0</v>
      </c>
      <c r="CR12" s="73">
        <f t="shared" si="0"/>
        <v>15922</v>
      </c>
      <c r="CS12" s="73">
        <f t="shared" si="1"/>
        <v>6422</v>
      </c>
      <c r="CT12" s="73">
        <f t="shared" si="2"/>
        <v>3938</v>
      </c>
      <c r="CU12" s="73">
        <f t="shared" si="3"/>
        <v>26282</v>
      </c>
      <c r="CV12" s="73">
        <f t="shared" si="4"/>
        <v>58812</v>
      </c>
    </row>
    <row r="13" spans="1:100" ht="24.95" customHeight="1" x14ac:dyDescent="0.2">
      <c r="A13" s="53">
        <v>7</v>
      </c>
      <c r="B13" s="54" t="s">
        <v>59</v>
      </c>
      <c r="C13" s="73">
        <v>187</v>
      </c>
      <c r="D13" s="73">
        <v>24</v>
      </c>
      <c r="E13" s="73">
        <v>3032</v>
      </c>
      <c r="F13" s="73">
        <v>3243</v>
      </c>
      <c r="G13" s="73">
        <v>6438</v>
      </c>
      <c r="H13" s="73">
        <v>152</v>
      </c>
      <c r="I13" s="73">
        <v>215</v>
      </c>
      <c r="J13" s="73">
        <v>2312</v>
      </c>
      <c r="K13" s="73">
        <v>2679</v>
      </c>
      <c r="L13" s="73">
        <v>6173</v>
      </c>
      <c r="M13" s="73">
        <v>14</v>
      </c>
      <c r="N13" s="73">
        <v>12</v>
      </c>
      <c r="O13" s="73">
        <v>4957</v>
      </c>
      <c r="P13" s="73">
        <v>4983</v>
      </c>
      <c r="Q13" s="73">
        <v>6268</v>
      </c>
      <c r="R13" s="73">
        <v>312</v>
      </c>
      <c r="S13" s="73">
        <v>44</v>
      </c>
      <c r="T13" s="73">
        <v>4388</v>
      </c>
      <c r="U13" s="73">
        <v>4744</v>
      </c>
      <c r="V13" s="73">
        <v>3254</v>
      </c>
      <c r="W13" s="73">
        <v>330</v>
      </c>
      <c r="X13" s="73">
        <v>6976</v>
      </c>
      <c r="Y13" s="73">
        <v>10560</v>
      </c>
      <c r="Z13" s="73">
        <v>111</v>
      </c>
      <c r="AA13" s="73">
        <v>75</v>
      </c>
      <c r="AB13" s="73">
        <v>3263</v>
      </c>
      <c r="AC13" s="73">
        <v>3449</v>
      </c>
      <c r="AD13" s="73">
        <v>3730</v>
      </c>
      <c r="AE13" s="73">
        <v>82</v>
      </c>
      <c r="AF13" s="73">
        <v>72</v>
      </c>
      <c r="AG13" s="73">
        <v>3936</v>
      </c>
      <c r="AH13" s="73">
        <v>4090</v>
      </c>
      <c r="AI13" s="73">
        <v>4373</v>
      </c>
      <c r="AJ13" s="73">
        <v>0</v>
      </c>
      <c r="AK13" s="73">
        <v>0</v>
      </c>
      <c r="AL13" s="73">
        <v>0</v>
      </c>
      <c r="AM13" s="73">
        <v>0</v>
      </c>
      <c r="AN13" s="73">
        <v>0</v>
      </c>
      <c r="AO13" s="73">
        <v>0</v>
      </c>
      <c r="AP13" s="73">
        <v>0</v>
      </c>
      <c r="AQ13" s="73">
        <v>0</v>
      </c>
      <c r="AR13" s="73">
        <v>0</v>
      </c>
      <c r="AS13" s="73">
        <v>0</v>
      </c>
      <c r="AT13" s="73">
        <v>0</v>
      </c>
      <c r="AU13" s="73">
        <v>0</v>
      </c>
      <c r="AV13" s="73">
        <v>0</v>
      </c>
      <c r="AW13" s="73">
        <v>0</v>
      </c>
      <c r="AX13" s="73">
        <v>0</v>
      </c>
      <c r="AY13" s="73">
        <v>0</v>
      </c>
      <c r="AZ13" s="73">
        <v>0</v>
      </c>
      <c r="BA13" s="73">
        <v>0</v>
      </c>
      <c r="BB13" s="73">
        <v>0</v>
      </c>
      <c r="BC13" s="73">
        <v>0</v>
      </c>
      <c r="BD13" s="73">
        <v>0</v>
      </c>
      <c r="BE13" s="73">
        <v>0</v>
      </c>
      <c r="BF13" s="73">
        <v>0</v>
      </c>
      <c r="BG13" s="73">
        <v>0</v>
      </c>
      <c r="BH13" s="73">
        <v>0</v>
      </c>
      <c r="BI13" s="73">
        <v>48</v>
      </c>
      <c r="BJ13" s="73">
        <v>2</v>
      </c>
      <c r="BK13" s="73">
        <v>0</v>
      </c>
      <c r="BL13" s="73">
        <v>50</v>
      </c>
      <c r="BM13" s="73">
        <v>51</v>
      </c>
      <c r="BN13" s="73">
        <v>9</v>
      </c>
      <c r="BO13" s="73">
        <v>2</v>
      </c>
      <c r="BP13" s="73">
        <v>1</v>
      </c>
      <c r="BQ13" s="73">
        <v>12</v>
      </c>
      <c r="BR13" s="73">
        <v>25</v>
      </c>
      <c r="BS13" s="73">
        <v>0</v>
      </c>
      <c r="BT13" s="73">
        <v>0</v>
      </c>
      <c r="BU13" s="73">
        <v>0</v>
      </c>
      <c r="BV13" s="73">
        <v>0</v>
      </c>
      <c r="BW13" s="73">
        <v>0</v>
      </c>
      <c r="BX13" s="73">
        <v>0</v>
      </c>
      <c r="BY13" s="73">
        <v>0</v>
      </c>
      <c r="BZ13" s="73">
        <v>0</v>
      </c>
      <c r="CA13" s="73">
        <v>0</v>
      </c>
      <c r="CB13" s="73">
        <v>0</v>
      </c>
      <c r="CC13" s="73">
        <v>0</v>
      </c>
      <c r="CD13" s="73">
        <v>0</v>
      </c>
      <c r="CE13" s="73">
        <v>0</v>
      </c>
      <c r="CF13" s="73">
        <v>0</v>
      </c>
      <c r="CG13" s="73">
        <v>0</v>
      </c>
      <c r="CH13" s="73">
        <v>0</v>
      </c>
      <c r="CI13" s="73">
        <v>0</v>
      </c>
      <c r="CJ13" s="73">
        <v>0</v>
      </c>
      <c r="CK13" s="73">
        <v>0</v>
      </c>
      <c r="CL13" s="73">
        <v>1</v>
      </c>
      <c r="CM13" s="73">
        <v>0</v>
      </c>
      <c r="CN13" s="73">
        <v>0</v>
      </c>
      <c r="CO13" s="73">
        <v>0</v>
      </c>
      <c r="CP13" s="73">
        <v>0</v>
      </c>
      <c r="CQ13" s="73">
        <v>0</v>
      </c>
      <c r="CR13" s="73">
        <f t="shared" si="0"/>
        <v>915</v>
      </c>
      <c r="CS13" s="73">
        <f t="shared" si="1"/>
        <v>446</v>
      </c>
      <c r="CT13" s="73">
        <f t="shared" si="2"/>
        <v>21889</v>
      </c>
      <c r="CU13" s="73">
        <f t="shared" si="3"/>
        <v>23250</v>
      </c>
      <c r="CV13" s="73">
        <f t="shared" si="4"/>
        <v>37619</v>
      </c>
    </row>
    <row r="14" spans="1:100" ht="24.95" customHeight="1" x14ac:dyDescent="0.2">
      <c r="A14" s="53">
        <v>8</v>
      </c>
      <c r="B14" s="54" t="s">
        <v>57</v>
      </c>
      <c r="C14" s="73">
        <v>330</v>
      </c>
      <c r="D14" s="73">
        <v>0</v>
      </c>
      <c r="E14" s="73">
        <v>1340</v>
      </c>
      <c r="F14" s="73">
        <v>1670</v>
      </c>
      <c r="G14" s="73">
        <v>2765</v>
      </c>
      <c r="H14" s="73">
        <v>1212</v>
      </c>
      <c r="I14" s="73">
        <v>86</v>
      </c>
      <c r="J14" s="73">
        <v>119</v>
      </c>
      <c r="K14" s="73">
        <v>1417</v>
      </c>
      <c r="L14" s="73">
        <v>564</v>
      </c>
      <c r="M14" s="73">
        <v>3026</v>
      </c>
      <c r="N14" s="73">
        <v>366</v>
      </c>
      <c r="O14" s="73">
        <v>1598</v>
      </c>
      <c r="P14" s="73">
        <v>4990</v>
      </c>
      <c r="Q14" s="73">
        <v>11741</v>
      </c>
      <c r="R14" s="73">
        <v>5623</v>
      </c>
      <c r="S14" s="73">
        <v>58</v>
      </c>
      <c r="T14" s="73">
        <v>3114</v>
      </c>
      <c r="U14" s="73">
        <v>8795</v>
      </c>
      <c r="V14" s="73">
        <v>17593</v>
      </c>
      <c r="W14" s="73">
        <v>595</v>
      </c>
      <c r="X14" s="73">
        <v>34119</v>
      </c>
      <c r="Y14" s="73">
        <v>52307</v>
      </c>
      <c r="Z14" s="73">
        <v>616</v>
      </c>
      <c r="AA14" s="73">
        <v>456</v>
      </c>
      <c r="AB14" s="73">
        <v>838</v>
      </c>
      <c r="AC14" s="73">
        <v>1910</v>
      </c>
      <c r="AD14" s="73">
        <v>4203</v>
      </c>
      <c r="AE14" s="73">
        <v>545</v>
      </c>
      <c r="AF14" s="73">
        <v>463</v>
      </c>
      <c r="AG14" s="73">
        <v>838</v>
      </c>
      <c r="AH14" s="73">
        <v>1846</v>
      </c>
      <c r="AI14" s="73">
        <v>3986</v>
      </c>
      <c r="AJ14" s="73">
        <v>0</v>
      </c>
      <c r="AK14" s="73">
        <v>0</v>
      </c>
      <c r="AL14" s="73">
        <v>0</v>
      </c>
      <c r="AM14" s="73">
        <v>0</v>
      </c>
      <c r="AN14" s="73">
        <v>0</v>
      </c>
      <c r="AO14" s="73">
        <v>0</v>
      </c>
      <c r="AP14" s="73">
        <v>0</v>
      </c>
      <c r="AQ14" s="73">
        <v>0</v>
      </c>
      <c r="AR14" s="73">
        <v>0</v>
      </c>
      <c r="AS14" s="73">
        <v>2</v>
      </c>
      <c r="AT14" s="73">
        <v>0</v>
      </c>
      <c r="AU14" s="73">
        <v>0</v>
      </c>
      <c r="AV14" s="73">
        <v>0</v>
      </c>
      <c r="AW14" s="73">
        <v>0</v>
      </c>
      <c r="AX14" s="73">
        <v>0</v>
      </c>
      <c r="AY14" s="73">
        <v>0</v>
      </c>
      <c r="AZ14" s="73">
        <v>0</v>
      </c>
      <c r="BA14" s="73">
        <v>0</v>
      </c>
      <c r="BB14" s="73">
        <v>0</v>
      </c>
      <c r="BC14" s="73">
        <v>0</v>
      </c>
      <c r="BD14" s="73">
        <v>0</v>
      </c>
      <c r="BE14" s="73">
        <v>0</v>
      </c>
      <c r="BF14" s="73">
        <v>0</v>
      </c>
      <c r="BG14" s="73">
        <v>0</v>
      </c>
      <c r="BH14" s="73">
        <v>0</v>
      </c>
      <c r="BI14" s="73">
        <v>69</v>
      </c>
      <c r="BJ14" s="73">
        <v>346</v>
      </c>
      <c r="BK14" s="73">
        <v>0</v>
      </c>
      <c r="BL14" s="73">
        <v>415</v>
      </c>
      <c r="BM14" s="73">
        <v>1239</v>
      </c>
      <c r="BN14" s="73">
        <v>1413</v>
      </c>
      <c r="BO14" s="73">
        <v>66</v>
      </c>
      <c r="BP14" s="73">
        <v>0</v>
      </c>
      <c r="BQ14" s="73">
        <v>1479</v>
      </c>
      <c r="BR14" s="73">
        <v>6813</v>
      </c>
      <c r="BS14" s="73">
        <v>6</v>
      </c>
      <c r="BT14" s="73">
        <v>0</v>
      </c>
      <c r="BU14" s="73">
        <v>0</v>
      </c>
      <c r="BV14" s="73">
        <v>6</v>
      </c>
      <c r="BW14" s="73">
        <v>12</v>
      </c>
      <c r="BX14" s="73">
        <v>0</v>
      </c>
      <c r="BY14" s="73">
        <v>0</v>
      </c>
      <c r="BZ14" s="73">
        <v>0</v>
      </c>
      <c r="CA14" s="73">
        <v>0</v>
      </c>
      <c r="CB14" s="73">
        <v>0</v>
      </c>
      <c r="CC14" s="73">
        <v>0</v>
      </c>
      <c r="CD14" s="73">
        <v>0</v>
      </c>
      <c r="CE14" s="73">
        <v>0</v>
      </c>
      <c r="CF14" s="73">
        <v>0</v>
      </c>
      <c r="CG14" s="73">
        <v>0</v>
      </c>
      <c r="CH14" s="73">
        <v>26</v>
      </c>
      <c r="CI14" s="73">
        <v>18</v>
      </c>
      <c r="CJ14" s="73">
        <v>1</v>
      </c>
      <c r="CK14" s="73">
        <v>45</v>
      </c>
      <c r="CL14" s="73">
        <v>105</v>
      </c>
      <c r="CM14" s="73">
        <v>0</v>
      </c>
      <c r="CN14" s="73">
        <v>0</v>
      </c>
      <c r="CO14" s="73">
        <v>0</v>
      </c>
      <c r="CP14" s="73">
        <v>0</v>
      </c>
      <c r="CQ14" s="73">
        <v>0</v>
      </c>
      <c r="CR14" s="73">
        <f t="shared" si="0"/>
        <v>12866</v>
      </c>
      <c r="CS14" s="73">
        <f t="shared" si="1"/>
        <v>1859</v>
      </c>
      <c r="CT14" s="73">
        <f t="shared" si="2"/>
        <v>7848</v>
      </c>
      <c r="CU14" s="73">
        <f t="shared" si="3"/>
        <v>22573</v>
      </c>
      <c r="CV14" s="73">
        <f t="shared" si="4"/>
        <v>83737</v>
      </c>
    </row>
    <row r="15" spans="1:100" ht="24.95" customHeight="1" x14ac:dyDescent="0.2">
      <c r="A15" s="53">
        <v>9</v>
      </c>
      <c r="B15" s="54" t="s">
        <v>60</v>
      </c>
      <c r="C15" s="73">
        <v>509</v>
      </c>
      <c r="D15" s="73">
        <v>47</v>
      </c>
      <c r="E15" s="73">
        <v>1824</v>
      </c>
      <c r="F15" s="73">
        <v>2380</v>
      </c>
      <c r="G15" s="73">
        <v>6403</v>
      </c>
      <c r="H15" s="73">
        <v>83</v>
      </c>
      <c r="I15" s="73">
        <v>937</v>
      </c>
      <c r="J15" s="73">
        <v>78</v>
      </c>
      <c r="K15" s="73">
        <v>1098</v>
      </c>
      <c r="L15" s="73">
        <v>555</v>
      </c>
      <c r="M15" s="73">
        <v>709</v>
      </c>
      <c r="N15" s="73">
        <v>340</v>
      </c>
      <c r="O15" s="73">
        <v>1224</v>
      </c>
      <c r="P15" s="73">
        <v>2273</v>
      </c>
      <c r="Q15" s="73">
        <v>9067</v>
      </c>
      <c r="R15" s="73">
        <v>1012</v>
      </c>
      <c r="S15" s="73">
        <v>239</v>
      </c>
      <c r="T15" s="73">
        <v>3405</v>
      </c>
      <c r="U15" s="73">
        <v>4656</v>
      </c>
      <c r="V15" s="73">
        <v>6637</v>
      </c>
      <c r="W15" s="73">
        <v>373</v>
      </c>
      <c r="X15" s="73">
        <v>7785</v>
      </c>
      <c r="Y15" s="73">
        <v>14795</v>
      </c>
      <c r="Z15" s="73">
        <v>237</v>
      </c>
      <c r="AA15" s="73">
        <v>322</v>
      </c>
      <c r="AB15" s="73">
        <v>876</v>
      </c>
      <c r="AC15" s="73">
        <v>1435</v>
      </c>
      <c r="AD15" s="73">
        <v>2688</v>
      </c>
      <c r="AE15" s="73">
        <v>479</v>
      </c>
      <c r="AF15" s="73">
        <v>315</v>
      </c>
      <c r="AG15" s="73">
        <v>858</v>
      </c>
      <c r="AH15" s="73">
        <v>1652</v>
      </c>
      <c r="AI15" s="73">
        <v>2347</v>
      </c>
      <c r="AJ15" s="73">
        <v>0</v>
      </c>
      <c r="AK15" s="73">
        <v>0</v>
      </c>
      <c r="AL15" s="73">
        <v>0</v>
      </c>
      <c r="AM15" s="73">
        <v>0</v>
      </c>
      <c r="AN15" s="73">
        <v>0</v>
      </c>
      <c r="AO15" s="73">
        <v>0</v>
      </c>
      <c r="AP15" s="73">
        <v>0</v>
      </c>
      <c r="AQ15" s="73">
        <v>0</v>
      </c>
      <c r="AR15" s="73">
        <v>0</v>
      </c>
      <c r="AS15" s="73">
        <v>9</v>
      </c>
      <c r="AT15" s="73">
        <v>1</v>
      </c>
      <c r="AU15" s="73">
        <v>0</v>
      </c>
      <c r="AV15" s="73">
        <v>0</v>
      </c>
      <c r="AW15" s="73">
        <v>1</v>
      </c>
      <c r="AX15" s="73">
        <v>9</v>
      </c>
      <c r="AY15" s="73">
        <v>0</v>
      </c>
      <c r="AZ15" s="73">
        <v>0</v>
      </c>
      <c r="BA15" s="73">
        <v>8</v>
      </c>
      <c r="BB15" s="73">
        <v>8</v>
      </c>
      <c r="BC15" s="73">
        <v>22</v>
      </c>
      <c r="BD15" s="73">
        <v>0</v>
      </c>
      <c r="BE15" s="73">
        <v>0</v>
      </c>
      <c r="BF15" s="73">
        <v>0</v>
      </c>
      <c r="BG15" s="73">
        <v>0</v>
      </c>
      <c r="BH15" s="73">
        <v>1</v>
      </c>
      <c r="BI15" s="73">
        <v>127</v>
      </c>
      <c r="BJ15" s="73">
        <v>17</v>
      </c>
      <c r="BK15" s="73">
        <v>0</v>
      </c>
      <c r="BL15" s="73">
        <v>144</v>
      </c>
      <c r="BM15" s="73">
        <v>111</v>
      </c>
      <c r="BN15" s="73">
        <v>224</v>
      </c>
      <c r="BO15" s="73">
        <v>350</v>
      </c>
      <c r="BP15" s="73">
        <v>8</v>
      </c>
      <c r="BQ15" s="73">
        <v>582</v>
      </c>
      <c r="BR15" s="73">
        <v>1423</v>
      </c>
      <c r="BS15" s="73">
        <v>5</v>
      </c>
      <c r="BT15" s="73">
        <v>2082</v>
      </c>
      <c r="BU15" s="73">
        <v>0</v>
      </c>
      <c r="BV15" s="73">
        <v>2087</v>
      </c>
      <c r="BW15" s="73">
        <v>6932</v>
      </c>
      <c r="BX15" s="73">
        <v>98</v>
      </c>
      <c r="BY15" s="73">
        <v>0</v>
      </c>
      <c r="BZ15" s="73">
        <v>0</v>
      </c>
      <c r="CA15" s="73">
        <v>98</v>
      </c>
      <c r="CB15" s="73">
        <v>156</v>
      </c>
      <c r="CC15" s="73">
        <v>0</v>
      </c>
      <c r="CD15" s="73">
        <v>0</v>
      </c>
      <c r="CE15" s="73">
        <v>0</v>
      </c>
      <c r="CF15" s="73">
        <v>0</v>
      </c>
      <c r="CG15" s="73">
        <v>0</v>
      </c>
      <c r="CH15" s="73">
        <v>28</v>
      </c>
      <c r="CI15" s="73">
        <v>14</v>
      </c>
      <c r="CJ15" s="73">
        <v>3</v>
      </c>
      <c r="CK15" s="73">
        <v>45</v>
      </c>
      <c r="CL15" s="73">
        <v>169</v>
      </c>
      <c r="CM15" s="73">
        <v>0</v>
      </c>
      <c r="CN15" s="73">
        <v>0</v>
      </c>
      <c r="CO15" s="73">
        <v>0</v>
      </c>
      <c r="CP15" s="73">
        <v>0</v>
      </c>
      <c r="CQ15" s="73">
        <v>0</v>
      </c>
      <c r="CR15" s="73">
        <f t="shared" si="0"/>
        <v>3512</v>
      </c>
      <c r="CS15" s="73">
        <f t="shared" si="1"/>
        <v>4663</v>
      </c>
      <c r="CT15" s="73">
        <f t="shared" si="2"/>
        <v>8284</v>
      </c>
      <c r="CU15" s="73">
        <f t="shared" si="3"/>
        <v>16459</v>
      </c>
      <c r="CV15" s="73">
        <f t="shared" si="4"/>
        <v>44687</v>
      </c>
    </row>
    <row r="16" spans="1:100" ht="24.95" customHeight="1" x14ac:dyDescent="0.2">
      <c r="A16" s="53">
        <v>10</v>
      </c>
      <c r="B16" s="54" t="s">
        <v>67</v>
      </c>
      <c r="C16" s="73">
        <v>17</v>
      </c>
      <c r="D16" s="73">
        <v>0</v>
      </c>
      <c r="E16" s="73">
        <v>0</v>
      </c>
      <c r="F16" s="73">
        <v>17</v>
      </c>
      <c r="G16" s="73">
        <v>0</v>
      </c>
      <c r="H16" s="73">
        <v>0</v>
      </c>
      <c r="I16" s="73">
        <v>171</v>
      </c>
      <c r="J16" s="73">
        <v>0</v>
      </c>
      <c r="K16" s="73">
        <v>171</v>
      </c>
      <c r="L16" s="73">
        <v>170</v>
      </c>
      <c r="M16" s="73">
        <v>249</v>
      </c>
      <c r="N16" s="73">
        <v>800</v>
      </c>
      <c r="O16" s="73">
        <v>723</v>
      </c>
      <c r="P16" s="73">
        <v>1772</v>
      </c>
      <c r="Q16" s="73">
        <v>4428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414</v>
      </c>
      <c r="AA16" s="73">
        <v>1754</v>
      </c>
      <c r="AB16" s="73">
        <v>723</v>
      </c>
      <c r="AC16" s="73">
        <v>2891</v>
      </c>
      <c r="AD16" s="73">
        <v>6248</v>
      </c>
      <c r="AE16" s="73">
        <v>342</v>
      </c>
      <c r="AF16" s="73">
        <v>1390</v>
      </c>
      <c r="AG16" s="73">
        <v>723</v>
      </c>
      <c r="AH16" s="73">
        <v>2455</v>
      </c>
      <c r="AI16" s="73">
        <v>5538</v>
      </c>
      <c r="AJ16" s="73">
        <v>0</v>
      </c>
      <c r="AK16" s="73">
        <v>0</v>
      </c>
      <c r="AL16" s="73">
        <v>0</v>
      </c>
      <c r="AM16" s="73">
        <v>0</v>
      </c>
      <c r="AN16" s="73">
        <v>0</v>
      </c>
      <c r="AO16" s="73">
        <v>0</v>
      </c>
      <c r="AP16" s="73">
        <v>0</v>
      </c>
      <c r="AQ16" s="73">
        <v>0</v>
      </c>
      <c r="AR16" s="73">
        <v>0</v>
      </c>
      <c r="AS16" s="73">
        <v>0</v>
      </c>
      <c r="AT16" s="73">
        <v>0</v>
      </c>
      <c r="AU16" s="73">
        <v>0</v>
      </c>
      <c r="AV16" s="73">
        <v>0</v>
      </c>
      <c r="AW16" s="73">
        <v>0</v>
      </c>
      <c r="AX16" s="73">
        <v>0</v>
      </c>
      <c r="AY16" s="73">
        <v>0</v>
      </c>
      <c r="AZ16" s="73">
        <v>0</v>
      </c>
      <c r="BA16" s="73">
        <v>0</v>
      </c>
      <c r="BB16" s="73">
        <v>0</v>
      </c>
      <c r="BC16" s="73">
        <v>0</v>
      </c>
      <c r="BD16" s="73">
        <v>0</v>
      </c>
      <c r="BE16" s="73">
        <v>0</v>
      </c>
      <c r="BF16" s="73">
        <v>0</v>
      </c>
      <c r="BG16" s="73">
        <v>0</v>
      </c>
      <c r="BH16" s="73">
        <v>0</v>
      </c>
      <c r="BI16" s="73">
        <v>118</v>
      </c>
      <c r="BJ16" s="73">
        <v>1</v>
      </c>
      <c r="BK16" s="73">
        <v>0</v>
      </c>
      <c r="BL16" s="73">
        <v>119</v>
      </c>
      <c r="BM16" s="73">
        <v>121</v>
      </c>
      <c r="BN16" s="73">
        <v>166</v>
      </c>
      <c r="BO16" s="73">
        <v>517</v>
      </c>
      <c r="BP16" s="73">
        <v>0</v>
      </c>
      <c r="BQ16" s="73">
        <v>683</v>
      </c>
      <c r="BR16" s="73">
        <v>7876</v>
      </c>
      <c r="BS16" s="73">
        <v>1</v>
      </c>
      <c r="BT16" s="73">
        <v>0</v>
      </c>
      <c r="BU16" s="73">
        <v>0</v>
      </c>
      <c r="BV16" s="73">
        <v>1</v>
      </c>
      <c r="BW16" s="73">
        <v>1</v>
      </c>
      <c r="BX16" s="73">
        <v>0</v>
      </c>
      <c r="BY16" s="73">
        <v>0</v>
      </c>
      <c r="BZ16" s="73">
        <v>0</v>
      </c>
      <c r="CA16" s="73">
        <v>0</v>
      </c>
      <c r="CB16" s="73">
        <v>1</v>
      </c>
      <c r="CC16" s="73">
        <v>0</v>
      </c>
      <c r="CD16" s="73">
        <v>3312</v>
      </c>
      <c r="CE16" s="73">
        <v>0</v>
      </c>
      <c r="CF16" s="73">
        <v>3312</v>
      </c>
      <c r="CG16" s="73">
        <v>3152</v>
      </c>
      <c r="CH16" s="73">
        <v>8</v>
      </c>
      <c r="CI16" s="73">
        <v>0</v>
      </c>
      <c r="CJ16" s="73">
        <v>0</v>
      </c>
      <c r="CK16" s="73">
        <v>8</v>
      </c>
      <c r="CL16" s="73">
        <v>13</v>
      </c>
      <c r="CM16" s="73">
        <v>0</v>
      </c>
      <c r="CN16" s="73">
        <v>0</v>
      </c>
      <c r="CO16" s="73">
        <v>0</v>
      </c>
      <c r="CP16" s="73">
        <v>0</v>
      </c>
      <c r="CQ16" s="73">
        <v>0</v>
      </c>
      <c r="CR16" s="73">
        <f t="shared" si="0"/>
        <v>1315</v>
      </c>
      <c r="CS16" s="73">
        <f t="shared" si="1"/>
        <v>7945</v>
      </c>
      <c r="CT16" s="73">
        <f t="shared" si="2"/>
        <v>2169</v>
      </c>
      <c r="CU16" s="73">
        <f t="shared" si="3"/>
        <v>11429</v>
      </c>
      <c r="CV16" s="73">
        <f t="shared" si="4"/>
        <v>27548</v>
      </c>
    </row>
    <row r="17" spans="1:100" ht="24.95" customHeight="1" x14ac:dyDescent="0.2">
      <c r="A17" s="53">
        <v>11</v>
      </c>
      <c r="B17" s="54" t="s">
        <v>49</v>
      </c>
      <c r="C17" s="73">
        <v>678</v>
      </c>
      <c r="D17" s="73">
        <v>0</v>
      </c>
      <c r="E17" s="73">
        <v>0</v>
      </c>
      <c r="F17" s="73">
        <v>678</v>
      </c>
      <c r="G17" s="73">
        <v>2823</v>
      </c>
      <c r="H17" s="73">
        <v>0</v>
      </c>
      <c r="I17" s="73">
        <v>72</v>
      </c>
      <c r="J17" s="73">
        <v>0</v>
      </c>
      <c r="K17" s="73">
        <v>72</v>
      </c>
      <c r="L17" s="73">
        <v>123</v>
      </c>
      <c r="M17" s="73">
        <v>1176</v>
      </c>
      <c r="N17" s="73">
        <v>24</v>
      </c>
      <c r="O17" s="73">
        <v>0</v>
      </c>
      <c r="P17" s="73">
        <v>1200</v>
      </c>
      <c r="Q17" s="73">
        <v>1502</v>
      </c>
      <c r="R17" s="73">
        <v>2863</v>
      </c>
      <c r="S17" s="73">
        <v>3</v>
      </c>
      <c r="T17" s="73">
        <v>0</v>
      </c>
      <c r="U17" s="73">
        <v>2866</v>
      </c>
      <c r="V17" s="73">
        <v>7837</v>
      </c>
      <c r="W17" s="73">
        <v>1</v>
      </c>
      <c r="X17" s="73">
        <v>0</v>
      </c>
      <c r="Y17" s="73">
        <v>7838</v>
      </c>
      <c r="Z17" s="73">
        <v>538</v>
      </c>
      <c r="AA17" s="73">
        <v>123</v>
      </c>
      <c r="AB17" s="73">
        <v>0</v>
      </c>
      <c r="AC17" s="73">
        <v>661</v>
      </c>
      <c r="AD17" s="73">
        <v>1463</v>
      </c>
      <c r="AE17" s="73">
        <v>538</v>
      </c>
      <c r="AF17" s="73">
        <v>114</v>
      </c>
      <c r="AG17" s="73">
        <v>0</v>
      </c>
      <c r="AH17" s="73">
        <v>652</v>
      </c>
      <c r="AI17" s="73">
        <v>1442</v>
      </c>
      <c r="AJ17" s="73">
        <v>0</v>
      </c>
      <c r="AK17" s="73">
        <v>0</v>
      </c>
      <c r="AL17" s="73">
        <v>0</v>
      </c>
      <c r="AM17" s="73">
        <v>0</v>
      </c>
      <c r="AN17" s="73">
        <v>0</v>
      </c>
      <c r="AO17" s="73">
        <v>0</v>
      </c>
      <c r="AP17" s="73">
        <v>0</v>
      </c>
      <c r="AQ17" s="73">
        <v>0</v>
      </c>
      <c r="AR17" s="73">
        <v>0</v>
      </c>
      <c r="AS17" s="73">
        <v>0</v>
      </c>
      <c r="AT17" s="73">
        <v>0</v>
      </c>
      <c r="AU17" s="73">
        <v>0</v>
      </c>
      <c r="AV17" s="73">
        <v>0</v>
      </c>
      <c r="AW17" s="73">
        <v>0</v>
      </c>
      <c r="AX17" s="73">
        <v>0</v>
      </c>
      <c r="AY17" s="73">
        <v>1</v>
      </c>
      <c r="AZ17" s="73">
        <v>0</v>
      </c>
      <c r="BA17" s="73">
        <v>0</v>
      </c>
      <c r="BB17" s="73">
        <v>1</v>
      </c>
      <c r="BC17" s="73">
        <v>1</v>
      </c>
      <c r="BD17" s="73">
        <v>0</v>
      </c>
      <c r="BE17" s="73">
        <v>0</v>
      </c>
      <c r="BF17" s="73">
        <v>0</v>
      </c>
      <c r="BG17" s="73">
        <v>0</v>
      </c>
      <c r="BH17" s="73">
        <v>0</v>
      </c>
      <c r="BI17" s="73">
        <v>50</v>
      </c>
      <c r="BJ17" s="73">
        <v>0</v>
      </c>
      <c r="BK17" s="73">
        <v>0</v>
      </c>
      <c r="BL17" s="73">
        <v>50</v>
      </c>
      <c r="BM17" s="73">
        <v>21</v>
      </c>
      <c r="BN17" s="73">
        <v>1621</v>
      </c>
      <c r="BO17" s="73">
        <v>18</v>
      </c>
      <c r="BP17" s="73">
        <v>0</v>
      </c>
      <c r="BQ17" s="73">
        <v>1639</v>
      </c>
      <c r="BR17" s="73">
        <v>660</v>
      </c>
      <c r="BS17" s="73">
        <v>0</v>
      </c>
      <c r="BT17" s="73">
        <v>0</v>
      </c>
      <c r="BU17" s="73">
        <v>0</v>
      </c>
      <c r="BV17" s="73">
        <v>0</v>
      </c>
      <c r="BW17" s="73">
        <v>0</v>
      </c>
      <c r="BX17" s="73">
        <v>31</v>
      </c>
      <c r="BY17" s="73">
        <v>1</v>
      </c>
      <c r="BZ17" s="73">
        <v>0</v>
      </c>
      <c r="CA17" s="73">
        <v>32</v>
      </c>
      <c r="CB17" s="73">
        <v>74</v>
      </c>
      <c r="CC17" s="73">
        <v>0</v>
      </c>
      <c r="CD17" s="73">
        <v>0</v>
      </c>
      <c r="CE17" s="73">
        <v>0</v>
      </c>
      <c r="CF17" s="73">
        <v>0</v>
      </c>
      <c r="CG17" s="73">
        <v>0</v>
      </c>
      <c r="CH17" s="73">
        <v>1593</v>
      </c>
      <c r="CI17" s="73">
        <v>10</v>
      </c>
      <c r="CJ17" s="73">
        <v>0</v>
      </c>
      <c r="CK17" s="73">
        <v>1603</v>
      </c>
      <c r="CL17" s="73">
        <v>488</v>
      </c>
      <c r="CM17" s="73">
        <v>0</v>
      </c>
      <c r="CN17" s="73">
        <v>0</v>
      </c>
      <c r="CO17" s="73">
        <v>0</v>
      </c>
      <c r="CP17" s="73">
        <v>0</v>
      </c>
      <c r="CQ17" s="73">
        <v>0</v>
      </c>
      <c r="CR17" s="73">
        <f t="shared" si="0"/>
        <v>9089</v>
      </c>
      <c r="CS17" s="73">
        <f t="shared" si="1"/>
        <v>365</v>
      </c>
      <c r="CT17" s="73">
        <f t="shared" si="2"/>
        <v>0</v>
      </c>
      <c r="CU17" s="73">
        <f t="shared" si="3"/>
        <v>9454</v>
      </c>
      <c r="CV17" s="73">
        <f t="shared" si="4"/>
        <v>16435</v>
      </c>
    </row>
    <row r="18" spans="1:100" ht="24.95" customHeight="1" x14ac:dyDescent="0.2">
      <c r="A18" s="53">
        <v>12</v>
      </c>
      <c r="B18" s="54" t="s">
        <v>63</v>
      </c>
      <c r="C18" s="73">
        <v>0</v>
      </c>
      <c r="D18" s="73">
        <v>4159</v>
      </c>
      <c r="E18" s="73">
        <v>0</v>
      </c>
      <c r="F18" s="73">
        <v>4159</v>
      </c>
      <c r="G18" s="73">
        <v>1204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0</v>
      </c>
      <c r="AD18" s="73">
        <v>119</v>
      </c>
      <c r="AE18" s="73">
        <v>0</v>
      </c>
      <c r="AF18" s="73">
        <v>0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0</v>
      </c>
      <c r="AM18" s="73">
        <v>0</v>
      </c>
      <c r="AN18" s="73">
        <v>0</v>
      </c>
      <c r="AO18" s="73">
        <v>0</v>
      </c>
      <c r="AP18" s="73">
        <v>0</v>
      </c>
      <c r="AQ18" s="73">
        <v>0</v>
      </c>
      <c r="AR18" s="73">
        <v>0</v>
      </c>
      <c r="AS18" s="73">
        <v>0</v>
      </c>
      <c r="AT18" s="73">
        <v>0</v>
      </c>
      <c r="AU18" s="73">
        <v>0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  <c r="BA18" s="73">
        <v>0</v>
      </c>
      <c r="BB18" s="73">
        <v>0</v>
      </c>
      <c r="BC18" s="73">
        <v>0</v>
      </c>
      <c r="BD18" s="73">
        <v>0</v>
      </c>
      <c r="BE18" s="73">
        <v>0</v>
      </c>
      <c r="BF18" s="73">
        <v>0</v>
      </c>
      <c r="BG18" s="73">
        <v>0</v>
      </c>
      <c r="BH18" s="73">
        <v>0</v>
      </c>
      <c r="BI18" s="73">
        <v>0</v>
      </c>
      <c r="BJ18" s="73">
        <v>0</v>
      </c>
      <c r="BK18" s="73">
        <v>0</v>
      </c>
      <c r="BL18" s="73">
        <v>0</v>
      </c>
      <c r="BM18" s="73">
        <v>0</v>
      </c>
      <c r="BN18" s="73">
        <v>0</v>
      </c>
      <c r="BO18" s="73">
        <v>296</v>
      </c>
      <c r="BP18" s="73">
        <v>0</v>
      </c>
      <c r="BQ18" s="73">
        <v>296</v>
      </c>
      <c r="BR18" s="73">
        <v>84</v>
      </c>
      <c r="BS18" s="73">
        <v>0</v>
      </c>
      <c r="BT18" s="73">
        <v>0</v>
      </c>
      <c r="BU18" s="73">
        <v>0</v>
      </c>
      <c r="BV18" s="73">
        <v>0</v>
      </c>
      <c r="BW18" s="73">
        <v>0</v>
      </c>
      <c r="BX18" s="73">
        <v>0</v>
      </c>
      <c r="BY18" s="73">
        <v>0</v>
      </c>
      <c r="BZ18" s="73">
        <v>0</v>
      </c>
      <c r="CA18" s="73">
        <v>0</v>
      </c>
      <c r="CB18" s="73">
        <v>0</v>
      </c>
      <c r="CC18" s="73">
        <v>0</v>
      </c>
      <c r="CD18" s="73">
        <v>881</v>
      </c>
      <c r="CE18" s="73">
        <v>0</v>
      </c>
      <c r="CF18" s="73">
        <v>881</v>
      </c>
      <c r="CG18" s="73">
        <v>264</v>
      </c>
      <c r="CH18" s="73">
        <v>0</v>
      </c>
      <c r="CI18" s="73">
        <v>0</v>
      </c>
      <c r="CJ18" s="73">
        <v>0</v>
      </c>
      <c r="CK18" s="73">
        <v>0</v>
      </c>
      <c r="CL18" s="73">
        <v>0</v>
      </c>
      <c r="CM18" s="73">
        <v>0</v>
      </c>
      <c r="CN18" s="73">
        <v>0</v>
      </c>
      <c r="CO18" s="73">
        <v>0</v>
      </c>
      <c r="CP18" s="73">
        <v>0</v>
      </c>
      <c r="CQ18" s="73">
        <v>0</v>
      </c>
      <c r="CR18" s="73">
        <f t="shared" si="0"/>
        <v>0</v>
      </c>
      <c r="CS18" s="73">
        <f t="shared" si="1"/>
        <v>5336</v>
      </c>
      <c r="CT18" s="73">
        <f t="shared" si="2"/>
        <v>0</v>
      </c>
      <c r="CU18" s="73">
        <f t="shared" si="3"/>
        <v>5336</v>
      </c>
      <c r="CV18" s="73">
        <f t="shared" si="4"/>
        <v>1671</v>
      </c>
    </row>
    <row r="19" spans="1:100" ht="24.95" customHeight="1" x14ac:dyDescent="0.2">
      <c r="A19" s="53">
        <v>13</v>
      </c>
      <c r="B19" s="54" t="s">
        <v>62</v>
      </c>
      <c r="C19" s="73">
        <v>0</v>
      </c>
      <c r="D19" s="73">
        <v>0</v>
      </c>
      <c r="E19" s="73">
        <v>0</v>
      </c>
      <c r="F19" s="73">
        <v>0</v>
      </c>
      <c r="G19" s="73">
        <v>21</v>
      </c>
      <c r="H19" s="73">
        <v>120</v>
      </c>
      <c r="I19" s="73">
        <v>38</v>
      </c>
      <c r="J19" s="73">
        <v>7</v>
      </c>
      <c r="K19" s="73">
        <v>165</v>
      </c>
      <c r="L19" s="73">
        <v>93</v>
      </c>
      <c r="M19" s="73">
        <v>54</v>
      </c>
      <c r="N19" s="73">
        <v>2</v>
      </c>
      <c r="O19" s="73">
        <v>67</v>
      </c>
      <c r="P19" s="73">
        <v>123</v>
      </c>
      <c r="Q19" s="73">
        <v>1679</v>
      </c>
      <c r="R19" s="73">
        <v>1037</v>
      </c>
      <c r="S19" s="73">
        <v>1263</v>
      </c>
      <c r="T19" s="73">
        <v>13</v>
      </c>
      <c r="U19" s="73">
        <v>2313</v>
      </c>
      <c r="V19" s="73">
        <v>3812</v>
      </c>
      <c r="W19" s="73">
        <v>4657</v>
      </c>
      <c r="X19" s="73">
        <v>814</v>
      </c>
      <c r="Y19" s="73">
        <v>9283</v>
      </c>
      <c r="Z19" s="73">
        <v>101</v>
      </c>
      <c r="AA19" s="73">
        <v>4</v>
      </c>
      <c r="AB19" s="73">
        <v>89</v>
      </c>
      <c r="AC19" s="73">
        <v>194</v>
      </c>
      <c r="AD19" s="73">
        <v>689</v>
      </c>
      <c r="AE19" s="73">
        <v>96</v>
      </c>
      <c r="AF19" s="73">
        <v>4</v>
      </c>
      <c r="AG19" s="73">
        <v>89</v>
      </c>
      <c r="AH19" s="73">
        <v>189</v>
      </c>
      <c r="AI19" s="73">
        <v>647</v>
      </c>
      <c r="AJ19" s="73">
        <v>0</v>
      </c>
      <c r="AK19" s="73">
        <v>0</v>
      </c>
      <c r="AL19" s="73">
        <v>0</v>
      </c>
      <c r="AM19" s="73">
        <v>0</v>
      </c>
      <c r="AN19" s="73">
        <v>0</v>
      </c>
      <c r="AO19" s="73">
        <v>3</v>
      </c>
      <c r="AP19" s="73">
        <v>0</v>
      </c>
      <c r="AQ19" s="73">
        <v>0</v>
      </c>
      <c r="AR19" s="73">
        <v>3</v>
      </c>
      <c r="AS19" s="73">
        <v>12</v>
      </c>
      <c r="AT19" s="73">
        <v>3</v>
      </c>
      <c r="AU19" s="73">
        <v>0</v>
      </c>
      <c r="AV19" s="73">
        <v>0</v>
      </c>
      <c r="AW19" s="73">
        <v>3</v>
      </c>
      <c r="AX19" s="73">
        <v>17</v>
      </c>
      <c r="AY19" s="73">
        <v>0</v>
      </c>
      <c r="AZ19" s="73">
        <v>0</v>
      </c>
      <c r="BA19" s="73">
        <v>0</v>
      </c>
      <c r="BB19" s="73">
        <v>0</v>
      </c>
      <c r="BC19" s="73">
        <v>0</v>
      </c>
      <c r="BD19" s="73">
        <v>0</v>
      </c>
      <c r="BE19" s="73">
        <v>0</v>
      </c>
      <c r="BF19" s="73">
        <v>0</v>
      </c>
      <c r="BG19" s="73">
        <v>0</v>
      </c>
      <c r="BH19" s="73">
        <v>0</v>
      </c>
      <c r="BI19" s="73">
        <v>76</v>
      </c>
      <c r="BJ19" s="73">
        <v>0</v>
      </c>
      <c r="BK19" s="73">
        <v>0</v>
      </c>
      <c r="BL19" s="73">
        <v>76</v>
      </c>
      <c r="BM19" s="73">
        <v>44</v>
      </c>
      <c r="BN19" s="73">
        <v>18</v>
      </c>
      <c r="BO19" s="73">
        <v>0</v>
      </c>
      <c r="BP19" s="73">
        <v>1</v>
      </c>
      <c r="BQ19" s="73">
        <v>19</v>
      </c>
      <c r="BR19" s="73">
        <v>7255</v>
      </c>
      <c r="BS19" s="73">
        <v>0</v>
      </c>
      <c r="BT19" s="73">
        <v>0</v>
      </c>
      <c r="BU19" s="73">
        <v>0</v>
      </c>
      <c r="BV19" s="73">
        <v>0</v>
      </c>
      <c r="BW19" s="73">
        <v>5</v>
      </c>
      <c r="BX19" s="73">
        <v>2</v>
      </c>
      <c r="BY19" s="73">
        <v>0</v>
      </c>
      <c r="BZ19" s="73">
        <v>0</v>
      </c>
      <c r="CA19" s="73">
        <v>2</v>
      </c>
      <c r="CB19" s="73">
        <v>4</v>
      </c>
      <c r="CC19" s="73">
        <v>0</v>
      </c>
      <c r="CD19" s="73">
        <v>0</v>
      </c>
      <c r="CE19" s="73">
        <v>0</v>
      </c>
      <c r="CF19" s="73">
        <v>0</v>
      </c>
      <c r="CG19" s="73">
        <v>0</v>
      </c>
      <c r="CH19" s="73">
        <v>1</v>
      </c>
      <c r="CI19" s="73">
        <v>2</v>
      </c>
      <c r="CJ19" s="73">
        <v>1</v>
      </c>
      <c r="CK19" s="73">
        <v>4</v>
      </c>
      <c r="CL19" s="73">
        <v>333</v>
      </c>
      <c r="CM19" s="73">
        <v>0</v>
      </c>
      <c r="CN19" s="73">
        <v>0</v>
      </c>
      <c r="CO19" s="73">
        <v>0</v>
      </c>
      <c r="CP19" s="73">
        <v>0</v>
      </c>
      <c r="CQ19" s="73">
        <v>0</v>
      </c>
      <c r="CR19" s="73">
        <f t="shared" si="0"/>
        <v>1511</v>
      </c>
      <c r="CS19" s="73">
        <f t="shared" si="1"/>
        <v>1313</v>
      </c>
      <c r="CT19" s="73">
        <f t="shared" si="2"/>
        <v>267</v>
      </c>
      <c r="CU19" s="73">
        <f t="shared" si="3"/>
        <v>3091</v>
      </c>
      <c r="CV19" s="73">
        <f t="shared" si="4"/>
        <v>20082</v>
      </c>
    </row>
    <row r="20" spans="1:100" ht="24.95" customHeight="1" x14ac:dyDescent="0.2">
      <c r="A20" s="53">
        <v>14</v>
      </c>
      <c r="B20" s="54" t="s">
        <v>64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127</v>
      </c>
      <c r="J20" s="73">
        <v>0</v>
      </c>
      <c r="K20" s="73">
        <v>127</v>
      </c>
      <c r="L20" s="73">
        <v>111</v>
      </c>
      <c r="M20" s="73">
        <v>3</v>
      </c>
      <c r="N20" s="73">
        <v>1</v>
      </c>
      <c r="O20" s="73">
        <v>0</v>
      </c>
      <c r="P20" s="73">
        <v>4</v>
      </c>
      <c r="Q20" s="73">
        <v>4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3</v>
      </c>
      <c r="AA20" s="73">
        <v>16</v>
      </c>
      <c r="AB20" s="73">
        <v>0</v>
      </c>
      <c r="AC20" s="73">
        <v>19</v>
      </c>
      <c r="AD20" s="73">
        <v>86</v>
      </c>
      <c r="AE20" s="73">
        <v>5</v>
      </c>
      <c r="AF20" s="73">
        <v>16</v>
      </c>
      <c r="AG20" s="73">
        <v>0</v>
      </c>
      <c r="AH20" s="73">
        <v>21</v>
      </c>
      <c r="AI20" s="73">
        <v>93</v>
      </c>
      <c r="AJ20" s="73">
        <v>0</v>
      </c>
      <c r="AK20" s="73">
        <v>0</v>
      </c>
      <c r="AL20" s="73">
        <v>0</v>
      </c>
      <c r="AM20" s="73">
        <v>0</v>
      </c>
      <c r="AN20" s="73">
        <v>0</v>
      </c>
      <c r="AO20" s="73">
        <v>0</v>
      </c>
      <c r="AP20" s="73">
        <v>0</v>
      </c>
      <c r="AQ20" s="73">
        <v>0</v>
      </c>
      <c r="AR20" s="73">
        <v>0</v>
      </c>
      <c r="AS20" s="73">
        <v>0</v>
      </c>
      <c r="AT20" s="73">
        <v>0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  <c r="BA20" s="73">
        <v>0</v>
      </c>
      <c r="BB20" s="73">
        <v>0</v>
      </c>
      <c r="BC20" s="73">
        <v>0</v>
      </c>
      <c r="BD20" s="73">
        <v>0</v>
      </c>
      <c r="BE20" s="73">
        <v>0</v>
      </c>
      <c r="BF20" s="73">
        <v>0</v>
      </c>
      <c r="BG20" s="73">
        <v>0</v>
      </c>
      <c r="BH20" s="73">
        <v>0</v>
      </c>
      <c r="BI20" s="73">
        <v>0</v>
      </c>
      <c r="BJ20" s="73">
        <v>0</v>
      </c>
      <c r="BK20" s="73">
        <v>0</v>
      </c>
      <c r="BL20" s="73">
        <v>0</v>
      </c>
      <c r="BM20" s="73">
        <v>0</v>
      </c>
      <c r="BN20" s="73">
        <v>0</v>
      </c>
      <c r="BO20" s="73">
        <v>0</v>
      </c>
      <c r="BP20" s="73">
        <v>0</v>
      </c>
      <c r="BQ20" s="73">
        <v>0</v>
      </c>
      <c r="BR20" s="73">
        <v>1</v>
      </c>
      <c r="BS20" s="73">
        <v>0</v>
      </c>
      <c r="BT20" s="73">
        <v>0</v>
      </c>
      <c r="BU20" s="73">
        <v>0</v>
      </c>
      <c r="BV20" s="73">
        <v>0</v>
      </c>
      <c r="BW20" s="73">
        <v>1</v>
      </c>
      <c r="BX20" s="73">
        <v>433</v>
      </c>
      <c r="BY20" s="73">
        <v>0</v>
      </c>
      <c r="BZ20" s="73">
        <v>0</v>
      </c>
      <c r="CA20" s="73">
        <v>433</v>
      </c>
      <c r="CB20" s="73">
        <v>274</v>
      </c>
      <c r="CC20" s="73">
        <v>0</v>
      </c>
      <c r="CD20" s="73">
        <v>0</v>
      </c>
      <c r="CE20" s="73">
        <v>0</v>
      </c>
      <c r="CF20" s="73">
        <v>0</v>
      </c>
      <c r="CG20" s="73">
        <v>0</v>
      </c>
      <c r="CH20" s="73">
        <v>0</v>
      </c>
      <c r="CI20" s="73">
        <v>0</v>
      </c>
      <c r="CJ20" s="73">
        <v>0</v>
      </c>
      <c r="CK20" s="73">
        <v>0</v>
      </c>
      <c r="CL20" s="73">
        <v>0</v>
      </c>
      <c r="CM20" s="73">
        <v>0</v>
      </c>
      <c r="CN20" s="73">
        <v>0</v>
      </c>
      <c r="CO20" s="73">
        <v>0</v>
      </c>
      <c r="CP20" s="73">
        <v>0</v>
      </c>
      <c r="CQ20" s="73">
        <v>0</v>
      </c>
      <c r="CR20" s="73">
        <f t="shared" si="0"/>
        <v>444</v>
      </c>
      <c r="CS20" s="73">
        <f t="shared" si="1"/>
        <v>160</v>
      </c>
      <c r="CT20" s="73">
        <f t="shared" si="2"/>
        <v>0</v>
      </c>
      <c r="CU20" s="73">
        <f t="shared" si="3"/>
        <v>604</v>
      </c>
      <c r="CV20" s="73">
        <f t="shared" si="4"/>
        <v>570</v>
      </c>
    </row>
    <row r="21" spans="1:100" ht="24.95" customHeight="1" x14ac:dyDescent="0.2">
      <c r="A21" s="53">
        <v>15</v>
      </c>
      <c r="B21" s="63" t="s">
        <v>68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0</v>
      </c>
      <c r="AA21" s="73">
        <v>0</v>
      </c>
      <c r="AB21" s="73">
        <v>0</v>
      </c>
      <c r="AC21" s="73">
        <v>0</v>
      </c>
      <c r="AD21" s="73">
        <v>0</v>
      </c>
      <c r="AE21" s="73">
        <v>0</v>
      </c>
      <c r="AF21" s="73">
        <v>0</v>
      </c>
      <c r="AG21" s="73">
        <v>0</v>
      </c>
      <c r="AH21" s="73">
        <v>0</v>
      </c>
      <c r="AI21" s="73">
        <v>0</v>
      </c>
      <c r="AJ21" s="73">
        <v>0</v>
      </c>
      <c r="AK21" s="73">
        <v>0</v>
      </c>
      <c r="AL21" s="73">
        <v>0</v>
      </c>
      <c r="AM21" s="73">
        <v>0</v>
      </c>
      <c r="AN21" s="73">
        <v>0</v>
      </c>
      <c r="AO21" s="73">
        <v>0</v>
      </c>
      <c r="AP21" s="73">
        <v>0</v>
      </c>
      <c r="AQ21" s="73">
        <v>0</v>
      </c>
      <c r="AR21" s="73">
        <v>0</v>
      </c>
      <c r="AS21" s="73">
        <v>0</v>
      </c>
      <c r="AT21" s="73">
        <v>0</v>
      </c>
      <c r="AU21" s="73">
        <v>0</v>
      </c>
      <c r="AV21" s="73">
        <v>0</v>
      </c>
      <c r="AW21" s="73">
        <v>0</v>
      </c>
      <c r="AX21" s="73">
        <v>0</v>
      </c>
      <c r="AY21" s="73">
        <v>0</v>
      </c>
      <c r="AZ21" s="73">
        <v>0</v>
      </c>
      <c r="BA21" s="73">
        <v>0</v>
      </c>
      <c r="BB21" s="73">
        <v>0</v>
      </c>
      <c r="BC21" s="73">
        <v>0</v>
      </c>
      <c r="BD21" s="73">
        <v>0</v>
      </c>
      <c r="BE21" s="73">
        <v>0</v>
      </c>
      <c r="BF21" s="73">
        <v>0</v>
      </c>
      <c r="BG21" s="73">
        <v>0</v>
      </c>
      <c r="BH21" s="73">
        <v>0</v>
      </c>
      <c r="BI21" s="73">
        <v>0</v>
      </c>
      <c r="BJ21" s="73">
        <v>0</v>
      </c>
      <c r="BK21" s="73">
        <v>0</v>
      </c>
      <c r="BL21" s="73">
        <v>0</v>
      </c>
      <c r="BM21" s="73">
        <v>0</v>
      </c>
      <c r="BN21" s="73">
        <v>0</v>
      </c>
      <c r="BO21" s="73">
        <v>0</v>
      </c>
      <c r="BP21" s="73">
        <v>0</v>
      </c>
      <c r="BQ21" s="73">
        <v>0</v>
      </c>
      <c r="BR21" s="73">
        <v>0</v>
      </c>
      <c r="BS21" s="73">
        <v>0</v>
      </c>
      <c r="BT21" s="73">
        <v>0</v>
      </c>
      <c r="BU21" s="73">
        <v>0</v>
      </c>
      <c r="BV21" s="73">
        <v>0</v>
      </c>
      <c r="BW21" s="73">
        <v>0</v>
      </c>
      <c r="BX21" s="73">
        <v>0</v>
      </c>
      <c r="BY21" s="73">
        <v>0</v>
      </c>
      <c r="BZ21" s="73">
        <v>0</v>
      </c>
      <c r="CA21" s="73">
        <v>0</v>
      </c>
      <c r="CB21" s="73">
        <v>0</v>
      </c>
      <c r="CC21" s="73">
        <v>0</v>
      </c>
      <c r="CD21" s="73">
        <v>0</v>
      </c>
      <c r="CE21" s="73">
        <v>0</v>
      </c>
      <c r="CF21" s="73">
        <v>0</v>
      </c>
      <c r="CG21" s="73">
        <v>0</v>
      </c>
      <c r="CH21" s="73">
        <v>0</v>
      </c>
      <c r="CI21" s="73">
        <v>0</v>
      </c>
      <c r="CJ21" s="73">
        <v>0</v>
      </c>
      <c r="CK21" s="73">
        <v>0</v>
      </c>
      <c r="CL21" s="73">
        <v>0</v>
      </c>
      <c r="CM21" s="73">
        <v>0</v>
      </c>
      <c r="CN21" s="73">
        <v>0</v>
      </c>
      <c r="CO21" s="73">
        <v>0</v>
      </c>
      <c r="CP21" s="73">
        <v>0</v>
      </c>
      <c r="CQ21" s="73">
        <v>0</v>
      </c>
      <c r="CR21" s="73">
        <f t="shared" si="0"/>
        <v>0</v>
      </c>
      <c r="CS21" s="73">
        <f t="shared" si="1"/>
        <v>0</v>
      </c>
      <c r="CT21" s="73">
        <f t="shared" si="2"/>
        <v>0</v>
      </c>
      <c r="CU21" s="73">
        <f t="shared" si="3"/>
        <v>0</v>
      </c>
      <c r="CV21" s="73">
        <f t="shared" si="4"/>
        <v>0</v>
      </c>
    </row>
    <row r="22" spans="1:100" x14ac:dyDescent="0.2">
      <c r="A22" s="55"/>
      <c r="B22" s="56" t="s">
        <v>1</v>
      </c>
      <c r="C22" s="76">
        <f t="shared" ref="C22:AH22" si="5">SUM(C7:C21)</f>
        <v>24938</v>
      </c>
      <c r="D22" s="76">
        <f t="shared" si="5"/>
        <v>174623</v>
      </c>
      <c r="E22" s="76">
        <f t="shared" si="5"/>
        <v>296397</v>
      </c>
      <c r="F22" s="76">
        <f t="shared" si="5"/>
        <v>495958</v>
      </c>
      <c r="G22" s="76">
        <f t="shared" si="5"/>
        <v>1037099</v>
      </c>
      <c r="H22" s="76">
        <f t="shared" si="5"/>
        <v>22029</v>
      </c>
      <c r="I22" s="76">
        <f t="shared" si="5"/>
        <v>39767</v>
      </c>
      <c r="J22" s="76">
        <f t="shared" si="5"/>
        <v>252127</v>
      </c>
      <c r="K22" s="76">
        <f t="shared" si="5"/>
        <v>313923</v>
      </c>
      <c r="L22" s="76">
        <f t="shared" si="5"/>
        <v>163677</v>
      </c>
      <c r="M22" s="76">
        <f t="shared" si="5"/>
        <v>39745</v>
      </c>
      <c r="N22" s="76">
        <f t="shared" si="5"/>
        <v>4043</v>
      </c>
      <c r="O22" s="76">
        <f t="shared" si="5"/>
        <v>18431</v>
      </c>
      <c r="P22" s="76">
        <f t="shared" si="5"/>
        <v>62219</v>
      </c>
      <c r="Q22" s="76">
        <f t="shared" si="5"/>
        <v>158686</v>
      </c>
      <c r="R22" s="76">
        <f t="shared" si="5"/>
        <v>98392</v>
      </c>
      <c r="S22" s="76">
        <f t="shared" si="5"/>
        <v>9105</v>
      </c>
      <c r="T22" s="76">
        <f t="shared" si="5"/>
        <v>361414</v>
      </c>
      <c r="U22" s="76">
        <f t="shared" si="5"/>
        <v>468911</v>
      </c>
      <c r="V22" s="76">
        <f t="shared" si="5"/>
        <v>268047</v>
      </c>
      <c r="W22" s="76">
        <f t="shared" si="5"/>
        <v>30086</v>
      </c>
      <c r="X22" s="76">
        <f t="shared" si="5"/>
        <v>241052</v>
      </c>
      <c r="Y22" s="76">
        <f t="shared" si="5"/>
        <v>539185</v>
      </c>
      <c r="Z22" s="76">
        <f t="shared" si="5"/>
        <v>7384</v>
      </c>
      <c r="AA22" s="76">
        <f t="shared" si="5"/>
        <v>7582</v>
      </c>
      <c r="AB22" s="76">
        <f t="shared" si="5"/>
        <v>14362</v>
      </c>
      <c r="AC22" s="76">
        <f t="shared" si="5"/>
        <v>29328</v>
      </c>
      <c r="AD22" s="76">
        <f t="shared" si="5"/>
        <v>56112</v>
      </c>
      <c r="AE22" s="76">
        <f t="shared" si="5"/>
        <v>6068</v>
      </c>
      <c r="AF22" s="76">
        <f t="shared" si="5"/>
        <v>9476</v>
      </c>
      <c r="AG22" s="76">
        <f t="shared" si="5"/>
        <v>14065</v>
      </c>
      <c r="AH22" s="76">
        <f t="shared" si="5"/>
        <v>29609</v>
      </c>
      <c r="AI22" s="76">
        <f t="shared" ref="AI22:BN22" si="6">SUM(AI7:AI21)</f>
        <v>65329</v>
      </c>
      <c r="AJ22" s="76">
        <f t="shared" si="6"/>
        <v>1</v>
      </c>
      <c r="AK22" s="76">
        <f t="shared" si="6"/>
        <v>0</v>
      </c>
      <c r="AL22" s="76">
        <f t="shared" si="6"/>
        <v>0</v>
      </c>
      <c r="AM22" s="76">
        <f t="shared" si="6"/>
        <v>1</v>
      </c>
      <c r="AN22" s="76">
        <f t="shared" si="6"/>
        <v>2</v>
      </c>
      <c r="AO22" s="76">
        <f t="shared" si="6"/>
        <v>10</v>
      </c>
      <c r="AP22" s="76">
        <f t="shared" si="6"/>
        <v>1</v>
      </c>
      <c r="AQ22" s="76">
        <f t="shared" si="6"/>
        <v>1</v>
      </c>
      <c r="AR22" s="76">
        <f t="shared" si="6"/>
        <v>12</v>
      </c>
      <c r="AS22" s="76">
        <f t="shared" si="6"/>
        <v>44</v>
      </c>
      <c r="AT22" s="76">
        <f t="shared" si="6"/>
        <v>11</v>
      </c>
      <c r="AU22" s="76">
        <f t="shared" si="6"/>
        <v>0</v>
      </c>
      <c r="AV22" s="76">
        <f t="shared" si="6"/>
        <v>0</v>
      </c>
      <c r="AW22" s="76">
        <f t="shared" si="6"/>
        <v>11</v>
      </c>
      <c r="AX22" s="76">
        <f t="shared" si="6"/>
        <v>39</v>
      </c>
      <c r="AY22" s="76">
        <f t="shared" si="6"/>
        <v>5</v>
      </c>
      <c r="AZ22" s="76">
        <f t="shared" si="6"/>
        <v>0</v>
      </c>
      <c r="BA22" s="76">
        <f t="shared" si="6"/>
        <v>8</v>
      </c>
      <c r="BB22" s="76">
        <f t="shared" si="6"/>
        <v>13</v>
      </c>
      <c r="BC22" s="76">
        <f t="shared" si="6"/>
        <v>29</v>
      </c>
      <c r="BD22" s="76">
        <f t="shared" si="6"/>
        <v>0</v>
      </c>
      <c r="BE22" s="76">
        <f t="shared" si="6"/>
        <v>0</v>
      </c>
      <c r="BF22" s="76">
        <f t="shared" si="6"/>
        <v>0</v>
      </c>
      <c r="BG22" s="76">
        <f t="shared" si="6"/>
        <v>0</v>
      </c>
      <c r="BH22" s="76">
        <f t="shared" si="6"/>
        <v>1</v>
      </c>
      <c r="BI22" s="76">
        <f t="shared" si="6"/>
        <v>3545</v>
      </c>
      <c r="BJ22" s="76">
        <f t="shared" si="6"/>
        <v>420</v>
      </c>
      <c r="BK22" s="76">
        <f t="shared" si="6"/>
        <v>2</v>
      </c>
      <c r="BL22" s="76">
        <f t="shared" si="6"/>
        <v>3967</v>
      </c>
      <c r="BM22" s="76">
        <f t="shared" si="6"/>
        <v>3502</v>
      </c>
      <c r="BN22" s="76">
        <f t="shared" si="6"/>
        <v>9758</v>
      </c>
      <c r="BO22" s="76">
        <f t="shared" ref="BO22:CT22" si="7">SUM(BO7:BO21)</f>
        <v>22048</v>
      </c>
      <c r="BP22" s="76">
        <f t="shared" si="7"/>
        <v>26</v>
      </c>
      <c r="BQ22" s="76">
        <f t="shared" si="7"/>
        <v>31832</v>
      </c>
      <c r="BR22" s="76">
        <f t="shared" si="7"/>
        <v>129737</v>
      </c>
      <c r="BS22" s="76">
        <f t="shared" si="7"/>
        <v>417</v>
      </c>
      <c r="BT22" s="76">
        <f t="shared" si="7"/>
        <v>4084</v>
      </c>
      <c r="BU22" s="76">
        <f t="shared" si="7"/>
        <v>9</v>
      </c>
      <c r="BV22" s="76">
        <f t="shared" si="7"/>
        <v>4510</v>
      </c>
      <c r="BW22" s="76">
        <f t="shared" si="7"/>
        <v>16415</v>
      </c>
      <c r="BX22" s="76">
        <f t="shared" si="7"/>
        <v>3347</v>
      </c>
      <c r="BY22" s="76">
        <f t="shared" si="7"/>
        <v>4</v>
      </c>
      <c r="BZ22" s="76">
        <f t="shared" si="7"/>
        <v>3</v>
      </c>
      <c r="CA22" s="76">
        <f t="shared" si="7"/>
        <v>3354</v>
      </c>
      <c r="CB22" s="76">
        <f t="shared" si="7"/>
        <v>3593</v>
      </c>
      <c r="CC22" s="76">
        <f t="shared" si="7"/>
        <v>0</v>
      </c>
      <c r="CD22" s="76">
        <f t="shared" si="7"/>
        <v>4193</v>
      </c>
      <c r="CE22" s="76">
        <f t="shared" si="7"/>
        <v>0</v>
      </c>
      <c r="CF22" s="76">
        <f t="shared" si="7"/>
        <v>4193</v>
      </c>
      <c r="CG22" s="76">
        <f t="shared" si="7"/>
        <v>3416</v>
      </c>
      <c r="CH22" s="76">
        <f t="shared" si="7"/>
        <v>2203</v>
      </c>
      <c r="CI22" s="76">
        <f t="shared" si="7"/>
        <v>5915</v>
      </c>
      <c r="CJ22" s="76">
        <f t="shared" si="7"/>
        <v>7</v>
      </c>
      <c r="CK22" s="76">
        <f t="shared" si="7"/>
        <v>8125</v>
      </c>
      <c r="CL22" s="76">
        <f t="shared" si="7"/>
        <v>24269</v>
      </c>
      <c r="CM22" s="76">
        <f t="shared" si="7"/>
        <v>0</v>
      </c>
      <c r="CN22" s="76">
        <f t="shared" si="7"/>
        <v>0</v>
      </c>
      <c r="CO22" s="76">
        <f t="shared" si="7"/>
        <v>0</v>
      </c>
      <c r="CP22" s="76">
        <f t="shared" si="7"/>
        <v>0</v>
      </c>
      <c r="CQ22" s="76">
        <f t="shared" si="7"/>
        <v>0</v>
      </c>
      <c r="CR22" s="76">
        <f t="shared" si="7"/>
        <v>217853</v>
      </c>
      <c r="CS22" s="76">
        <f t="shared" si="7"/>
        <v>281261</v>
      </c>
      <c r="CT22" s="76">
        <f t="shared" si="7"/>
        <v>956852</v>
      </c>
      <c r="CU22" s="76">
        <f t="shared" ref="CU22:CV22" si="8">SUM(CU7:CU21)</f>
        <v>1455966</v>
      </c>
      <c r="CV22" s="76">
        <f t="shared" si="8"/>
        <v>2201135</v>
      </c>
    </row>
    <row r="23" spans="1:100" x14ac:dyDescent="0.2">
      <c r="A23" s="82"/>
      <c r="B23" s="83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5"/>
      <c r="CA23" s="85"/>
      <c r="CB23" s="85"/>
      <c r="CC23" s="85"/>
      <c r="CD23" s="85"/>
      <c r="CE23" s="85"/>
      <c r="CF23" s="85"/>
      <c r="CG23" s="85"/>
      <c r="CH23" s="85"/>
      <c r="CI23" s="85"/>
      <c r="CJ23" s="85"/>
      <c r="CK23" s="85"/>
      <c r="CL23" s="85"/>
      <c r="CM23" s="85"/>
      <c r="CN23" s="85"/>
      <c r="CO23" s="85"/>
      <c r="CP23" s="85"/>
      <c r="CQ23" s="85"/>
      <c r="CR23" s="85"/>
      <c r="CS23" s="85"/>
      <c r="CT23" s="85"/>
      <c r="CU23" s="85"/>
      <c r="CV23" s="85"/>
    </row>
    <row r="24" spans="1:100" s="27" customFormat="1" ht="12.75" customHeight="1" x14ac:dyDescent="0.2"/>
    <row r="25" spans="1:100" ht="15" x14ac:dyDescent="0.3">
      <c r="B25" s="62" t="s">
        <v>69</v>
      </c>
    </row>
    <row r="26" spans="1:100" ht="15" x14ac:dyDescent="0.3">
      <c r="B26" s="62" t="s">
        <v>70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</row>
  </sheetData>
  <sortState ref="B9:CV21">
    <sortCondition descending="1" ref="CU7:CU21"/>
  </sortState>
  <mergeCells count="41">
    <mergeCell ref="CM5:CP5"/>
    <mergeCell ref="CR4:CV4"/>
    <mergeCell ref="CR5:CU5"/>
    <mergeCell ref="CC4:CG4"/>
    <mergeCell ref="CC5:CF5"/>
    <mergeCell ref="CH4:CL4"/>
    <mergeCell ref="CH5:CK5"/>
    <mergeCell ref="CM4:CQ4"/>
    <mergeCell ref="BS4:BW4"/>
    <mergeCell ref="BS5:BV5"/>
    <mergeCell ref="BX4:CB4"/>
    <mergeCell ref="BX5:CA5"/>
    <mergeCell ref="BI4:BM4"/>
    <mergeCell ref="BI5:BL5"/>
    <mergeCell ref="BN4:BR4"/>
    <mergeCell ref="BN5:BQ5"/>
    <mergeCell ref="Z4:AD4"/>
    <mergeCell ref="Z5:AC5"/>
    <mergeCell ref="AY4:BC4"/>
    <mergeCell ref="AY5:BB5"/>
    <mergeCell ref="BD4:BH4"/>
    <mergeCell ref="BD5:BG5"/>
    <mergeCell ref="AE4:AI4"/>
    <mergeCell ref="AE5:AH5"/>
    <mergeCell ref="AT4:AX4"/>
    <mergeCell ref="AT5:AW5"/>
    <mergeCell ref="AJ4:AN4"/>
    <mergeCell ref="AJ5:AM5"/>
    <mergeCell ref="AO4:AS4"/>
    <mergeCell ref="AO5:AR5"/>
    <mergeCell ref="A4:A6"/>
    <mergeCell ref="B4:B6"/>
    <mergeCell ref="M4:Q4"/>
    <mergeCell ref="M5:P5"/>
    <mergeCell ref="R4:Y4"/>
    <mergeCell ref="C5:F5"/>
    <mergeCell ref="C4:G4"/>
    <mergeCell ref="H4:L4"/>
    <mergeCell ref="H5:K5"/>
    <mergeCell ref="R5:U5"/>
    <mergeCell ref="V5:Y5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30"/>
  <sheetViews>
    <sheetView zoomScale="90" zoomScaleNormal="90" workbookViewId="0">
      <pane xSplit="2" ySplit="6" topLeftCell="AE7" activePane="bottomRight" state="frozen"/>
      <selection pane="topRight" activeCell="C1" sqref="C1"/>
      <selection pane="bottomLeft" activeCell="A6" sqref="A6"/>
      <selection pane="bottomRight" activeCell="AL10" sqref="AL10"/>
    </sheetView>
  </sheetViews>
  <sheetFormatPr defaultRowHeight="12.75" x14ac:dyDescent="0.2"/>
  <cols>
    <col min="1" max="1" width="5.85546875" style="25" customWidth="1"/>
    <col min="2" max="2" width="49.5703125" style="25" customWidth="1"/>
    <col min="3" max="3" width="15.140625" style="25" customWidth="1"/>
    <col min="4" max="4" width="12.7109375" style="25" customWidth="1"/>
    <col min="5" max="5" width="15.140625" style="25" customWidth="1"/>
    <col min="6" max="6" width="12.7109375" style="25" customWidth="1"/>
    <col min="7" max="7" width="15.140625" style="25" customWidth="1"/>
    <col min="8" max="8" width="12.7109375" style="25" customWidth="1"/>
    <col min="9" max="9" width="15.140625" style="25" customWidth="1"/>
    <col min="10" max="10" width="12.7109375" style="25" customWidth="1"/>
    <col min="11" max="11" width="15.140625" style="25" customWidth="1"/>
    <col min="12" max="12" width="12.7109375" style="25" customWidth="1"/>
    <col min="13" max="13" width="15.140625" style="25" customWidth="1"/>
    <col min="14" max="14" width="12.7109375" style="25" customWidth="1"/>
    <col min="15" max="15" width="15.140625" style="25" customWidth="1"/>
    <col min="16" max="16" width="12.7109375" style="25" customWidth="1"/>
    <col min="17" max="17" width="15.140625" style="25" customWidth="1"/>
    <col min="18" max="18" width="12.7109375" style="25" customWidth="1"/>
    <col min="19" max="19" width="15.140625" style="25" customWidth="1"/>
    <col min="20" max="20" width="12.7109375" style="25" customWidth="1"/>
    <col min="21" max="21" width="15.140625" style="25" customWidth="1"/>
    <col min="22" max="22" width="12.7109375" style="25" customWidth="1"/>
    <col min="23" max="23" width="15.140625" style="25" customWidth="1"/>
    <col min="24" max="24" width="12.7109375" style="25" customWidth="1"/>
    <col min="25" max="25" width="15.140625" style="25" customWidth="1"/>
    <col min="26" max="26" width="12.7109375" style="25" customWidth="1"/>
    <col min="27" max="27" width="15.140625" style="25" customWidth="1"/>
    <col min="28" max="28" width="12.7109375" style="25" customWidth="1"/>
    <col min="29" max="29" width="15.140625" style="25" customWidth="1"/>
    <col min="30" max="30" width="12.7109375" style="25" customWidth="1"/>
    <col min="31" max="31" width="15.140625" style="25" customWidth="1"/>
    <col min="32" max="32" width="12.7109375" style="25" customWidth="1"/>
    <col min="33" max="33" width="15.140625" style="25" customWidth="1"/>
    <col min="34" max="34" width="12.7109375" style="25" customWidth="1"/>
    <col min="35" max="35" width="15.140625" style="25" customWidth="1"/>
    <col min="36" max="36" width="12.7109375" style="25" customWidth="1"/>
    <col min="37" max="37" width="15.140625" style="25" customWidth="1"/>
    <col min="38" max="38" width="12.7109375" style="25" customWidth="1"/>
    <col min="39" max="39" width="15.140625" style="25" customWidth="1"/>
    <col min="40" max="40" width="12.7109375" style="25" customWidth="1"/>
    <col min="41" max="16384" width="9.140625" style="25"/>
  </cols>
  <sheetData>
    <row r="1" spans="1:40" s="18" customFormat="1" ht="27.75" customHeight="1" x14ac:dyDescent="0.2">
      <c r="A1" s="16" t="s">
        <v>86</v>
      </c>
      <c r="B1" s="16"/>
      <c r="C1" s="16"/>
      <c r="D1" s="16"/>
      <c r="E1" s="17"/>
    </row>
    <row r="2" spans="1:40" s="44" customFormat="1" ht="17.25" customHeight="1" x14ac:dyDescent="0.2">
      <c r="A2" s="21" t="s">
        <v>39</v>
      </c>
    </row>
    <row r="3" spans="1:40" s="44" customFormat="1" ht="21.75" customHeight="1" x14ac:dyDescent="0.2">
      <c r="A3" s="64"/>
    </row>
    <row r="4" spans="1:40" s="22" customFormat="1" ht="89.25" customHeight="1" x14ac:dyDescent="0.2">
      <c r="A4" s="96" t="s">
        <v>0</v>
      </c>
      <c r="B4" s="96" t="s">
        <v>2</v>
      </c>
      <c r="C4" s="99" t="s">
        <v>3</v>
      </c>
      <c r="D4" s="101"/>
      <c r="E4" s="99" t="s">
        <v>27</v>
      </c>
      <c r="F4" s="101"/>
      <c r="G4" s="99" t="s">
        <v>34</v>
      </c>
      <c r="H4" s="101"/>
      <c r="I4" s="99" t="s">
        <v>6</v>
      </c>
      <c r="J4" s="101"/>
      <c r="K4" s="99" t="s">
        <v>35</v>
      </c>
      <c r="L4" s="101"/>
      <c r="M4" s="99" t="s">
        <v>7</v>
      </c>
      <c r="N4" s="101"/>
      <c r="O4" s="99" t="s">
        <v>8</v>
      </c>
      <c r="P4" s="101"/>
      <c r="Q4" s="99" t="s">
        <v>28</v>
      </c>
      <c r="R4" s="101"/>
      <c r="S4" s="99" t="s">
        <v>38</v>
      </c>
      <c r="T4" s="101"/>
      <c r="U4" s="99" t="s">
        <v>29</v>
      </c>
      <c r="V4" s="101"/>
      <c r="W4" s="99" t="s">
        <v>30</v>
      </c>
      <c r="X4" s="101"/>
      <c r="Y4" s="99" t="s">
        <v>9</v>
      </c>
      <c r="Z4" s="101"/>
      <c r="AA4" s="99" t="s">
        <v>31</v>
      </c>
      <c r="AB4" s="101"/>
      <c r="AC4" s="99" t="s">
        <v>10</v>
      </c>
      <c r="AD4" s="101"/>
      <c r="AE4" s="99" t="s">
        <v>11</v>
      </c>
      <c r="AF4" s="101"/>
      <c r="AG4" s="99" t="s">
        <v>12</v>
      </c>
      <c r="AH4" s="101"/>
      <c r="AI4" s="99" t="s">
        <v>32</v>
      </c>
      <c r="AJ4" s="101"/>
      <c r="AK4" s="99" t="s">
        <v>13</v>
      </c>
      <c r="AL4" s="101"/>
      <c r="AM4" s="99" t="s">
        <v>14</v>
      </c>
      <c r="AN4" s="101"/>
    </row>
    <row r="5" spans="1:40" s="22" customFormat="1" ht="42" customHeight="1" x14ac:dyDescent="0.2">
      <c r="A5" s="97"/>
      <c r="B5" s="97"/>
      <c r="C5" s="69" t="s">
        <v>4</v>
      </c>
      <c r="D5" s="68" t="s">
        <v>5</v>
      </c>
      <c r="E5" s="69" t="s">
        <v>4</v>
      </c>
      <c r="F5" s="68" t="s">
        <v>5</v>
      </c>
      <c r="G5" s="69" t="s">
        <v>4</v>
      </c>
      <c r="H5" s="68" t="s">
        <v>5</v>
      </c>
      <c r="I5" s="69" t="s">
        <v>4</v>
      </c>
      <c r="J5" s="68" t="s">
        <v>5</v>
      </c>
      <c r="K5" s="69" t="s">
        <v>4</v>
      </c>
      <c r="L5" s="68" t="s">
        <v>5</v>
      </c>
      <c r="M5" s="69" t="s">
        <v>4</v>
      </c>
      <c r="N5" s="68" t="s">
        <v>5</v>
      </c>
      <c r="O5" s="69" t="s">
        <v>4</v>
      </c>
      <c r="P5" s="68" t="s">
        <v>5</v>
      </c>
      <c r="Q5" s="69" t="s">
        <v>4</v>
      </c>
      <c r="R5" s="68" t="s">
        <v>5</v>
      </c>
      <c r="S5" s="69" t="s">
        <v>4</v>
      </c>
      <c r="T5" s="68" t="s">
        <v>5</v>
      </c>
      <c r="U5" s="69" t="s">
        <v>4</v>
      </c>
      <c r="V5" s="68" t="s">
        <v>5</v>
      </c>
      <c r="W5" s="69" t="s">
        <v>4</v>
      </c>
      <c r="X5" s="68" t="s">
        <v>5</v>
      </c>
      <c r="Y5" s="69" t="s">
        <v>4</v>
      </c>
      <c r="Z5" s="68" t="s">
        <v>5</v>
      </c>
      <c r="AA5" s="69" t="s">
        <v>4</v>
      </c>
      <c r="AB5" s="68" t="s">
        <v>5</v>
      </c>
      <c r="AC5" s="69" t="s">
        <v>4</v>
      </c>
      <c r="AD5" s="68" t="s">
        <v>5</v>
      </c>
      <c r="AE5" s="69" t="s">
        <v>4</v>
      </c>
      <c r="AF5" s="68" t="s">
        <v>5</v>
      </c>
      <c r="AG5" s="69" t="s">
        <v>4</v>
      </c>
      <c r="AH5" s="68" t="s">
        <v>5</v>
      </c>
      <c r="AI5" s="69" t="s">
        <v>4</v>
      </c>
      <c r="AJ5" s="68" t="s">
        <v>5</v>
      </c>
      <c r="AK5" s="69" t="s">
        <v>4</v>
      </c>
      <c r="AL5" s="68" t="s">
        <v>5</v>
      </c>
      <c r="AM5" s="69" t="s">
        <v>4</v>
      </c>
      <c r="AN5" s="68" t="s">
        <v>5</v>
      </c>
    </row>
    <row r="6" spans="1:40" s="70" customFormat="1" ht="51.75" customHeight="1" x14ac:dyDescent="0.2">
      <c r="A6" s="98"/>
      <c r="B6" s="98"/>
      <c r="C6" s="71" t="s">
        <v>14</v>
      </c>
      <c r="D6" s="71" t="s">
        <v>14</v>
      </c>
      <c r="E6" s="71" t="s">
        <v>14</v>
      </c>
      <c r="F6" s="71" t="s">
        <v>14</v>
      </c>
      <c r="G6" s="71" t="s">
        <v>14</v>
      </c>
      <c r="H6" s="71" t="s">
        <v>14</v>
      </c>
      <c r="I6" s="71" t="s">
        <v>14</v>
      </c>
      <c r="J6" s="71" t="s">
        <v>14</v>
      </c>
      <c r="K6" s="71" t="s">
        <v>14</v>
      </c>
      <c r="L6" s="71" t="s">
        <v>14</v>
      </c>
      <c r="M6" s="71" t="s">
        <v>14</v>
      </c>
      <c r="N6" s="71" t="s">
        <v>14</v>
      </c>
      <c r="O6" s="71" t="s">
        <v>14</v>
      </c>
      <c r="P6" s="71" t="s">
        <v>14</v>
      </c>
      <c r="Q6" s="71" t="s">
        <v>14</v>
      </c>
      <c r="R6" s="71" t="s">
        <v>14</v>
      </c>
      <c r="S6" s="71" t="s">
        <v>14</v>
      </c>
      <c r="T6" s="71" t="s">
        <v>14</v>
      </c>
      <c r="U6" s="71" t="s">
        <v>14</v>
      </c>
      <c r="V6" s="71" t="s">
        <v>14</v>
      </c>
      <c r="W6" s="71" t="s">
        <v>14</v>
      </c>
      <c r="X6" s="71" t="s">
        <v>14</v>
      </c>
      <c r="Y6" s="71" t="s">
        <v>14</v>
      </c>
      <c r="Z6" s="71" t="s">
        <v>14</v>
      </c>
      <c r="AA6" s="71" t="s">
        <v>14</v>
      </c>
      <c r="AB6" s="71" t="s">
        <v>14</v>
      </c>
      <c r="AC6" s="71" t="s">
        <v>14</v>
      </c>
      <c r="AD6" s="71" t="s">
        <v>14</v>
      </c>
      <c r="AE6" s="71" t="s">
        <v>14</v>
      </c>
      <c r="AF6" s="71" t="s">
        <v>14</v>
      </c>
      <c r="AG6" s="71" t="s">
        <v>14</v>
      </c>
      <c r="AH6" s="71" t="s">
        <v>14</v>
      </c>
      <c r="AI6" s="71" t="s">
        <v>14</v>
      </c>
      <c r="AJ6" s="71" t="s">
        <v>14</v>
      </c>
      <c r="AK6" s="71" t="s">
        <v>14</v>
      </c>
      <c r="AL6" s="71" t="s">
        <v>14</v>
      </c>
      <c r="AM6" s="71" t="s">
        <v>14</v>
      </c>
      <c r="AN6" s="71" t="s">
        <v>14</v>
      </c>
    </row>
    <row r="7" spans="1:40" s="22" customFormat="1" ht="24.95" customHeight="1" x14ac:dyDescent="0.2">
      <c r="A7" s="53">
        <v>1</v>
      </c>
      <c r="B7" s="72" t="s">
        <v>60</v>
      </c>
      <c r="C7" s="73">
        <v>0</v>
      </c>
      <c r="D7" s="73">
        <v>0</v>
      </c>
      <c r="E7" s="73">
        <v>0</v>
      </c>
      <c r="F7" s="73">
        <v>0</v>
      </c>
      <c r="G7" s="73">
        <v>0</v>
      </c>
      <c r="H7" s="73">
        <v>0</v>
      </c>
      <c r="I7" s="73">
        <v>0</v>
      </c>
      <c r="J7" s="73">
        <v>0</v>
      </c>
      <c r="K7" s="73">
        <v>0</v>
      </c>
      <c r="L7" s="73">
        <v>0</v>
      </c>
      <c r="M7" s="73">
        <v>0</v>
      </c>
      <c r="N7" s="73">
        <v>0</v>
      </c>
      <c r="O7" s="73">
        <v>0</v>
      </c>
      <c r="P7" s="73">
        <v>0</v>
      </c>
      <c r="Q7" s="73">
        <v>0</v>
      </c>
      <c r="R7" s="73">
        <v>0</v>
      </c>
      <c r="S7" s="73">
        <v>0</v>
      </c>
      <c r="T7" s="73">
        <v>0</v>
      </c>
      <c r="U7" s="73">
        <v>0</v>
      </c>
      <c r="V7" s="73">
        <v>0</v>
      </c>
      <c r="W7" s="73">
        <v>0</v>
      </c>
      <c r="X7" s="73">
        <v>0</v>
      </c>
      <c r="Y7" s="73">
        <v>0</v>
      </c>
      <c r="Z7" s="73">
        <v>0</v>
      </c>
      <c r="AA7" s="73">
        <v>1029547.39</v>
      </c>
      <c r="AB7" s="73">
        <v>1029547.390073</v>
      </c>
      <c r="AC7" s="73">
        <v>0</v>
      </c>
      <c r="AD7" s="73">
        <v>0</v>
      </c>
      <c r="AE7" s="73">
        <v>0</v>
      </c>
      <c r="AF7" s="73">
        <v>0</v>
      </c>
      <c r="AG7" s="73">
        <v>0</v>
      </c>
      <c r="AH7" s="73">
        <v>0</v>
      </c>
      <c r="AI7" s="73">
        <v>0</v>
      </c>
      <c r="AJ7" s="73">
        <v>0</v>
      </c>
      <c r="AK7" s="73">
        <v>0</v>
      </c>
      <c r="AL7" s="73">
        <v>0</v>
      </c>
      <c r="AM7" s="73">
        <f t="shared" ref="AM7:AM21" si="0">C7+E7+G7+I7+K7+M7+O7+Q7+S7+U7+W7+Y7+AA7+AC7+AE7+AG7+AI7+AK7</f>
        <v>1029547.39</v>
      </c>
      <c r="AN7" s="73">
        <f t="shared" ref="AN7:AN21" si="1">D7+F7+H7+J7+L7+N7+P7+R7+T7+V7+X7+Z7+AB7+AD7+AF7+AH7+AJ7+AL7</f>
        <v>1029547.390073</v>
      </c>
    </row>
    <row r="8" spans="1:40" s="24" customFormat="1" ht="24.95" customHeight="1" x14ac:dyDescent="0.2">
      <c r="A8" s="53">
        <v>2</v>
      </c>
      <c r="B8" s="72" t="s">
        <v>57</v>
      </c>
      <c r="C8" s="73">
        <v>0</v>
      </c>
      <c r="D8" s="73">
        <v>0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47641.116346999996</v>
      </c>
      <c r="L8" s="73">
        <v>794.04</v>
      </c>
      <c r="M8" s="73">
        <v>0</v>
      </c>
      <c r="N8" s="73">
        <v>79.001918000000003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0</v>
      </c>
      <c r="AF8" s="73">
        <v>0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0</v>
      </c>
      <c r="AM8" s="73">
        <f t="shared" si="0"/>
        <v>47641.116346999996</v>
      </c>
      <c r="AN8" s="73">
        <f t="shared" si="1"/>
        <v>873.04191800000001</v>
      </c>
    </row>
    <row r="9" spans="1:40" ht="24.95" customHeight="1" x14ac:dyDescent="0.2">
      <c r="A9" s="53">
        <v>3</v>
      </c>
      <c r="B9" s="72" t="s">
        <v>48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33430.316800000001</v>
      </c>
      <c r="AB9" s="73">
        <v>32855.232070400001</v>
      </c>
      <c r="AC9" s="73">
        <v>0</v>
      </c>
      <c r="AD9" s="73">
        <v>0</v>
      </c>
      <c r="AE9" s="73">
        <v>0</v>
      </c>
      <c r="AF9" s="73">
        <v>0</v>
      </c>
      <c r="AG9" s="73">
        <v>0</v>
      </c>
      <c r="AH9" s="73">
        <v>0</v>
      </c>
      <c r="AI9" s="73">
        <v>0</v>
      </c>
      <c r="AJ9" s="73">
        <v>0</v>
      </c>
      <c r="AK9" s="73">
        <v>0</v>
      </c>
      <c r="AL9" s="73">
        <v>0</v>
      </c>
      <c r="AM9" s="73">
        <f t="shared" si="0"/>
        <v>33430.316800000001</v>
      </c>
      <c r="AN9" s="73">
        <f t="shared" si="1"/>
        <v>32855.232070400001</v>
      </c>
    </row>
    <row r="10" spans="1:40" ht="24.95" customHeight="1" x14ac:dyDescent="0.2">
      <c r="A10" s="53">
        <v>4</v>
      </c>
      <c r="B10" s="72" t="s">
        <v>49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1291.8499999999999</v>
      </c>
      <c r="N10" s="73">
        <v>239.28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0</v>
      </c>
      <c r="AA10" s="73">
        <v>0</v>
      </c>
      <c r="AB10" s="73">
        <v>0</v>
      </c>
      <c r="AC10" s="73">
        <v>0</v>
      </c>
      <c r="AD10" s="73">
        <v>0</v>
      </c>
      <c r="AE10" s="73">
        <v>0</v>
      </c>
      <c r="AF10" s="73">
        <v>0</v>
      </c>
      <c r="AG10" s="73">
        <v>0</v>
      </c>
      <c r="AH10" s="73">
        <v>0</v>
      </c>
      <c r="AI10" s="73">
        <v>0</v>
      </c>
      <c r="AJ10" s="73">
        <v>0</v>
      </c>
      <c r="AK10" s="73">
        <v>0</v>
      </c>
      <c r="AL10" s="73">
        <v>0</v>
      </c>
      <c r="AM10" s="73">
        <f t="shared" si="0"/>
        <v>1291.8499999999999</v>
      </c>
      <c r="AN10" s="73">
        <f t="shared" si="1"/>
        <v>239.28</v>
      </c>
    </row>
    <row r="11" spans="1:40" ht="24.95" customHeight="1" x14ac:dyDescent="0.2">
      <c r="A11" s="53">
        <v>5</v>
      </c>
      <c r="B11" s="72" t="s">
        <v>47</v>
      </c>
      <c r="C11" s="73">
        <v>0</v>
      </c>
      <c r="D11" s="73">
        <v>0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3">
        <v>0</v>
      </c>
      <c r="AD11" s="73">
        <v>0</v>
      </c>
      <c r="AE11" s="73">
        <v>0</v>
      </c>
      <c r="AF11" s="73">
        <v>0</v>
      </c>
      <c r="AG11" s="73">
        <v>0</v>
      </c>
      <c r="AH11" s="73">
        <v>0</v>
      </c>
      <c r="AI11" s="73">
        <v>0</v>
      </c>
      <c r="AJ11" s="73">
        <v>0</v>
      </c>
      <c r="AK11" s="73">
        <v>0</v>
      </c>
      <c r="AL11" s="73">
        <v>0</v>
      </c>
      <c r="AM11" s="73">
        <f t="shared" si="0"/>
        <v>0</v>
      </c>
      <c r="AN11" s="73">
        <f t="shared" si="1"/>
        <v>0</v>
      </c>
    </row>
    <row r="12" spans="1:40" ht="24.95" customHeight="1" x14ac:dyDescent="0.2">
      <c r="A12" s="53">
        <v>6</v>
      </c>
      <c r="B12" s="72" t="s">
        <v>58</v>
      </c>
      <c r="C12" s="73">
        <v>0</v>
      </c>
      <c r="D12" s="73">
        <v>0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73">
        <v>0</v>
      </c>
      <c r="AB12" s="73">
        <v>0</v>
      </c>
      <c r="AC12" s="73">
        <v>0</v>
      </c>
      <c r="AD12" s="73">
        <v>0</v>
      </c>
      <c r="AE12" s="73">
        <v>0</v>
      </c>
      <c r="AF12" s="73">
        <v>0</v>
      </c>
      <c r="AG12" s="73">
        <v>0</v>
      </c>
      <c r="AH12" s="73">
        <v>0</v>
      </c>
      <c r="AI12" s="73">
        <v>0</v>
      </c>
      <c r="AJ12" s="73">
        <v>0</v>
      </c>
      <c r="AK12" s="73">
        <v>0</v>
      </c>
      <c r="AL12" s="73">
        <v>0</v>
      </c>
      <c r="AM12" s="73">
        <f t="shared" si="0"/>
        <v>0</v>
      </c>
      <c r="AN12" s="73">
        <f t="shared" si="1"/>
        <v>0</v>
      </c>
    </row>
    <row r="13" spans="1:40" ht="24.95" customHeight="1" x14ac:dyDescent="0.2">
      <c r="A13" s="53">
        <v>7</v>
      </c>
      <c r="B13" s="72" t="s">
        <v>66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0</v>
      </c>
      <c r="Z13" s="73">
        <v>0</v>
      </c>
      <c r="AA13" s="73">
        <v>0</v>
      </c>
      <c r="AB13" s="73">
        <v>0</v>
      </c>
      <c r="AC13" s="73">
        <v>0</v>
      </c>
      <c r="AD13" s="73">
        <v>0</v>
      </c>
      <c r="AE13" s="73">
        <v>0</v>
      </c>
      <c r="AF13" s="73">
        <v>0</v>
      </c>
      <c r="AG13" s="73">
        <v>0</v>
      </c>
      <c r="AH13" s="73">
        <v>0</v>
      </c>
      <c r="AI13" s="73">
        <v>0</v>
      </c>
      <c r="AJ13" s="73">
        <v>0</v>
      </c>
      <c r="AK13" s="73">
        <v>0</v>
      </c>
      <c r="AL13" s="73">
        <v>0</v>
      </c>
      <c r="AM13" s="73">
        <f t="shared" si="0"/>
        <v>0</v>
      </c>
      <c r="AN13" s="73">
        <f t="shared" si="1"/>
        <v>0</v>
      </c>
    </row>
    <row r="14" spans="1:40" ht="24.95" customHeight="1" x14ac:dyDescent="0.2">
      <c r="A14" s="53">
        <v>8</v>
      </c>
      <c r="B14" s="72" t="s">
        <v>59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0</v>
      </c>
      <c r="Z14" s="73">
        <v>0</v>
      </c>
      <c r="AA14" s="73">
        <v>0</v>
      </c>
      <c r="AB14" s="73">
        <v>0</v>
      </c>
      <c r="AC14" s="73">
        <v>0</v>
      </c>
      <c r="AD14" s="73">
        <v>0</v>
      </c>
      <c r="AE14" s="73">
        <v>0</v>
      </c>
      <c r="AF14" s="73">
        <v>0</v>
      </c>
      <c r="AG14" s="73">
        <v>0</v>
      </c>
      <c r="AH14" s="73">
        <v>0</v>
      </c>
      <c r="AI14" s="73">
        <v>0</v>
      </c>
      <c r="AJ14" s="73">
        <v>0</v>
      </c>
      <c r="AK14" s="73">
        <v>0</v>
      </c>
      <c r="AL14" s="73">
        <v>0</v>
      </c>
      <c r="AM14" s="73">
        <f t="shared" si="0"/>
        <v>0</v>
      </c>
      <c r="AN14" s="73">
        <f t="shared" si="1"/>
        <v>0</v>
      </c>
    </row>
    <row r="15" spans="1:40" ht="24.95" customHeight="1" x14ac:dyDescent="0.2">
      <c r="A15" s="53">
        <v>9</v>
      </c>
      <c r="B15" s="72" t="s">
        <v>61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0</v>
      </c>
      <c r="Z15" s="73">
        <v>0</v>
      </c>
      <c r="AA15" s="73">
        <v>0</v>
      </c>
      <c r="AB15" s="73">
        <v>0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0</v>
      </c>
      <c r="AM15" s="73">
        <f t="shared" si="0"/>
        <v>0</v>
      </c>
      <c r="AN15" s="73">
        <f t="shared" si="1"/>
        <v>0</v>
      </c>
    </row>
    <row r="16" spans="1:40" ht="24.95" customHeight="1" x14ac:dyDescent="0.2">
      <c r="A16" s="53">
        <v>10</v>
      </c>
      <c r="B16" s="72" t="s">
        <v>62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0</v>
      </c>
      <c r="AA16" s="73">
        <v>0</v>
      </c>
      <c r="AB16" s="73">
        <v>0</v>
      </c>
      <c r="AC16" s="73">
        <v>0</v>
      </c>
      <c r="AD16" s="73">
        <v>0</v>
      </c>
      <c r="AE16" s="73">
        <v>0</v>
      </c>
      <c r="AF16" s="73">
        <v>0</v>
      </c>
      <c r="AG16" s="73">
        <v>0</v>
      </c>
      <c r="AH16" s="73">
        <v>0</v>
      </c>
      <c r="AI16" s="73">
        <v>0</v>
      </c>
      <c r="AJ16" s="73">
        <v>0</v>
      </c>
      <c r="AK16" s="73">
        <v>0</v>
      </c>
      <c r="AL16" s="73">
        <v>0</v>
      </c>
      <c r="AM16" s="73">
        <f t="shared" si="0"/>
        <v>0</v>
      </c>
      <c r="AN16" s="73">
        <f t="shared" si="1"/>
        <v>0</v>
      </c>
    </row>
    <row r="17" spans="1:40" ht="24.95" customHeight="1" x14ac:dyDescent="0.2">
      <c r="A17" s="53">
        <v>11</v>
      </c>
      <c r="B17" s="72" t="s">
        <v>63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0</v>
      </c>
      <c r="Z17" s="73">
        <v>0</v>
      </c>
      <c r="AA17" s="73">
        <v>0</v>
      </c>
      <c r="AB17" s="73">
        <v>0</v>
      </c>
      <c r="AC17" s="73">
        <v>0</v>
      </c>
      <c r="AD17" s="73">
        <v>0</v>
      </c>
      <c r="AE17" s="73">
        <v>0</v>
      </c>
      <c r="AF17" s="73">
        <v>0</v>
      </c>
      <c r="AG17" s="73">
        <v>0</v>
      </c>
      <c r="AH17" s="73">
        <v>0</v>
      </c>
      <c r="AI17" s="73">
        <v>0</v>
      </c>
      <c r="AJ17" s="73">
        <v>0</v>
      </c>
      <c r="AK17" s="73">
        <v>0</v>
      </c>
      <c r="AL17" s="73">
        <v>0</v>
      </c>
      <c r="AM17" s="73">
        <f t="shared" si="0"/>
        <v>0</v>
      </c>
      <c r="AN17" s="73">
        <f t="shared" si="1"/>
        <v>0</v>
      </c>
    </row>
    <row r="18" spans="1:40" ht="24.95" customHeight="1" x14ac:dyDescent="0.2">
      <c r="A18" s="53">
        <v>12</v>
      </c>
      <c r="B18" s="72" t="s">
        <v>64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0</v>
      </c>
      <c r="AD18" s="73">
        <v>0</v>
      </c>
      <c r="AE18" s="73">
        <v>0</v>
      </c>
      <c r="AF18" s="73">
        <v>0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0</v>
      </c>
      <c r="AM18" s="73">
        <f t="shared" si="0"/>
        <v>0</v>
      </c>
      <c r="AN18" s="73">
        <f t="shared" si="1"/>
        <v>0</v>
      </c>
    </row>
    <row r="19" spans="1:40" ht="24.95" customHeight="1" x14ac:dyDescent="0.2">
      <c r="A19" s="53">
        <v>13</v>
      </c>
      <c r="B19" s="72" t="s">
        <v>65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0</v>
      </c>
      <c r="AF19" s="73">
        <v>0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0</v>
      </c>
      <c r="AM19" s="73">
        <f t="shared" si="0"/>
        <v>0</v>
      </c>
      <c r="AN19" s="73">
        <f t="shared" si="1"/>
        <v>0</v>
      </c>
    </row>
    <row r="20" spans="1:40" ht="24.95" customHeight="1" x14ac:dyDescent="0.2">
      <c r="A20" s="53">
        <v>14</v>
      </c>
      <c r="B20" s="72" t="s">
        <v>67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0</v>
      </c>
      <c r="AF20" s="73">
        <v>0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0</v>
      </c>
      <c r="AM20" s="73">
        <f t="shared" si="0"/>
        <v>0</v>
      </c>
      <c r="AN20" s="73">
        <f t="shared" si="1"/>
        <v>0</v>
      </c>
    </row>
    <row r="21" spans="1:40" ht="24.95" customHeight="1" x14ac:dyDescent="0.2">
      <c r="A21" s="53">
        <v>15</v>
      </c>
      <c r="B21" s="74" t="s">
        <v>68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0</v>
      </c>
      <c r="AA21" s="73">
        <v>0</v>
      </c>
      <c r="AB21" s="73">
        <v>0</v>
      </c>
      <c r="AC21" s="73">
        <v>0</v>
      </c>
      <c r="AD21" s="73">
        <v>0</v>
      </c>
      <c r="AE21" s="73">
        <v>0</v>
      </c>
      <c r="AF21" s="73">
        <v>0</v>
      </c>
      <c r="AG21" s="73">
        <v>0</v>
      </c>
      <c r="AH21" s="73">
        <v>0</v>
      </c>
      <c r="AI21" s="73">
        <v>0</v>
      </c>
      <c r="AJ21" s="73">
        <v>0</v>
      </c>
      <c r="AK21" s="73">
        <v>0</v>
      </c>
      <c r="AL21" s="73">
        <v>0</v>
      </c>
      <c r="AM21" s="73">
        <f t="shared" si="0"/>
        <v>0</v>
      </c>
      <c r="AN21" s="73">
        <f t="shared" si="1"/>
        <v>0</v>
      </c>
    </row>
    <row r="22" spans="1:40" x14ac:dyDescent="0.2">
      <c r="A22" s="55"/>
      <c r="B22" s="56" t="s">
        <v>1</v>
      </c>
      <c r="C22" s="76">
        <f t="shared" ref="C22:AL22" si="2">SUM(C7:C21)</f>
        <v>0</v>
      </c>
      <c r="D22" s="76">
        <f t="shared" si="2"/>
        <v>0</v>
      </c>
      <c r="E22" s="76">
        <f t="shared" si="2"/>
        <v>0</v>
      </c>
      <c r="F22" s="76">
        <f t="shared" si="2"/>
        <v>0</v>
      </c>
      <c r="G22" s="76">
        <f t="shared" si="2"/>
        <v>0</v>
      </c>
      <c r="H22" s="76">
        <f t="shared" si="2"/>
        <v>0</v>
      </c>
      <c r="I22" s="76">
        <f t="shared" si="2"/>
        <v>0</v>
      </c>
      <c r="J22" s="76">
        <f t="shared" si="2"/>
        <v>0</v>
      </c>
      <c r="K22" s="76">
        <f t="shared" si="2"/>
        <v>47641.116346999996</v>
      </c>
      <c r="L22" s="76">
        <f t="shared" si="2"/>
        <v>794.04</v>
      </c>
      <c r="M22" s="76">
        <f t="shared" si="2"/>
        <v>1291.8499999999999</v>
      </c>
      <c r="N22" s="76">
        <f t="shared" si="2"/>
        <v>318.28191800000002</v>
      </c>
      <c r="O22" s="76">
        <f t="shared" si="2"/>
        <v>0</v>
      </c>
      <c r="P22" s="76">
        <f t="shared" si="2"/>
        <v>0</v>
      </c>
      <c r="Q22" s="76">
        <f t="shared" si="2"/>
        <v>0</v>
      </c>
      <c r="R22" s="76">
        <f t="shared" si="2"/>
        <v>0</v>
      </c>
      <c r="S22" s="76">
        <f t="shared" si="2"/>
        <v>0</v>
      </c>
      <c r="T22" s="76">
        <f t="shared" si="2"/>
        <v>0</v>
      </c>
      <c r="U22" s="76">
        <f t="shared" si="2"/>
        <v>0</v>
      </c>
      <c r="V22" s="76">
        <f t="shared" si="2"/>
        <v>0</v>
      </c>
      <c r="W22" s="76">
        <f t="shared" si="2"/>
        <v>0</v>
      </c>
      <c r="X22" s="76">
        <f t="shared" si="2"/>
        <v>0</v>
      </c>
      <c r="Y22" s="76">
        <f t="shared" si="2"/>
        <v>0</v>
      </c>
      <c r="Z22" s="76">
        <f t="shared" si="2"/>
        <v>0</v>
      </c>
      <c r="AA22" s="76">
        <f t="shared" si="2"/>
        <v>1062977.7068</v>
      </c>
      <c r="AB22" s="76">
        <f t="shared" si="2"/>
        <v>1062402.6221433999</v>
      </c>
      <c r="AC22" s="76">
        <f t="shared" si="2"/>
        <v>0</v>
      </c>
      <c r="AD22" s="76">
        <f t="shared" si="2"/>
        <v>0</v>
      </c>
      <c r="AE22" s="76">
        <f t="shared" si="2"/>
        <v>0</v>
      </c>
      <c r="AF22" s="76">
        <f t="shared" si="2"/>
        <v>0</v>
      </c>
      <c r="AG22" s="76">
        <f t="shared" si="2"/>
        <v>0</v>
      </c>
      <c r="AH22" s="76">
        <f t="shared" si="2"/>
        <v>0</v>
      </c>
      <c r="AI22" s="76">
        <f t="shared" si="2"/>
        <v>0</v>
      </c>
      <c r="AJ22" s="76">
        <f t="shared" si="2"/>
        <v>0</v>
      </c>
      <c r="AK22" s="76">
        <f t="shared" si="2"/>
        <v>0</v>
      </c>
      <c r="AL22" s="76">
        <f t="shared" si="2"/>
        <v>0</v>
      </c>
      <c r="AM22" s="76">
        <f>SUM(AM7:AM21)</f>
        <v>1111910.6731469999</v>
      </c>
      <c r="AN22" s="76">
        <f>SUM(AN7:AN21)</f>
        <v>1063514.9440613999</v>
      </c>
    </row>
    <row r="23" spans="1:40" customFormat="1" ht="15" customHeight="1" x14ac:dyDescent="0.2"/>
    <row r="24" spans="1:40" customFormat="1" ht="15" customHeight="1" x14ac:dyDescent="0.2"/>
    <row r="25" spans="1:40" customFormat="1" ht="13.5" x14ac:dyDescent="0.2">
      <c r="B25" s="29" t="s">
        <v>15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</row>
    <row r="26" spans="1:40" customFormat="1" x14ac:dyDescent="0.2">
      <c r="B26" s="106" t="s">
        <v>72</v>
      </c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</row>
    <row r="27" spans="1:40" customFormat="1" x14ac:dyDescent="0.2"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</row>
    <row r="28" spans="1:40" customFormat="1" x14ac:dyDescent="0.2"/>
    <row r="29" spans="1:40" customFormat="1" x14ac:dyDescent="0.2"/>
    <row r="30" spans="1:40" customFormat="1" x14ac:dyDescent="0.2">
      <c r="C30" s="10"/>
      <c r="D30" s="10"/>
      <c r="E30" s="10"/>
      <c r="F30" s="10"/>
      <c r="G30" s="10"/>
      <c r="H30" s="10"/>
      <c r="I30" s="10"/>
      <c r="J30" s="10"/>
      <c r="K30" s="10"/>
    </row>
  </sheetData>
  <sortState ref="B9:AN21">
    <sortCondition descending="1" ref="AM7:AM21"/>
  </sortState>
  <mergeCells count="22">
    <mergeCell ref="B26:N27"/>
    <mergeCell ref="A4:A6"/>
    <mergeCell ref="B4:B6"/>
    <mergeCell ref="C4:D4"/>
    <mergeCell ref="E4:F4"/>
    <mergeCell ref="G4:H4"/>
    <mergeCell ref="S4:T4"/>
    <mergeCell ref="U4:V4"/>
    <mergeCell ref="AI4:AJ4"/>
    <mergeCell ref="AK4:AL4"/>
    <mergeCell ref="I4:J4"/>
    <mergeCell ref="K4:L4"/>
    <mergeCell ref="M4:N4"/>
    <mergeCell ref="O4:P4"/>
    <mergeCell ref="Q4:R4"/>
    <mergeCell ref="AM4:AN4"/>
    <mergeCell ref="W4:X4"/>
    <mergeCell ref="Y4:Z4"/>
    <mergeCell ref="AA4:AB4"/>
    <mergeCell ref="AC4:AD4"/>
    <mergeCell ref="AE4:AF4"/>
    <mergeCell ref="AG4:AH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6"/>
  </sheetPr>
  <dimension ref="A1:AN28"/>
  <sheetViews>
    <sheetView zoomScale="90" zoomScaleNormal="90" workbookViewId="0">
      <pane xSplit="2" ySplit="5" topLeftCell="AA16" activePane="bottomRight" state="frozen"/>
      <selection pane="topRight"/>
      <selection pane="bottomLeft"/>
      <selection pane="bottomRight" activeCell="AM21" sqref="AM21:AN21"/>
    </sheetView>
  </sheetViews>
  <sheetFormatPr defaultRowHeight="12.75" x14ac:dyDescent="0.2"/>
  <cols>
    <col min="1" max="1" width="4" style="25" customWidth="1"/>
    <col min="2" max="2" width="47.42578125" style="25" customWidth="1"/>
    <col min="3" max="6" width="9.7109375" style="25" customWidth="1"/>
    <col min="7" max="7" width="12" style="25" customWidth="1"/>
    <col min="8" max="8" width="11.85546875" style="25" customWidth="1"/>
    <col min="9" max="10" width="10.140625" style="25" bestFit="1" customWidth="1"/>
    <col min="11" max="20" width="9.7109375" style="25" customWidth="1"/>
    <col min="21" max="21" width="11" style="25" customWidth="1"/>
    <col min="22" max="26" width="9.7109375" style="25" customWidth="1"/>
    <col min="27" max="27" width="11" style="25" customWidth="1"/>
    <col min="28" max="28" width="10.42578125" style="25" customWidth="1"/>
    <col min="29" max="38" width="9.7109375" style="25" customWidth="1"/>
    <col min="39" max="39" width="12.7109375" style="25" customWidth="1"/>
    <col min="40" max="40" width="11.85546875" style="25" customWidth="1"/>
    <col min="41" max="16384" width="9.140625" style="25"/>
  </cols>
  <sheetData>
    <row r="1" spans="1:40" s="18" customFormat="1" ht="16.5" customHeight="1" x14ac:dyDescent="0.2">
      <c r="A1" s="112" t="s">
        <v>87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3"/>
      <c r="N1" s="113"/>
      <c r="W1" s="34"/>
    </row>
    <row r="2" spans="1:40" ht="18.75" customHeight="1" x14ac:dyDescent="0.2">
      <c r="A2" s="21" t="s">
        <v>39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</row>
    <row r="3" spans="1:40" ht="18.75" customHeight="1" x14ac:dyDescent="0.2">
      <c r="A3" s="64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</row>
    <row r="4" spans="1:40" ht="94.5" customHeight="1" x14ac:dyDescent="0.2">
      <c r="A4" s="96" t="s">
        <v>0</v>
      </c>
      <c r="B4" s="96" t="s">
        <v>2</v>
      </c>
      <c r="C4" s="99" t="s">
        <v>3</v>
      </c>
      <c r="D4" s="101"/>
      <c r="E4" s="99" t="s">
        <v>27</v>
      </c>
      <c r="F4" s="101"/>
      <c r="G4" s="99" t="s">
        <v>34</v>
      </c>
      <c r="H4" s="101"/>
      <c r="I4" s="99" t="s">
        <v>6</v>
      </c>
      <c r="J4" s="101"/>
      <c r="K4" s="99" t="s">
        <v>35</v>
      </c>
      <c r="L4" s="101"/>
      <c r="M4" s="99" t="s">
        <v>7</v>
      </c>
      <c r="N4" s="101"/>
      <c r="O4" s="99" t="s">
        <v>8</v>
      </c>
      <c r="P4" s="101"/>
      <c r="Q4" s="99" t="s">
        <v>28</v>
      </c>
      <c r="R4" s="101"/>
      <c r="S4" s="99" t="s">
        <v>38</v>
      </c>
      <c r="T4" s="101"/>
      <c r="U4" s="99" t="s">
        <v>29</v>
      </c>
      <c r="V4" s="101"/>
      <c r="W4" s="99" t="s">
        <v>30</v>
      </c>
      <c r="X4" s="101"/>
      <c r="Y4" s="99" t="s">
        <v>9</v>
      </c>
      <c r="Z4" s="101"/>
      <c r="AA4" s="99" t="s">
        <v>31</v>
      </c>
      <c r="AB4" s="101"/>
      <c r="AC4" s="99" t="s">
        <v>10</v>
      </c>
      <c r="AD4" s="101"/>
      <c r="AE4" s="99" t="s">
        <v>11</v>
      </c>
      <c r="AF4" s="101"/>
      <c r="AG4" s="99" t="s">
        <v>12</v>
      </c>
      <c r="AH4" s="101"/>
      <c r="AI4" s="99" t="s">
        <v>32</v>
      </c>
      <c r="AJ4" s="101"/>
      <c r="AK4" s="99" t="s">
        <v>13</v>
      </c>
      <c r="AL4" s="101"/>
      <c r="AM4" s="99" t="s">
        <v>14</v>
      </c>
      <c r="AN4" s="101"/>
    </row>
    <row r="5" spans="1:40" ht="39.950000000000003" customHeight="1" x14ac:dyDescent="0.2">
      <c r="A5" s="98"/>
      <c r="B5" s="98"/>
      <c r="C5" s="23" t="s">
        <v>16</v>
      </c>
      <c r="D5" s="23" t="s">
        <v>17</v>
      </c>
      <c r="E5" s="23" t="s">
        <v>16</v>
      </c>
      <c r="F5" s="23" t="s">
        <v>17</v>
      </c>
      <c r="G5" s="23" t="s">
        <v>16</v>
      </c>
      <c r="H5" s="23" t="s">
        <v>17</v>
      </c>
      <c r="I5" s="23" t="s">
        <v>16</v>
      </c>
      <c r="J5" s="23" t="s">
        <v>17</v>
      </c>
      <c r="K5" s="23" t="s">
        <v>16</v>
      </c>
      <c r="L5" s="23" t="s">
        <v>17</v>
      </c>
      <c r="M5" s="23" t="s">
        <v>16</v>
      </c>
      <c r="N5" s="23" t="s">
        <v>17</v>
      </c>
      <c r="O5" s="23" t="s">
        <v>16</v>
      </c>
      <c r="P5" s="23" t="s">
        <v>17</v>
      </c>
      <c r="Q5" s="23" t="s">
        <v>16</v>
      </c>
      <c r="R5" s="23" t="s">
        <v>17</v>
      </c>
      <c r="S5" s="23" t="s">
        <v>16</v>
      </c>
      <c r="T5" s="23" t="s">
        <v>17</v>
      </c>
      <c r="U5" s="23" t="s">
        <v>16</v>
      </c>
      <c r="V5" s="23" t="s">
        <v>17</v>
      </c>
      <c r="W5" s="23" t="s">
        <v>16</v>
      </c>
      <c r="X5" s="23" t="s">
        <v>17</v>
      </c>
      <c r="Y5" s="23" t="s">
        <v>16</v>
      </c>
      <c r="Z5" s="23" t="s">
        <v>17</v>
      </c>
      <c r="AA5" s="23" t="s">
        <v>16</v>
      </c>
      <c r="AB5" s="23" t="s">
        <v>17</v>
      </c>
      <c r="AC5" s="23" t="s">
        <v>16</v>
      </c>
      <c r="AD5" s="23" t="s">
        <v>17</v>
      </c>
      <c r="AE5" s="23" t="s">
        <v>16</v>
      </c>
      <c r="AF5" s="23" t="s">
        <v>17</v>
      </c>
      <c r="AG5" s="23" t="s">
        <v>16</v>
      </c>
      <c r="AH5" s="23" t="s">
        <v>17</v>
      </c>
      <c r="AI5" s="23" t="s">
        <v>16</v>
      </c>
      <c r="AJ5" s="23" t="s">
        <v>17</v>
      </c>
      <c r="AK5" s="23" t="s">
        <v>16</v>
      </c>
      <c r="AL5" s="23" t="s">
        <v>17</v>
      </c>
      <c r="AM5" s="23" t="s">
        <v>16</v>
      </c>
      <c r="AN5" s="23" t="s">
        <v>17</v>
      </c>
    </row>
    <row r="6" spans="1:40" customFormat="1" ht="24.95" customHeight="1" x14ac:dyDescent="0.2">
      <c r="A6" s="53">
        <v>1</v>
      </c>
      <c r="B6" s="72" t="s">
        <v>60</v>
      </c>
      <c r="C6" s="78">
        <v>0</v>
      </c>
      <c r="D6" s="78">
        <v>0</v>
      </c>
      <c r="E6" s="78">
        <v>0</v>
      </c>
      <c r="F6" s="78">
        <v>0</v>
      </c>
      <c r="G6" s="78">
        <v>0</v>
      </c>
      <c r="H6" s="78">
        <v>0</v>
      </c>
      <c r="I6" s="78">
        <v>0</v>
      </c>
      <c r="J6" s="78">
        <v>0</v>
      </c>
      <c r="K6" s="78">
        <v>0</v>
      </c>
      <c r="L6" s="78">
        <v>0</v>
      </c>
      <c r="M6" s="78">
        <v>0</v>
      </c>
      <c r="N6" s="78">
        <v>0</v>
      </c>
      <c r="O6" s="78">
        <v>0</v>
      </c>
      <c r="P6" s="78">
        <v>0</v>
      </c>
      <c r="Q6" s="78">
        <v>0</v>
      </c>
      <c r="R6" s="78">
        <v>0</v>
      </c>
      <c r="S6" s="78">
        <v>0</v>
      </c>
      <c r="T6" s="78">
        <v>0</v>
      </c>
      <c r="U6" s="78">
        <v>0</v>
      </c>
      <c r="V6" s="78">
        <v>0</v>
      </c>
      <c r="W6" s="78">
        <v>0</v>
      </c>
      <c r="X6" s="78">
        <v>0</v>
      </c>
      <c r="Y6" s="78">
        <v>0</v>
      </c>
      <c r="Z6" s="78">
        <v>0</v>
      </c>
      <c r="AA6" s="78">
        <v>2373776.36</v>
      </c>
      <c r="AB6" s="78">
        <v>0</v>
      </c>
      <c r="AC6" s="78">
        <v>0</v>
      </c>
      <c r="AD6" s="78">
        <v>0</v>
      </c>
      <c r="AE6" s="78">
        <v>0</v>
      </c>
      <c r="AF6" s="78">
        <v>0</v>
      </c>
      <c r="AG6" s="78">
        <v>0</v>
      </c>
      <c r="AH6" s="78">
        <v>0</v>
      </c>
      <c r="AI6" s="78">
        <v>0</v>
      </c>
      <c r="AJ6" s="78">
        <v>0</v>
      </c>
      <c r="AK6" s="78">
        <v>0</v>
      </c>
      <c r="AL6" s="78">
        <v>0</v>
      </c>
      <c r="AM6" s="75">
        <f t="shared" ref="AM6:AM20" si="0">C6+E6+G6+I6+K6+M6+O6+Q6+S6+U6+W6+Y6+AA6+AC6+AE6+AG6+AI6+AK6</f>
        <v>2373776.36</v>
      </c>
      <c r="AN6" s="75">
        <f t="shared" ref="AN6:AN20" si="1">D6+F6+H6+J6+L6+N6+P6+R6+T6+V6+X6+Z6+AB6+AD6+AF6+AH6+AJ6+AL6</f>
        <v>0</v>
      </c>
    </row>
    <row r="7" spans="1:40" customFormat="1" ht="24.95" customHeight="1" x14ac:dyDescent="0.2">
      <c r="A7" s="53">
        <v>2</v>
      </c>
      <c r="B7" s="72" t="s">
        <v>48</v>
      </c>
      <c r="C7" s="78">
        <v>0</v>
      </c>
      <c r="D7" s="78">
        <v>0</v>
      </c>
      <c r="E7" s="78">
        <v>0</v>
      </c>
      <c r="F7" s="78">
        <v>0</v>
      </c>
      <c r="G7" s="78">
        <v>0</v>
      </c>
      <c r="H7" s="78">
        <v>0</v>
      </c>
      <c r="I7" s="78">
        <v>0</v>
      </c>
      <c r="J7" s="78">
        <v>0</v>
      </c>
      <c r="K7" s="78">
        <v>6446.4430039035042</v>
      </c>
      <c r="L7" s="78">
        <v>6446.4430039035042</v>
      </c>
      <c r="M7" s="78">
        <v>2720.987238908071</v>
      </c>
      <c r="N7" s="78">
        <v>2400.1209436434469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  <c r="W7" s="78">
        <v>0</v>
      </c>
      <c r="X7" s="78">
        <v>0</v>
      </c>
      <c r="Y7" s="78">
        <v>0</v>
      </c>
      <c r="Z7" s="78">
        <v>0</v>
      </c>
      <c r="AA7" s="78">
        <v>11272.48497436964</v>
      </c>
      <c r="AB7" s="78">
        <v>219.30363545745058</v>
      </c>
      <c r="AC7" s="78">
        <v>0</v>
      </c>
      <c r="AD7" s="78">
        <v>0</v>
      </c>
      <c r="AE7" s="78">
        <v>0</v>
      </c>
      <c r="AF7" s="78">
        <v>0</v>
      </c>
      <c r="AG7" s="78">
        <v>0</v>
      </c>
      <c r="AH7" s="78">
        <v>0</v>
      </c>
      <c r="AI7" s="78">
        <v>0</v>
      </c>
      <c r="AJ7" s="78">
        <v>0</v>
      </c>
      <c r="AK7" s="78">
        <v>0</v>
      </c>
      <c r="AL7" s="78">
        <v>0</v>
      </c>
      <c r="AM7" s="75">
        <f t="shared" si="0"/>
        <v>20439.915217181217</v>
      </c>
      <c r="AN7" s="75">
        <f t="shared" si="1"/>
        <v>9065.8675830044012</v>
      </c>
    </row>
    <row r="8" spans="1:40" customFormat="1" ht="24.95" customHeight="1" x14ac:dyDescent="0.2">
      <c r="A8" s="53">
        <v>3</v>
      </c>
      <c r="B8" s="72" t="s">
        <v>57</v>
      </c>
      <c r="C8" s="78">
        <v>0</v>
      </c>
      <c r="D8" s="78">
        <v>0</v>
      </c>
      <c r="E8" s="78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4510.3091945753695</v>
      </c>
      <c r="L8" s="78">
        <v>4315.63</v>
      </c>
      <c r="M8" s="78">
        <v>264.40677966101691</v>
      </c>
      <c r="N8" s="78">
        <v>241.12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  <c r="W8" s="78">
        <v>0</v>
      </c>
      <c r="X8" s="78">
        <v>0</v>
      </c>
      <c r="Y8" s="78">
        <v>0</v>
      </c>
      <c r="Z8" s="78">
        <v>0</v>
      </c>
      <c r="AA8" s="78">
        <v>12583.419182235622</v>
      </c>
      <c r="AB8" s="78">
        <v>1814.63</v>
      </c>
      <c r="AC8" s="78">
        <v>926.51092436974795</v>
      </c>
      <c r="AD8" s="78">
        <v>314.62</v>
      </c>
      <c r="AE8" s="78">
        <v>0</v>
      </c>
      <c r="AF8" s="78">
        <v>0</v>
      </c>
      <c r="AG8" s="78">
        <v>0</v>
      </c>
      <c r="AH8" s="78">
        <v>0</v>
      </c>
      <c r="AI8" s="78">
        <v>0</v>
      </c>
      <c r="AJ8" s="78">
        <v>0</v>
      </c>
      <c r="AK8" s="78">
        <v>0</v>
      </c>
      <c r="AL8" s="78">
        <v>0</v>
      </c>
      <c r="AM8" s="75">
        <f t="shared" si="0"/>
        <v>18284.646080841758</v>
      </c>
      <c r="AN8" s="75">
        <f t="shared" si="1"/>
        <v>6686</v>
      </c>
    </row>
    <row r="9" spans="1:40" customFormat="1" ht="24.95" customHeight="1" x14ac:dyDescent="0.2">
      <c r="A9" s="53">
        <v>4</v>
      </c>
      <c r="B9" s="72" t="s">
        <v>49</v>
      </c>
      <c r="C9" s="78">
        <v>0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110.02</v>
      </c>
      <c r="N9" s="78">
        <v>20.379999999999995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  <c r="W9" s="78">
        <v>0</v>
      </c>
      <c r="X9" s="78">
        <v>0</v>
      </c>
      <c r="Y9" s="78">
        <v>0</v>
      </c>
      <c r="Z9" s="78">
        <v>0</v>
      </c>
      <c r="AA9" s="78">
        <v>0</v>
      </c>
      <c r="AB9" s="78">
        <v>0</v>
      </c>
      <c r="AC9" s="78">
        <v>0</v>
      </c>
      <c r="AD9" s="78">
        <v>0</v>
      </c>
      <c r="AE9" s="78">
        <v>0</v>
      </c>
      <c r="AF9" s="78">
        <v>0</v>
      </c>
      <c r="AG9" s="78">
        <v>0</v>
      </c>
      <c r="AH9" s="78">
        <v>0</v>
      </c>
      <c r="AI9" s="78">
        <v>0</v>
      </c>
      <c r="AJ9" s="78">
        <v>0</v>
      </c>
      <c r="AK9" s="78">
        <v>0</v>
      </c>
      <c r="AL9" s="78">
        <v>0</v>
      </c>
      <c r="AM9" s="75">
        <f t="shared" si="0"/>
        <v>110.02</v>
      </c>
      <c r="AN9" s="75">
        <f t="shared" si="1"/>
        <v>20.379999999999995</v>
      </c>
    </row>
    <row r="10" spans="1:40" customFormat="1" ht="24.95" customHeight="1" x14ac:dyDescent="0.2">
      <c r="A10" s="53">
        <v>5</v>
      </c>
      <c r="B10" s="72" t="s">
        <v>47</v>
      </c>
      <c r="C10" s="78">
        <v>0</v>
      </c>
      <c r="D10" s="78">
        <v>0</v>
      </c>
      <c r="E10" s="78">
        <v>0</v>
      </c>
      <c r="F10" s="78">
        <v>0</v>
      </c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78">
        <v>0</v>
      </c>
      <c r="W10" s="78">
        <v>0</v>
      </c>
      <c r="X10" s="78">
        <v>0</v>
      </c>
      <c r="Y10" s="78">
        <v>0</v>
      </c>
      <c r="Z10" s="78">
        <v>0</v>
      </c>
      <c r="AA10" s="78">
        <v>0</v>
      </c>
      <c r="AB10" s="78">
        <v>0</v>
      </c>
      <c r="AC10" s="78">
        <v>0</v>
      </c>
      <c r="AD10" s="78">
        <v>0</v>
      </c>
      <c r="AE10" s="78">
        <v>0</v>
      </c>
      <c r="AF10" s="78">
        <v>0</v>
      </c>
      <c r="AG10" s="78">
        <v>0</v>
      </c>
      <c r="AH10" s="78">
        <v>0</v>
      </c>
      <c r="AI10" s="78">
        <v>0</v>
      </c>
      <c r="AJ10" s="78">
        <v>0</v>
      </c>
      <c r="AK10" s="78">
        <v>0</v>
      </c>
      <c r="AL10" s="78">
        <v>0</v>
      </c>
      <c r="AM10" s="75">
        <f t="shared" si="0"/>
        <v>0</v>
      </c>
      <c r="AN10" s="75">
        <f t="shared" si="1"/>
        <v>0</v>
      </c>
    </row>
    <row r="11" spans="1:40" customFormat="1" ht="24.95" customHeight="1" x14ac:dyDescent="0.2">
      <c r="A11" s="53">
        <v>6</v>
      </c>
      <c r="B11" s="72" t="s">
        <v>58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  <c r="W11" s="78">
        <v>0</v>
      </c>
      <c r="X11" s="78">
        <v>0</v>
      </c>
      <c r="Y11" s="78">
        <v>0</v>
      </c>
      <c r="Z11" s="78">
        <v>0</v>
      </c>
      <c r="AA11" s="78">
        <v>0</v>
      </c>
      <c r="AB11" s="78">
        <v>0</v>
      </c>
      <c r="AC11" s="78">
        <v>0</v>
      </c>
      <c r="AD11" s="78">
        <v>0</v>
      </c>
      <c r="AE11" s="78">
        <v>0</v>
      </c>
      <c r="AF11" s="78">
        <v>0</v>
      </c>
      <c r="AG11" s="78">
        <v>0</v>
      </c>
      <c r="AH11" s="78">
        <v>0</v>
      </c>
      <c r="AI11" s="78">
        <v>0</v>
      </c>
      <c r="AJ11" s="78">
        <v>0</v>
      </c>
      <c r="AK11" s="78">
        <v>0</v>
      </c>
      <c r="AL11" s="78">
        <v>0</v>
      </c>
      <c r="AM11" s="75">
        <f t="shared" si="0"/>
        <v>0</v>
      </c>
      <c r="AN11" s="75">
        <f t="shared" si="1"/>
        <v>0</v>
      </c>
    </row>
    <row r="12" spans="1:40" customFormat="1" ht="24.95" customHeight="1" x14ac:dyDescent="0.2">
      <c r="A12" s="53">
        <v>7</v>
      </c>
      <c r="B12" s="72" t="s">
        <v>66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  <c r="W12" s="78">
        <v>0</v>
      </c>
      <c r="X12" s="78">
        <v>0</v>
      </c>
      <c r="Y12" s="78">
        <v>0</v>
      </c>
      <c r="Z12" s="78">
        <v>0</v>
      </c>
      <c r="AA12" s="78">
        <v>0</v>
      </c>
      <c r="AB12" s="78">
        <v>0</v>
      </c>
      <c r="AC12" s="78">
        <v>0</v>
      </c>
      <c r="AD12" s="78">
        <v>0</v>
      </c>
      <c r="AE12" s="78">
        <v>0</v>
      </c>
      <c r="AF12" s="78">
        <v>0</v>
      </c>
      <c r="AG12" s="78">
        <v>0</v>
      </c>
      <c r="AH12" s="78">
        <v>0</v>
      </c>
      <c r="AI12" s="78">
        <v>0</v>
      </c>
      <c r="AJ12" s="78">
        <v>0</v>
      </c>
      <c r="AK12" s="78">
        <v>0</v>
      </c>
      <c r="AL12" s="78">
        <v>0</v>
      </c>
      <c r="AM12" s="75">
        <f t="shared" si="0"/>
        <v>0</v>
      </c>
      <c r="AN12" s="75">
        <f t="shared" si="1"/>
        <v>0</v>
      </c>
    </row>
    <row r="13" spans="1:40" customFormat="1" ht="24.95" customHeight="1" x14ac:dyDescent="0.2">
      <c r="A13" s="53">
        <v>8</v>
      </c>
      <c r="B13" s="72" t="s">
        <v>59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  <c r="W13" s="78">
        <v>0</v>
      </c>
      <c r="X13" s="78">
        <v>0</v>
      </c>
      <c r="Y13" s="78">
        <v>0</v>
      </c>
      <c r="Z13" s="78">
        <v>0</v>
      </c>
      <c r="AA13" s="78">
        <v>0</v>
      </c>
      <c r="AB13" s="78">
        <v>0</v>
      </c>
      <c r="AC13" s="78">
        <v>0</v>
      </c>
      <c r="AD13" s="78">
        <v>0</v>
      </c>
      <c r="AE13" s="78">
        <v>0</v>
      </c>
      <c r="AF13" s="78">
        <v>0</v>
      </c>
      <c r="AG13" s="78">
        <v>0</v>
      </c>
      <c r="AH13" s="78">
        <v>0</v>
      </c>
      <c r="AI13" s="78">
        <v>0</v>
      </c>
      <c r="AJ13" s="78">
        <v>0</v>
      </c>
      <c r="AK13" s="78">
        <v>0</v>
      </c>
      <c r="AL13" s="78">
        <v>0</v>
      </c>
      <c r="AM13" s="75">
        <f t="shared" si="0"/>
        <v>0</v>
      </c>
      <c r="AN13" s="75">
        <f t="shared" si="1"/>
        <v>0</v>
      </c>
    </row>
    <row r="14" spans="1:40" customFormat="1" ht="24.95" customHeight="1" x14ac:dyDescent="0.2">
      <c r="A14" s="53">
        <v>9</v>
      </c>
      <c r="B14" s="72" t="s">
        <v>61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  <c r="W14" s="78">
        <v>0</v>
      </c>
      <c r="X14" s="78">
        <v>0</v>
      </c>
      <c r="Y14" s="78">
        <v>0</v>
      </c>
      <c r="Z14" s="78">
        <v>0</v>
      </c>
      <c r="AA14" s="78">
        <v>0</v>
      </c>
      <c r="AB14" s="78">
        <v>0</v>
      </c>
      <c r="AC14" s="78">
        <v>0</v>
      </c>
      <c r="AD14" s="78">
        <v>0</v>
      </c>
      <c r="AE14" s="78">
        <v>0</v>
      </c>
      <c r="AF14" s="78">
        <v>0</v>
      </c>
      <c r="AG14" s="78">
        <v>0</v>
      </c>
      <c r="AH14" s="78">
        <v>0</v>
      </c>
      <c r="AI14" s="78">
        <v>0</v>
      </c>
      <c r="AJ14" s="78">
        <v>0</v>
      </c>
      <c r="AK14" s="78">
        <v>0</v>
      </c>
      <c r="AL14" s="78">
        <v>0</v>
      </c>
      <c r="AM14" s="75">
        <f t="shared" si="0"/>
        <v>0</v>
      </c>
      <c r="AN14" s="75">
        <f t="shared" si="1"/>
        <v>0</v>
      </c>
    </row>
    <row r="15" spans="1:40" customFormat="1" ht="24.95" customHeight="1" x14ac:dyDescent="0.2">
      <c r="A15" s="53">
        <v>10</v>
      </c>
      <c r="B15" s="72" t="s">
        <v>62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8">
        <v>0</v>
      </c>
      <c r="AA15" s="78">
        <v>0</v>
      </c>
      <c r="AB15" s="78">
        <v>0</v>
      </c>
      <c r="AC15" s="78">
        <v>0</v>
      </c>
      <c r="AD15" s="78">
        <v>0</v>
      </c>
      <c r="AE15" s="78">
        <v>0</v>
      </c>
      <c r="AF15" s="78">
        <v>0</v>
      </c>
      <c r="AG15" s="78">
        <v>0</v>
      </c>
      <c r="AH15" s="78">
        <v>0</v>
      </c>
      <c r="AI15" s="78">
        <v>0</v>
      </c>
      <c r="AJ15" s="78">
        <v>0</v>
      </c>
      <c r="AK15" s="78">
        <v>0</v>
      </c>
      <c r="AL15" s="78">
        <v>0</v>
      </c>
      <c r="AM15" s="75">
        <f t="shared" si="0"/>
        <v>0</v>
      </c>
      <c r="AN15" s="75">
        <f t="shared" si="1"/>
        <v>0</v>
      </c>
    </row>
    <row r="16" spans="1:40" customFormat="1" ht="24.95" customHeight="1" x14ac:dyDescent="0.2">
      <c r="A16" s="53">
        <v>11</v>
      </c>
      <c r="B16" s="72" t="s">
        <v>63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8">
        <v>0</v>
      </c>
      <c r="AD16" s="78">
        <v>0</v>
      </c>
      <c r="AE16" s="78">
        <v>0</v>
      </c>
      <c r="AF16" s="78">
        <v>0</v>
      </c>
      <c r="AG16" s="78">
        <v>0</v>
      </c>
      <c r="AH16" s="78">
        <v>0</v>
      </c>
      <c r="AI16" s="78">
        <v>0</v>
      </c>
      <c r="AJ16" s="78">
        <v>0</v>
      </c>
      <c r="AK16" s="78">
        <v>0</v>
      </c>
      <c r="AL16" s="78">
        <v>0</v>
      </c>
      <c r="AM16" s="75">
        <f t="shared" si="0"/>
        <v>0</v>
      </c>
      <c r="AN16" s="75">
        <f t="shared" si="1"/>
        <v>0</v>
      </c>
    </row>
    <row r="17" spans="1:40" customFormat="1" ht="24.95" customHeight="1" x14ac:dyDescent="0.2">
      <c r="A17" s="53">
        <v>12</v>
      </c>
      <c r="B17" s="72" t="s">
        <v>64</v>
      </c>
      <c r="C17" s="78">
        <v>0</v>
      </c>
      <c r="D17" s="78">
        <v>0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  <c r="W17" s="78">
        <v>0</v>
      </c>
      <c r="X17" s="78">
        <v>0</v>
      </c>
      <c r="Y17" s="78">
        <v>0</v>
      </c>
      <c r="Z17" s="78">
        <v>0</v>
      </c>
      <c r="AA17" s="78">
        <v>0</v>
      </c>
      <c r="AB17" s="78">
        <v>0</v>
      </c>
      <c r="AC17" s="78">
        <v>0</v>
      </c>
      <c r="AD17" s="78">
        <v>0</v>
      </c>
      <c r="AE17" s="78">
        <v>0</v>
      </c>
      <c r="AF17" s="78">
        <v>0</v>
      </c>
      <c r="AG17" s="78">
        <v>0</v>
      </c>
      <c r="AH17" s="78">
        <v>0</v>
      </c>
      <c r="AI17" s="78">
        <v>0</v>
      </c>
      <c r="AJ17" s="78">
        <v>0</v>
      </c>
      <c r="AK17" s="78">
        <v>0</v>
      </c>
      <c r="AL17" s="78">
        <v>0</v>
      </c>
      <c r="AM17" s="75">
        <f t="shared" si="0"/>
        <v>0</v>
      </c>
      <c r="AN17" s="75">
        <f t="shared" si="1"/>
        <v>0</v>
      </c>
    </row>
    <row r="18" spans="1:40" customFormat="1" ht="24.95" customHeight="1" x14ac:dyDescent="0.2">
      <c r="A18" s="53">
        <v>13</v>
      </c>
      <c r="B18" s="72" t="s">
        <v>65</v>
      </c>
      <c r="C18" s="78">
        <v>0</v>
      </c>
      <c r="D18" s="78">
        <v>0</v>
      </c>
      <c r="E18" s="78">
        <v>0</v>
      </c>
      <c r="F18" s="78">
        <v>0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  <c r="W18" s="78">
        <v>0</v>
      </c>
      <c r="X18" s="78">
        <v>0</v>
      </c>
      <c r="Y18" s="78">
        <v>0</v>
      </c>
      <c r="Z18" s="78">
        <v>0</v>
      </c>
      <c r="AA18" s="78">
        <v>0</v>
      </c>
      <c r="AB18" s="78">
        <v>0</v>
      </c>
      <c r="AC18" s="78">
        <v>0</v>
      </c>
      <c r="AD18" s="78">
        <v>0</v>
      </c>
      <c r="AE18" s="78">
        <v>0</v>
      </c>
      <c r="AF18" s="78">
        <v>0</v>
      </c>
      <c r="AG18" s="78">
        <v>0</v>
      </c>
      <c r="AH18" s="78">
        <v>0</v>
      </c>
      <c r="AI18" s="78">
        <v>0</v>
      </c>
      <c r="AJ18" s="78">
        <v>0</v>
      </c>
      <c r="AK18" s="78">
        <v>0</v>
      </c>
      <c r="AL18" s="78">
        <v>0</v>
      </c>
      <c r="AM18" s="75">
        <f t="shared" si="0"/>
        <v>0</v>
      </c>
      <c r="AN18" s="75">
        <f t="shared" si="1"/>
        <v>0</v>
      </c>
    </row>
    <row r="19" spans="1:40" customFormat="1" ht="24.95" customHeight="1" x14ac:dyDescent="0.2">
      <c r="A19" s="53">
        <v>14</v>
      </c>
      <c r="B19" s="72" t="s">
        <v>67</v>
      </c>
      <c r="C19" s="78">
        <v>0</v>
      </c>
      <c r="D19" s="78">
        <v>0</v>
      </c>
      <c r="E19" s="78">
        <v>0</v>
      </c>
      <c r="F19" s="78">
        <v>0</v>
      </c>
      <c r="G19" s="78">
        <v>0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  <c r="W19" s="78">
        <v>0</v>
      </c>
      <c r="X19" s="78">
        <v>0</v>
      </c>
      <c r="Y19" s="78">
        <v>0</v>
      </c>
      <c r="Z19" s="78">
        <v>0</v>
      </c>
      <c r="AA19" s="78">
        <v>0</v>
      </c>
      <c r="AB19" s="78">
        <v>0</v>
      </c>
      <c r="AC19" s="78">
        <v>0</v>
      </c>
      <c r="AD19" s="78">
        <v>0</v>
      </c>
      <c r="AE19" s="78">
        <v>0</v>
      </c>
      <c r="AF19" s="78">
        <v>0</v>
      </c>
      <c r="AG19" s="78">
        <v>0</v>
      </c>
      <c r="AH19" s="78">
        <v>0</v>
      </c>
      <c r="AI19" s="78">
        <v>0</v>
      </c>
      <c r="AJ19" s="78">
        <v>0</v>
      </c>
      <c r="AK19" s="78">
        <v>0</v>
      </c>
      <c r="AL19" s="78">
        <v>0</v>
      </c>
      <c r="AM19" s="75">
        <f t="shared" si="0"/>
        <v>0</v>
      </c>
      <c r="AN19" s="75">
        <f t="shared" si="1"/>
        <v>0</v>
      </c>
    </row>
    <row r="20" spans="1:40" customFormat="1" ht="24.95" customHeight="1" x14ac:dyDescent="0.2">
      <c r="A20" s="53">
        <v>15</v>
      </c>
      <c r="B20" s="74" t="s">
        <v>68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  <c r="W20" s="78">
        <v>0</v>
      </c>
      <c r="X20" s="78">
        <v>0</v>
      </c>
      <c r="Y20" s="78">
        <v>0</v>
      </c>
      <c r="Z20" s="78">
        <v>0</v>
      </c>
      <c r="AA20" s="78">
        <v>0</v>
      </c>
      <c r="AB20" s="78">
        <v>0</v>
      </c>
      <c r="AC20" s="78">
        <v>0</v>
      </c>
      <c r="AD20" s="78">
        <v>0</v>
      </c>
      <c r="AE20" s="78">
        <v>0</v>
      </c>
      <c r="AF20" s="78">
        <v>0</v>
      </c>
      <c r="AG20" s="78">
        <v>0</v>
      </c>
      <c r="AH20" s="78">
        <v>0</v>
      </c>
      <c r="AI20" s="78">
        <v>0</v>
      </c>
      <c r="AJ20" s="78">
        <v>0</v>
      </c>
      <c r="AK20" s="78">
        <v>0</v>
      </c>
      <c r="AL20" s="78">
        <v>0</v>
      </c>
      <c r="AM20" s="75">
        <f t="shared" si="0"/>
        <v>0</v>
      </c>
      <c r="AN20" s="75">
        <f t="shared" si="1"/>
        <v>0</v>
      </c>
    </row>
    <row r="21" spans="1:40" ht="15" x14ac:dyDescent="0.2">
      <c r="A21" s="26"/>
      <c r="B21" s="12" t="s">
        <v>1</v>
      </c>
      <c r="C21" s="76">
        <f t="shared" ref="C21:AN21" si="2">SUM(C6:C20)</f>
        <v>0</v>
      </c>
      <c r="D21" s="76">
        <f t="shared" si="2"/>
        <v>0</v>
      </c>
      <c r="E21" s="76">
        <f t="shared" si="2"/>
        <v>0</v>
      </c>
      <c r="F21" s="76">
        <f t="shared" si="2"/>
        <v>0</v>
      </c>
      <c r="G21" s="76">
        <f t="shared" si="2"/>
        <v>0</v>
      </c>
      <c r="H21" s="76">
        <f t="shared" si="2"/>
        <v>0</v>
      </c>
      <c r="I21" s="76">
        <f t="shared" si="2"/>
        <v>0</v>
      </c>
      <c r="J21" s="76">
        <f t="shared" si="2"/>
        <v>0</v>
      </c>
      <c r="K21" s="76">
        <f t="shared" si="2"/>
        <v>10956.752198478873</v>
      </c>
      <c r="L21" s="76">
        <f t="shared" si="2"/>
        <v>10762.073003903504</v>
      </c>
      <c r="M21" s="76">
        <f t="shared" si="2"/>
        <v>3095.4140185690881</v>
      </c>
      <c r="N21" s="76">
        <f t="shared" si="2"/>
        <v>2661.6209436434469</v>
      </c>
      <c r="O21" s="76">
        <f t="shared" si="2"/>
        <v>0</v>
      </c>
      <c r="P21" s="76">
        <f t="shared" si="2"/>
        <v>0</v>
      </c>
      <c r="Q21" s="76">
        <f t="shared" si="2"/>
        <v>0</v>
      </c>
      <c r="R21" s="76">
        <f t="shared" si="2"/>
        <v>0</v>
      </c>
      <c r="S21" s="76">
        <f t="shared" si="2"/>
        <v>0</v>
      </c>
      <c r="T21" s="76">
        <f t="shared" si="2"/>
        <v>0</v>
      </c>
      <c r="U21" s="76">
        <f t="shared" si="2"/>
        <v>0</v>
      </c>
      <c r="V21" s="76">
        <f t="shared" si="2"/>
        <v>0</v>
      </c>
      <c r="W21" s="76">
        <f t="shared" si="2"/>
        <v>0</v>
      </c>
      <c r="X21" s="76">
        <f t="shared" si="2"/>
        <v>0</v>
      </c>
      <c r="Y21" s="76">
        <f t="shared" si="2"/>
        <v>0</v>
      </c>
      <c r="Z21" s="76">
        <f t="shared" si="2"/>
        <v>0</v>
      </c>
      <c r="AA21" s="76">
        <f t="shared" si="2"/>
        <v>2397632.2641566056</v>
      </c>
      <c r="AB21" s="76">
        <f t="shared" si="2"/>
        <v>2033.9336354574507</v>
      </c>
      <c r="AC21" s="76">
        <f t="shared" si="2"/>
        <v>926.51092436974795</v>
      </c>
      <c r="AD21" s="76">
        <f t="shared" si="2"/>
        <v>314.62</v>
      </c>
      <c r="AE21" s="76">
        <f t="shared" si="2"/>
        <v>0</v>
      </c>
      <c r="AF21" s="76">
        <f t="shared" si="2"/>
        <v>0</v>
      </c>
      <c r="AG21" s="76">
        <f t="shared" si="2"/>
        <v>0</v>
      </c>
      <c r="AH21" s="76">
        <f t="shared" si="2"/>
        <v>0</v>
      </c>
      <c r="AI21" s="76">
        <f t="shared" si="2"/>
        <v>0</v>
      </c>
      <c r="AJ21" s="76">
        <f t="shared" si="2"/>
        <v>0</v>
      </c>
      <c r="AK21" s="76">
        <f t="shared" si="2"/>
        <v>0</v>
      </c>
      <c r="AL21" s="76">
        <f t="shared" si="2"/>
        <v>0</v>
      </c>
      <c r="AM21" s="76">
        <f t="shared" si="2"/>
        <v>2412610.9412980229</v>
      </c>
      <c r="AN21" s="76">
        <f t="shared" si="2"/>
        <v>15772.2475830044</v>
      </c>
    </row>
    <row r="22" spans="1:40" ht="15" x14ac:dyDescent="0.2">
      <c r="A22" s="86"/>
      <c r="B22" s="87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</row>
    <row r="24" spans="1:40" ht="13.5" x14ac:dyDescent="0.2">
      <c r="B24" s="17" t="s">
        <v>15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AM24" s="28"/>
      <c r="AN24" s="28"/>
    </row>
    <row r="25" spans="1:40" x14ac:dyDescent="0.2">
      <c r="B25" s="109" t="s">
        <v>76</v>
      </c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</row>
    <row r="26" spans="1:40" x14ac:dyDescent="0.2"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AM26" s="28"/>
      <c r="AN26" s="28"/>
    </row>
    <row r="27" spans="1:40" ht="13.5" x14ac:dyDescent="0.2">
      <c r="B27" s="17" t="s">
        <v>18</v>
      </c>
      <c r="C27" s="18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</row>
    <row r="28" spans="1:40" ht="13.5" x14ac:dyDescent="0.2">
      <c r="B28" s="17" t="s">
        <v>19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</sheetData>
  <sortState ref="B7:AN20">
    <sortCondition descending="1" ref="AM6:AM20"/>
  </sortState>
  <mergeCells count="23">
    <mergeCell ref="M4:N4"/>
    <mergeCell ref="A1:N1"/>
    <mergeCell ref="A4:A5"/>
    <mergeCell ref="B4:B5"/>
    <mergeCell ref="C4:D4"/>
    <mergeCell ref="E4:F4"/>
    <mergeCell ref="G4:H4"/>
    <mergeCell ref="Y4:Z4"/>
    <mergeCell ref="AM4:AN4"/>
    <mergeCell ref="B25:N26"/>
    <mergeCell ref="AA4:AB4"/>
    <mergeCell ref="AC4:AD4"/>
    <mergeCell ref="AE4:AF4"/>
    <mergeCell ref="AG4:AH4"/>
    <mergeCell ref="AI4:AJ4"/>
    <mergeCell ref="S4:T4"/>
    <mergeCell ref="U4:V4"/>
    <mergeCell ref="W4:X4"/>
    <mergeCell ref="AK4:AL4"/>
    <mergeCell ref="O4:P4"/>
    <mergeCell ref="Q4:R4"/>
    <mergeCell ref="I4:J4"/>
    <mergeCell ref="K4:L4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N29"/>
  <sheetViews>
    <sheetView zoomScale="90" zoomScaleNormal="90" workbookViewId="0">
      <pane xSplit="2" ySplit="6" topLeftCell="AE19" activePane="bottomRight" state="frozen"/>
      <selection pane="topRight"/>
      <selection pane="bottomLeft"/>
      <selection pane="bottomRight" activeCell="AT9" sqref="AT9"/>
    </sheetView>
  </sheetViews>
  <sheetFormatPr defaultRowHeight="12.75" x14ac:dyDescent="0.2"/>
  <cols>
    <col min="1" max="1" width="4" style="25" customWidth="1"/>
    <col min="2" max="2" width="47.42578125" style="25" customWidth="1"/>
    <col min="3" max="6" width="9.7109375" style="25" customWidth="1"/>
    <col min="7" max="7" width="12" style="25" customWidth="1"/>
    <col min="8" max="8" width="11.85546875" style="25" customWidth="1"/>
    <col min="9" max="10" width="10.140625" style="25" bestFit="1" customWidth="1"/>
    <col min="11" max="20" width="9.7109375" style="25" customWidth="1"/>
    <col min="21" max="21" width="11" style="25" customWidth="1"/>
    <col min="22" max="26" width="9.7109375" style="25" customWidth="1"/>
    <col min="27" max="27" width="11.85546875" style="25" customWidth="1"/>
    <col min="28" max="28" width="12.7109375" style="25" customWidth="1"/>
    <col min="29" max="38" width="9.7109375" style="25" customWidth="1"/>
    <col min="39" max="39" width="12.7109375" style="25" customWidth="1"/>
    <col min="40" max="40" width="11.85546875" style="25" customWidth="1"/>
    <col min="41" max="16384" width="9.140625" style="25"/>
  </cols>
  <sheetData>
    <row r="1" spans="1:40" s="18" customFormat="1" ht="13.5" x14ac:dyDescent="0.2">
      <c r="A1" s="110" t="s">
        <v>82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6"/>
      <c r="N1" s="16"/>
      <c r="O1" s="16"/>
      <c r="P1" s="16"/>
      <c r="Q1" s="16"/>
      <c r="R1" s="16"/>
      <c r="S1" s="16"/>
    </row>
    <row r="2" spans="1:40" x14ac:dyDescent="0.2">
      <c r="A2" s="110" t="s">
        <v>46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</row>
    <row r="3" spans="1:40" ht="19.5" customHeight="1" x14ac:dyDescent="0.2">
      <c r="A3" s="21" t="s">
        <v>39</v>
      </c>
      <c r="B3" s="48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8"/>
    </row>
    <row r="4" spans="1:40" ht="19.5" customHeight="1" x14ac:dyDescent="0.2">
      <c r="A4" s="64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</row>
    <row r="5" spans="1:40" ht="94.5" customHeight="1" x14ac:dyDescent="0.2">
      <c r="A5" s="96" t="s">
        <v>0</v>
      </c>
      <c r="B5" s="96" t="s">
        <v>2</v>
      </c>
      <c r="C5" s="99" t="s">
        <v>3</v>
      </c>
      <c r="D5" s="101"/>
      <c r="E5" s="99" t="s">
        <v>27</v>
      </c>
      <c r="F5" s="101"/>
      <c r="G5" s="99" t="s">
        <v>34</v>
      </c>
      <c r="H5" s="101"/>
      <c r="I5" s="99" t="s">
        <v>6</v>
      </c>
      <c r="J5" s="101"/>
      <c r="K5" s="99" t="s">
        <v>35</v>
      </c>
      <c r="L5" s="101"/>
      <c r="M5" s="99" t="s">
        <v>7</v>
      </c>
      <c r="N5" s="101"/>
      <c r="O5" s="99" t="s">
        <v>8</v>
      </c>
      <c r="P5" s="101"/>
      <c r="Q5" s="99" t="s">
        <v>28</v>
      </c>
      <c r="R5" s="101"/>
      <c r="S5" s="99" t="s">
        <v>38</v>
      </c>
      <c r="T5" s="101"/>
      <c r="U5" s="99" t="s">
        <v>29</v>
      </c>
      <c r="V5" s="101"/>
      <c r="W5" s="99" t="s">
        <v>30</v>
      </c>
      <c r="X5" s="101"/>
      <c r="Y5" s="99" t="s">
        <v>9</v>
      </c>
      <c r="Z5" s="101"/>
      <c r="AA5" s="99" t="s">
        <v>31</v>
      </c>
      <c r="AB5" s="101"/>
      <c r="AC5" s="99" t="s">
        <v>10</v>
      </c>
      <c r="AD5" s="101"/>
      <c r="AE5" s="99" t="s">
        <v>11</v>
      </c>
      <c r="AF5" s="101"/>
      <c r="AG5" s="99" t="s">
        <v>12</v>
      </c>
      <c r="AH5" s="101"/>
      <c r="AI5" s="99" t="s">
        <v>32</v>
      </c>
      <c r="AJ5" s="101"/>
      <c r="AK5" s="99" t="s">
        <v>13</v>
      </c>
      <c r="AL5" s="101"/>
      <c r="AM5" s="99" t="s">
        <v>14</v>
      </c>
      <c r="AN5" s="101"/>
    </row>
    <row r="6" spans="1:40" ht="39.950000000000003" customHeight="1" x14ac:dyDescent="0.2">
      <c r="A6" s="98"/>
      <c r="B6" s="98"/>
      <c r="C6" s="23" t="s">
        <v>20</v>
      </c>
      <c r="D6" s="23" t="s">
        <v>21</v>
      </c>
      <c r="E6" s="23" t="s">
        <v>20</v>
      </c>
      <c r="F6" s="23" t="s">
        <v>21</v>
      </c>
      <c r="G6" s="23" t="s">
        <v>20</v>
      </c>
      <c r="H6" s="23" t="s">
        <v>21</v>
      </c>
      <c r="I6" s="23" t="s">
        <v>20</v>
      </c>
      <c r="J6" s="23" t="s">
        <v>21</v>
      </c>
      <c r="K6" s="23" t="s">
        <v>20</v>
      </c>
      <c r="L6" s="23" t="s">
        <v>21</v>
      </c>
      <c r="M6" s="23" t="s">
        <v>20</v>
      </c>
      <c r="N6" s="23" t="s">
        <v>21</v>
      </c>
      <c r="O6" s="23" t="s">
        <v>20</v>
      </c>
      <c r="P6" s="23" t="s">
        <v>21</v>
      </c>
      <c r="Q6" s="23" t="s">
        <v>20</v>
      </c>
      <c r="R6" s="23" t="s">
        <v>21</v>
      </c>
      <c r="S6" s="23" t="s">
        <v>20</v>
      </c>
      <c r="T6" s="23" t="s">
        <v>21</v>
      </c>
      <c r="U6" s="23" t="s">
        <v>20</v>
      </c>
      <c r="V6" s="23" t="s">
        <v>21</v>
      </c>
      <c r="W6" s="23" t="s">
        <v>20</v>
      </c>
      <c r="X6" s="23" t="s">
        <v>21</v>
      </c>
      <c r="Y6" s="23" t="s">
        <v>20</v>
      </c>
      <c r="Z6" s="23" t="s">
        <v>21</v>
      </c>
      <c r="AA6" s="23" t="s">
        <v>20</v>
      </c>
      <c r="AB6" s="23" t="s">
        <v>21</v>
      </c>
      <c r="AC6" s="23" t="s">
        <v>20</v>
      </c>
      <c r="AD6" s="23" t="s">
        <v>21</v>
      </c>
      <c r="AE6" s="23" t="s">
        <v>20</v>
      </c>
      <c r="AF6" s="23" t="s">
        <v>21</v>
      </c>
      <c r="AG6" s="23" t="s">
        <v>20</v>
      </c>
      <c r="AH6" s="23" t="s">
        <v>21</v>
      </c>
      <c r="AI6" s="23" t="s">
        <v>20</v>
      </c>
      <c r="AJ6" s="23" t="s">
        <v>21</v>
      </c>
      <c r="AK6" s="23" t="s">
        <v>20</v>
      </c>
      <c r="AL6" s="23" t="s">
        <v>21</v>
      </c>
      <c r="AM6" s="23" t="s">
        <v>20</v>
      </c>
      <c r="AN6" s="23" t="s">
        <v>21</v>
      </c>
    </row>
    <row r="7" spans="1:40" customFormat="1" ht="24.95" customHeight="1" x14ac:dyDescent="0.2">
      <c r="A7" s="53">
        <v>1</v>
      </c>
      <c r="B7" s="72" t="s">
        <v>47</v>
      </c>
      <c r="C7" s="78">
        <v>0</v>
      </c>
      <c r="D7" s="78">
        <v>0</v>
      </c>
      <c r="E7" s="78">
        <v>0</v>
      </c>
      <c r="F7" s="78">
        <v>0</v>
      </c>
      <c r="G7" s="78">
        <v>0</v>
      </c>
      <c r="H7" s="78">
        <v>0</v>
      </c>
      <c r="I7" s="78">
        <v>0</v>
      </c>
      <c r="J7" s="78">
        <v>0</v>
      </c>
      <c r="K7" s="78">
        <v>0</v>
      </c>
      <c r="L7" s="78">
        <v>0</v>
      </c>
      <c r="M7" s="78">
        <v>0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  <c r="W7" s="78">
        <v>0</v>
      </c>
      <c r="X7" s="78">
        <v>0</v>
      </c>
      <c r="Y7" s="78">
        <v>0</v>
      </c>
      <c r="Z7" s="78">
        <v>0</v>
      </c>
      <c r="AA7" s="78">
        <v>0</v>
      </c>
      <c r="AB7" s="78">
        <v>0</v>
      </c>
      <c r="AC7" s="78">
        <v>0</v>
      </c>
      <c r="AD7" s="78">
        <v>0</v>
      </c>
      <c r="AE7" s="78">
        <v>0</v>
      </c>
      <c r="AF7" s="78">
        <v>0</v>
      </c>
      <c r="AG7" s="78">
        <v>0</v>
      </c>
      <c r="AH7" s="78">
        <v>0</v>
      </c>
      <c r="AI7" s="78">
        <v>0</v>
      </c>
      <c r="AJ7" s="78">
        <v>0</v>
      </c>
      <c r="AK7" s="78">
        <v>0</v>
      </c>
      <c r="AL7" s="78">
        <v>0</v>
      </c>
      <c r="AM7" s="75">
        <f t="shared" ref="AM7:AM21" si="0">C7+E7+G7+I7+K7+M7+O7+Q7+S7+U7+W7+Y7+AA7+AC7+AE7+AG7+AI7+AK7</f>
        <v>0</v>
      </c>
      <c r="AN7" s="75">
        <f t="shared" ref="AN7:AN21" si="1">D7+F7+H7+J7+L7+N7+P7+R7+T7+V7+X7+Z7+AB7+AD7+AF7+AH7+AJ7+AL7</f>
        <v>0</v>
      </c>
    </row>
    <row r="8" spans="1:40" customFormat="1" ht="24.95" customHeight="1" x14ac:dyDescent="0.2">
      <c r="A8" s="53">
        <v>2</v>
      </c>
      <c r="B8" s="72" t="s">
        <v>48</v>
      </c>
      <c r="C8" s="78">
        <v>0</v>
      </c>
      <c r="D8" s="78">
        <v>0</v>
      </c>
      <c r="E8" s="78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0</v>
      </c>
      <c r="L8" s="78">
        <v>0</v>
      </c>
      <c r="M8" s="78">
        <v>0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  <c r="W8" s="78">
        <v>0</v>
      </c>
      <c r="X8" s="78">
        <v>0</v>
      </c>
      <c r="Y8" s="78">
        <v>0</v>
      </c>
      <c r="Z8" s="78">
        <v>0</v>
      </c>
      <c r="AA8" s="78">
        <v>0</v>
      </c>
      <c r="AB8" s="78">
        <v>0</v>
      </c>
      <c r="AC8" s="78">
        <v>0</v>
      </c>
      <c r="AD8" s="78">
        <v>0</v>
      </c>
      <c r="AE8" s="78">
        <v>0</v>
      </c>
      <c r="AF8" s="78">
        <v>0</v>
      </c>
      <c r="AG8" s="78">
        <v>0</v>
      </c>
      <c r="AH8" s="78">
        <v>0</v>
      </c>
      <c r="AI8" s="78">
        <v>0</v>
      </c>
      <c r="AJ8" s="78">
        <v>0</v>
      </c>
      <c r="AK8" s="78">
        <v>0</v>
      </c>
      <c r="AL8" s="78">
        <v>0</v>
      </c>
      <c r="AM8" s="75">
        <f t="shared" si="0"/>
        <v>0</v>
      </c>
      <c r="AN8" s="75">
        <f t="shared" si="1"/>
        <v>0</v>
      </c>
    </row>
    <row r="9" spans="1:40" customFormat="1" ht="24.95" customHeight="1" x14ac:dyDescent="0.2">
      <c r="A9" s="53">
        <v>3</v>
      </c>
      <c r="B9" s="72" t="s">
        <v>57</v>
      </c>
      <c r="C9" s="78">
        <v>0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  <c r="W9" s="78">
        <v>0</v>
      </c>
      <c r="X9" s="78">
        <v>0</v>
      </c>
      <c r="Y9" s="78">
        <v>0</v>
      </c>
      <c r="Z9" s="78">
        <v>0</v>
      </c>
      <c r="AA9" s="78">
        <v>0</v>
      </c>
      <c r="AB9" s="78">
        <v>0</v>
      </c>
      <c r="AC9" s="78">
        <v>0</v>
      </c>
      <c r="AD9" s="78">
        <v>0</v>
      </c>
      <c r="AE9" s="78">
        <v>0</v>
      </c>
      <c r="AF9" s="78">
        <v>0</v>
      </c>
      <c r="AG9" s="78">
        <v>0</v>
      </c>
      <c r="AH9" s="78">
        <v>0</v>
      </c>
      <c r="AI9" s="78">
        <v>0</v>
      </c>
      <c r="AJ9" s="78">
        <v>0</v>
      </c>
      <c r="AK9" s="78">
        <v>0</v>
      </c>
      <c r="AL9" s="78">
        <v>0</v>
      </c>
      <c r="AM9" s="75">
        <f t="shared" si="0"/>
        <v>0</v>
      </c>
      <c r="AN9" s="75">
        <f t="shared" si="1"/>
        <v>0</v>
      </c>
    </row>
    <row r="10" spans="1:40" customFormat="1" ht="24.95" customHeight="1" x14ac:dyDescent="0.2">
      <c r="A10" s="53">
        <v>4</v>
      </c>
      <c r="B10" s="72" t="s">
        <v>58</v>
      </c>
      <c r="C10" s="78">
        <v>0</v>
      </c>
      <c r="D10" s="78">
        <v>0</v>
      </c>
      <c r="E10" s="78">
        <v>0</v>
      </c>
      <c r="F10" s="78">
        <v>0</v>
      </c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78">
        <v>0</v>
      </c>
      <c r="W10" s="78">
        <v>0</v>
      </c>
      <c r="X10" s="78">
        <v>0</v>
      </c>
      <c r="Y10" s="78">
        <v>0</v>
      </c>
      <c r="Z10" s="78">
        <v>0</v>
      </c>
      <c r="AA10" s="78">
        <v>0</v>
      </c>
      <c r="AB10" s="78">
        <v>0</v>
      </c>
      <c r="AC10" s="78">
        <v>0</v>
      </c>
      <c r="AD10" s="78">
        <v>0</v>
      </c>
      <c r="AE10" s="78">
        <v>0</v>
      </c>
      <c r="AF10" s="78">
        <v>0</v>
      </c>
      <c r="AG10" s="78">
        <v>0</v>
      </c>
      <c r="AH10" s="78">
        <v>0</v>
      </c>
      <c r="AI10" s="78">
        <v>0</v>
      </c>
      <c r="AJ10" s="78">
        <v>0</v>
      </c>
      <c r="AK10" s="78">
        <v>0</v>
      </c>
      <c r="AL10" s="78">
        <v>0</v>
      </c>
      <c r="AM10" s="75">
        <f t="shared" si="0"/>
        <v>0</v>
      </c>
      <c r="AN10" s="75">
        <f t="shared" si="1"/>
        <v>0</v>
      </c>
    </row>
    <row r="11" spans="1:40" customFormat="1" ht="24.95" customHeight="1" x14ac:dyDescent="0.2">
      <c r="A11" s="53">
        <v>5</v>
      </c>
      <c r="B11" s="72" t="s">
        <v>66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  <c r="W11" s="78">
        <v>0</v>
      </c>
      <c r="X11" s="78">
        <v>0</v>
      </c>
      <c r="Y11" s="78">
        <v>0</v>
      </c>
      <c r="Z11" s="78">
        <v>0</v>
      </c>
      <c r="AA11" s="78">
        <v>0</v>
      </c>
      <c r="AB11" s="78">
        <v>0</v>
      </c>
      <c r="AC11" s="78">
        <v>0</v>
      </c>
      <c r="AD11" s="78">
        <v>0</v>
      </c>
      <c r="AE11" s="78">
        <v>0</v>
      </c>
      <c r="AF11" s="78">
        <v>0</v>
      </c>
      <c r="AG11" s="78">
        <v>0</v>
      </c>
      <c r="AH11" s="78">
        <v>0</v>
      </c>
      <c r="AI11" s="78">
        <v>0</v>
      </c>
      <c r="AJ11" s="78">
        <v>0</v>
      </c>
      <c r="AK11" s="78">
        <v>0</v>
      </c>
      <c r="AL11" s="78">
        <v>0</v>
      </c>
      <c r="AM11" s="75">
        <f t="shared" si="0"/>
        <v>0</v>
      </c>
      <c r="AN11" s="75">
        <f t="shared" si="1"/>
        <v>0</v>
      </c>
    </row>
    <row r="12" spans="1:40" customFormat="1" ht="24.95" customHeight="1" x14ac:dyDescent="0.2">
      <c r="A12" s="53">
        <v>6</v>
      </c>
      <c r="B12" s="72" t="s">
        <v>59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  <c r="W12" s="78">
        <v>0</v>
      </c>
      <c r="X12" s="78">
        <v>0</v>
      </c>
      <c r="Y12" s="78">
        <v>0</v>
      </c>
      <c r="Z12" s="78">
        <v>0</v>
      </c>
      <c r="AA12" s="78">
        <v>0</v>
      </c>
      <c r="AB12" s="78">
        <v>0</v>
      </c>
      <c r="AC12" s="78">
        <v>0</v>
      </c>
      <c r="AD12" s="78">
        <v>0</v>
      </c>
      <c r="AE12" s="78">
        <v>0</v>
      </c>
      <c r="AF12" s="78">
        <v>0</v>
      </c>
      <c r="AG12" s="78">
        <v>0</v>
      </c>
      <c r="AH12" s="78">
        <v>0</v>
      </c>
      <c r="AI12" s="78">
        <v>0</v>
      </c>
      <c r="AJ12" s="78">
        <v>0</v>
      </c>
      <c r="AK12" s="78">
        <v>0</v>
      </c>
      <c r="AL12" s="78">
        <v>0</v>
      </c>
      <c r="AM12" s="75">
        <f t="shared" si="0"/>
        <v>0</v>
      </c>
      <c r="AN12" s="75">
        <f t="shared" si="1"/>
        <v>0</v>
      </c>
    </row>
    <row r="13" spans="1:40" customFormat="1" ht="24.95" customHeight="1" x14ac:dyDescent="0.2">
      <c r="A13" s="53">
        <v>7</v>
      </c>
      <c r="B13" s="72" t="s">
        <v>60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  <c r="W13" s="78">
        <v>0</v>
      </c>
      <c r="X13" s="78">
        <v>0</v>
      </c>
      <c r="Y13" s="78">
        <v>0</v>
      </c>
      <c r="Z13" s="78">
        <v>0</v>
      </c>
      <c r="AA13" s="78">
        <v>0</v>
      </c>
      <c r="AB13" s="78">
        <v>0</v>
      </c>
      <c r="AC13" s="78">
        <v>0</v>
      </c>
      <c r="AD13" s="78">
        <v>0</v>
      </c>
      <c r="AE13" s="78">
        <v>0</v>
      </c>
      <c r="AF13" s="78">
        <v>0</v>
      </c>
      <c r="AG13" s="78">
        <v>0</v>
      </c>
      <c r="AH13" s="78">
        <v>0</v>
      </c>
      <c r="AI13" s="78">
        <v>0</v>
      </c>
      <c r="AJ13" s="78">
        <v>0</v>
      </c>
      <c r="AK13" s="78">
        <v>0</v>
      </c>
      <c r="AL13" s="78">
        <v>0</v>
      </c>
      <c r="AM13" s="75">
        <f t="shared" si="0"/>
        <v>0</v>
      </c>
      <c r="AN13" s="75">
        <f t="shared" si="1"/>
        <v>0</v>
      </c>
    </row>
    <row r="14" spans="1:40" customFormat="1" ht="24.95" customHeight="1" x14ac:dyDescent="0.2">
      <c r="A14" s="53">
        <v>8</v>
      </c>
      <c r="B14" s="72" t="s">
        <v>61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  <c r="W14" s="78">
        <v>0</v>
      </c>
      <c r="X14" s="78">
        <v>0</v>
      </c>
      <c r="Y14" s="78">
        <v>0</v>
      </c>
      <c r="Z14" s="78">
        <v>0</v>
      </c>
      <c r="AA14" s="78">
        <v>0</v>
      </c>
      <c r="AB14" s="78">
        <v>0</v>
      </c>
      <c r="AC14" s="78">
        <v>0</v>
      </c>
      <c r="AD14" s="78">
        <v>0</v>
      </c>
      <c r="AE14" s="78">
        <v>0</v>
      </c>
      <c r="AF14" s="78">
        <v>0</v>
      </c>
      <c r="AG14" s="78">
        <v>0</v>
      </c>
      <c r="AH14" s="78">
        <v>0</v>
      </c>
      <c r="AI14" s="78">
        <v>0</v>
      </c>
      <c r="AJ14" s="78">
        <v>0</v>
      </c>
      <c r="AK14" s="78">
        <v>0</v>
      </c>
      <c r="AL14" s="78">
        <v>0</v>
      </c>
      <c r="AM14" s="75">
        <f t="shared" si="0"/>
        <v>0</v>
      </c>
      <c r="AN14" s="75">
        <f t="shared" si="1"/>
        <v>0</v>
      </c>
    </row>
    <row r="15" spans="1:40" customFormat="1" ht="24.95" customHeight="1" x14ac:dyDescent="0.2">
      <c r="A15" s="53">
        <v>9</v>
      </c>
      <c r="B15" s="72" t="s">
        <v>62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8">
        <v>0</v>
      </c>
      <c r="AA15" s="78">
        <v>0</v>
      </c>
      <c r="AB15" s="78">
        <v>0</v>
      </c>
      <c r="AC15" s="78">
        <v>0</v>
      </c>
      <c r="AD15" s="78">
        <v>0</v>
      </c>
      <c r="AE15" s="78">
        <v>0</v>
      </c>
      <c r="AF15" s="78">
        <v>0</v>
      </c>
      <c r="AG15" s="78">
        <v>0</v>
      </c>
      <c r="AH15" s="78">
        <v>0</v>
      </c>
      <c r="AI15" s="78">
        <v>0</v>
      </c>
      <c r="AJ15" s="78">
        <v>0</v>
      </c>
      <c r="AK15" s="78">
        <v>0</v>
      </c>
      <c r="AL15" s="78">
        <v>0</v>
      </c>
      <c r="AM15" s="75">
        <f t="shared" si="0"/>
        <v>0</v>
      </c>
      <c r="AN15" s="75">
        <f t="shared" si="1"/>
        <v>0</v>
      </c>
    </row>
    <row r="16" spans="1:40" customFormat="1" ht="24.95" customHeight="1" x14ac:dyDescent="0.2">
      <c r="A16" s="53">
        <v>10</v>
      </c>
      <c r="B16" s="72" t="s">
        <v>63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8">
        <v>0</v>
      </c>
      <c r="AD16" s="78">
        <v>0</v>
      </c>
      <c r="AE16" s="78">
        <v>0</v>
      </c>
      <c r="AF16" s="78">
        <v>0</v>
      </c>
      <c r="AG16" s="78">
        <v>0</v>
      </c>
      <c r="AH16" s="78">
        <v>0</v>
      </c>
      <c r="AI16" s="78">
        <v>0</v>
      </c>
      <c r="AJ16" s="78">
        <v>0</v>
      </c>
      <c r="AK16" s="78">
        <v>0</v>
      </c>
      <c r="AL16" s="78">
        <v>0</v>
      </c>
      <c r="AM16" s="75">
        <f t="shared" si="0"/>
        <v>0</v>
      </c>
      <c r="AN16" s="75">
        <f t="shared" si="1"/>
        <v>0</v>
      </c>
    </row>
    <row r="17" spans="1:40" customFormat="1" ht="24.95" customHeight="1" x14ac:dyDescent="0.2">
      <c r="A17" s="53">
        <v>11</v>
      </c>
      <c r="B17" s="72" t="s">
        <v>49</v>
      </c>
      <c r="C17" s="78">
        <v>0</v>
      </c>
      <c r="D17" s="78">
        <v>0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  <c r="W17" s="78">
        <v>0</v>
      </c>
      <c r="X17" s="78">
        <v>0</v>
      </c>
      <c r="Y17" s="78">
        <v>0</v>
      </c>
      <c r="Z17" s="78">
        <v>0</v>
      </c>
      <c r="AA17" s="78">
        <v>0</v>
      </c>
      <c r="AB17" s="78">
        <v>0</v>
      </c>
      <c r="AC17" s="78">
        <v>0</v>
      </c>
      <c r="AD17" s="78">
        <v>0</v>
      </c>
      <c r="AE17" s="78">
        <v>0</v>
      </c>
      <c r="AF17" s="78">
        <v>0</v>
      </c>
      <c r="AG17" s="78">
        <v>0</v>
      </c>
      <c r="AH17" s="78">
        <v>0</v>
      </c>
      <c r="AI17" s="78">
        <v>0</v>
      </c>
      <c r="AJ17" s="78">
        <v>0</v>
      </c>
      <c r="AK17" s="78">
        <v>0</v>
      </c>
      <c r="AL17" s="78">
        <v>0</v>
      </c>
      <c r="AM17" s="75">
        <f t="shared" si="0"/>
        <v>0</v>
      </c>
      <c r="AN17" s="75">
        <f t="shared" si="1"/>
        <v>0</v>
      </c>
    </row>
    <row r="18" spans="1:40" customFormat="1" ht="24.95" customHeight="1" x14ac:dyDescent="0.2">
      <c r="A18" s="53">
        <v>12</v>
      </c>
      <c r="B18" s="72" t="s">
        <v>64</v>
      </c>
      <c r="C18" s="78">
        <v>0</v>
      </c>
      <c r="D18" s="78">
        <v>0</v>
      </c>
      <c r="E18" s="78">
        <v>0</v>
      </c>
      <c r="F18" s="78">
        <v>0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  <c r="W18" s="78">
        <v>0</v>
      </c>
      <c r="X18" s="78">
        <v>0</v>
      </c>
      <c r="Y18" s="78">
        <v>0</v>
      </c>
      <c r="Z18" s="78">
        <v>0</v>
      </c>
      <c r="AA18" s="78">
        <v>0</v>
      </c>
      <c r="AB18" s="78">
        <v>0</v>
      </c>
      <c r="AC18" s="78">
        <v>0</v>
      </c>
      <c r="AD18" s="78">
        <v>0</v>
      </c>
      <c r="AE18" s="78">
        <v>0</v>
      </c>
      <c r="AF18" s="78">
        <v>0</v>
      </c>
      <c r="AG18" s="78">
        <v>0</v>
      </c>
      <c r="AH18" s="78">
        <v>0</v>
      </c>
      <c r="AI18" s="78">
        <v>0</v>
      </c>
      <c r="AJ18" s="78">
        <v>0</v>
      </c>
      <c r="AK18" s="78">
        <v>0</v>
      </c>
      <c r="AL18" s="78">
        <v>0</v>
      </c>
      <c r="AM18" s="75">
        <f t="shared" si="0"/>
        <v>0</v>
      </c>
      <c r="AN18" s="75">
        <f t="shared" si="1"/>
        <v>0</v>
      </c>
    </row>
    <row r="19" spans="1:40" customFormat="1" ht="24.95" customHeight="1" x14ac:dyDescent="0.2">
      <c r="A19" s="53">
        <v>13</v>
      </c>
      <c r="B19" s="72" t="s">
        <v>65</v>
      </c>
      <c r="C19" s="78">
        <v>0</v>
      </c>
      <c r="D19" s="78">
        <v>0</v>
      </c>
      <c r="E19" s="78">
        <v>0</v>
      </c>
      <c r="F19" s="78">
        <v>0</v>
      </c>
      <c r="G19" s="78">
        <v>0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  <c r="W19" s="78">
        <v>0</v>
      </c>
      <c r="X19" s="78">
        <v>0</v>
      </c>
      <c r="Y19" s="78">
        <v>0</v>
      </c>
      <c r="Z19" s="78">
        <v>0</v>
      </c>
      <c r="AA19" s="78">
        <v>0</v>
      </c>
      <c r="AB19" s="78">
        <v>0</v>
      </c>
      <c r="AC19" s="78">
        <v>0</v>
      </c>
      <c r="AD19" s="78">
        <v>0</v>
      </c>
      <c r="AE19" s="78">
        <v>0</v>
      </c>
      <c r="AF19" s="78">
        <v>0</v>
      </c>
      <c r="AG19" s="78">
        <v>0</v>
      </c>
      <c r="AH19" s="78">
        <v>0</v>
      </c>
      <c r="AI19" s="78">
        <v>0</v>
      </c>
      <c r="AJ19" s="78">
        <v>0</v>
      </c>
      <c r="AK19" s="78">
        <v>0</v>
      </c>
      <c r="AL19" s="78">
        <v>0</v>
      </c>
      <c r="AM19" s="75">
        <f t="shared" si="0"/>
        <v>0</v>
      </c>
      <c r="AN19" s="75">
        <f t="shared" si="1"/>
        <v>0</v>
      </c>
    </row>
    <row r="20" spans="1:40" customFormat="1" ht="24.95" customHeight="1" x14ac:dyDescent="0.2">
      <c r="A20" s="53">
        <v>14</v>
      </c>
      <c r="B20" s="72" t="s">
        <v>67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  <c r="W20" s="78">
        <v>0</v>
      </c>
      <c r="X20" s="78">
        <v>0</v>
      </c>
      <c r="Y20" s="78">
        <v>0</v>
      </c>
      <c r="Z20" s="78">
        <v>0</v>
      </c>
      <c r="AA20" s="78">
        <v>0</v>
      </c>
      <c r="AB20" s="78">
        <v>0</v>
      </c>
      <c r="AC20" s="78">
        <v>0</v>
      </c>
      <c r="AD20" s="78">
        <v>0</v>
      </c>
      <c r="AE20" s="78">
        <v>0</v>
      </c>
      <c r="AF20" s="78">
        <v>0</v>
      </c>
      <c r="AG20" s="78">
        <v>0</v>
      </c>
      <c r="AH20" s="78">
        <v>0</v>
      </c>
      <c r="AI20" s="78">
        <v>0</v>
      </c>
      <c r="AJ20" s="78">
        <v>0</v>
      </c>
      <c r="AK20" s="78">
        <v>0</v>
      </c>
      <c r="AL20" s="78">
        <v>0</v>
      </c>
      <c r="AM20" s="75">
        <f t="shared" ref="AM20" si="2">C20+E20+G20+I20+K20+M20+O20+Q20+S20+U20+W20+Y20+AA20+AC20+AE20+AG20+AI20+AK20</f>
        <v>0</v>
      </c>
      <c r="AN20" s="75">
        <f t="shared" ref="AN20" si="3">D20+F20+H20+J20+L20+N20+P20+R20+T20+V20+X20+Z20+AB20+AD20+AF20+AH20+AJ20+AL20</f>
        <v>0</v>
      </c>
    </row>
    <row r="21" spans="1:40" customFormat="1" ht="24.95" customHeight="1" x14ac:dyDescent="0.2">
      <c r="A21" s="53">
        <v>15</v>
      </c>
      <c r="B21" s="74" t="s">
        <v>68</v>
      </c>
      <c r="C21" s="78">
        <v>0</v>
      </c>
      <c r="D21" s="78">
        <v>0</v>
      </c>
      <c r="E21" s="78">
        <v>0</v>
      </c>
      <c r="F21" s="78">
        <v>0</v>
      </c>
      <c r="G21" s="78">
        <v>0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  <c r="U21" s="78">
        <v>0</v>
      </c>
      <c r="V21" s="78">
        <v>0</v>
      </c>
      <c r="W21" s="78">
        <v>0</v>
      </c>
      <c r="X21" s="78">
        <v>0</v>
      </c>
      <c r="Y21" s="78">
        <v>0</v>
      </c>
      <c r="Z21" s="78">
        <v>0</v>
      </c>
      <c r="AA21" s="78">
        <v>0</v>
      </c>
      <c r="AB21" s="78">
        <v>0</v>
      </c>
      <c r="AC21" s="78">
        <v>0</v>
      </c>
      <c r="AD21" s="78">
        <v>0</v>
      </c>
      <c r="AE21" s="78">
        <v>0</v>
      </c>
      <c r="AF21" s="78">
        <v>0</v>
      </c>
      <c r="AG21" s="78">
        <v>0</v>
      </c>
      <c r="AH21" s="78">
        <v>0</v>
      </c>
      <c r="AI21" s="78">
        <v>0</v>
      </c>
      <c r="AJ21" s="78">
        <v>0</v>
      </c>
      <c r="AK21" s="78">
        <v>0</v>
      </c>
      <c r="AL21" s="78">
        <v>0</v>
      </c>
      <c r="AM21" s="75">
        <f t="shared" si="0"/>
        <v>0</v>
      </c>
      <c r="AN21" s="75">
        <f t="shared" si="1"/>
        <v>0</v>
      </c>
    </row>
    <row r="22" spans="1:40" ht="15" x14ac:dyDescent="0.2">
      <c r="A22" s="26"/>
      <c r="B22" s="12" t="s">
        <v>1</v>
      </c>
      <c r="C22" s="80">
        <f t="shared" ref="C22:AN22" si="4">SUM(C7:C21)</f>
        <v>0</v>
      </c>
      <c r="D22" s="80">
        <f t="shared" si="4"/>
        <v>0</v>
      </c>
      <c r="E22" s="80">
        <f t="shared" si="4"/>
        <v>0</v>
      </c>
      <c r="F22" s="80">
        <f t="shared" si="4"/>
        <v>0</v>
      </c>
      <c r="G22" s="80">
        <f t="shared" si="4"/>
        <v>0</v>
      </c>
      <c r="H22" s="80">
        <f t="shared" si="4"/>
        <v>0</v>
      </c>
      <c r="I22" s="80">
        <f t="shared" si="4"/>
        <v>0</v>
      </c>
      <c r="J22" s="80">
        <f t="shared" si="4"/>
        <v>0</v>
      </c>
      <c r="K22" s="80">
        <f t="shared" si="4"/>
        <v>0</v>
      </c>
      <c r="L22" s="80">
        <f t="shared" si="4"/>
        <v>0</v>
      </c>
      <c r="M22" s="80">
        <f t="shared" si="4"/>
        <v>0</v>
      </c>
      <c r="N22" s="80">
        <f t="shared" si="4"/>
        <v>0</v>
      </c>
      <c r="O22" s="80">
        <f t="shared" si="4"/>
        <v>0</v>
      </c>
      <c r="P22" s="80">
        <f t="shared" si="4"/>
        <v>0</v>
      </c>
      <c r="Q22" s="80">
        <f t="shared" si="4"/>
        <v>0</v>
      </c>
      <c r="R22" s="80">
        <f t="shared" si="4"/>
        <v>0</v>
      </c>
      <c r="S22" s="80">
        <f t="shared" si="4"/>
        <v>0</v>
      </c>
      <c r="T22" s="80">
        <f t="shared" si="4"/>
        <v>0</v>
      </c>
      <c r="U22" s="80">
        <f t="shared" si="4"/>
        <v>0</v>
      </c>
      <c r="V22" s="80">
        <f t="shared" si="4"/>
        <v>0</v>
      </c>
      <c r="W22" s="80">
        <f t="shared" si="4"/>
        <v>0</v>
      </c>
      <c r="X22" s="80">
        <f t="shared" si="4"/>
        <v>0</v>
      </c>
      <c r="Y22" s="80">
        <f t="shared" si="4"/>
        <v>0</v>
      </c>
      <c r="Z22" s="80">
        <f t="shared" si="4"/>
        <v>0</v>
      </c>
      <c r="AA22" s="80">
        <f t="shared" si="4"/>
        <v>0</v>
      </c>
      <c r="AB22" s="80">
        <f t="shared" si="4"/>
        <v>0</v>
      </c>
      <c r="AC22" s="80">
        <f t="shared" si="4"/>
        <v>0</v>
      </c>
      <c r="AD22" s="80">
        <f t="shared" si="4"/>
        <v>0</v>
      </c>
      <c r="AE22" s="80">
        <f t="shared" si="4"/>
        <v>0</v>
      </c>
      <c r="AF22" s="80">
        <f t="shared" si="4"/>
        <v>0</v>
      </c>
      <c r="AG22" s="80">
        <f t="shared" si="4"/>
        <v>0</v>
      </c>
      <c r="AH22" s="80">
        <f t="shared" si="4"/>
        <v>0</v>
      </c>
      <c r="AI22" s="80">
        <f t="shared" si="4"/>
        <v>0</v>
      </c>
      <c r="AJ22" s="80">
        <f t="shared" si="4"/>
        <v>0</v>
      </c>
      <c r="AK22" s="80">
        <f t="shared" si="4"/>
        <v>0</v>
      </c>
      <c r="AL22" s="80">
        <f t="shared" si="4"/>
        <v>0</v>
      </c>
      <c r="AM22" s="80">
        <f t="shared" si="4"/>
        <v>0</v>
      </c>
      <c r="AN22" s="80">
        <f t="shared" si="4"/>
        <v>0</v>
      </c>
    </row>
    <row r="23" spans="1:40" ht="15" x14ac:dyDescent="0.2">
      <c r="A23" s="86"/>
      <c r="B23" s="87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</row>
    <row r="25" spans="1:40" ht="17.25" customHeight="1" x14ac:dyDescent="0.2">
      <c r="B25" s="17" t="s">
        <v>15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AM25" s="51"/>
      <c r="AN25" s="51"/>
    </row>
    <row r="26" spans="1:40" ht="17.25" customHeight="1" x14ac:dyDescent="0.2">
      <c r="B26" s="109" t="s">
        <v>77</v>
      </c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</row>
    <row r="27" spans="1:40" ht="17.25" customHeight="1" x14ac:dyDescent="0.2"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AM27" s="52"/>
      <c r="AN27" s="52"/>
    </row>
    <row r="28" spans="1:40" ht="17.25" customHeight="1" x14ac:dyDescent="0.2">
      <c r="B28" s="17" t="s">
        <v>22</v>
      </c>
      <c r="C28" s="18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AM28" s="28"/>
    </row>
    <row r="29" spans="1:40" ht="17.25" customHeight="1" x14ac:dyDescent="0.2">
      <c r="B29" s="17" t="s">
        <v>23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</sheetData>
  <sortState ref="B7:AN20">
    <sortCondition descending="1" ref="AM7:AM20"/>
  </sortState>
  <mergeCells count="24">
    <mergeCell ref="K5:L5"/>
    <mergeCell ref="M5:N5"/>
    <mergeCell ref="A5:A6"/>
    <mergeCell ref="B5:B6"/>
    <mergeCell ref="C5:D5"/>
    <mergeCell ref="E5:F5"/>
    <mergeCell ref="G5:H5"/>
    <mergeCell ref="I5:J5"/>
    <mergeCell ref="Y5:Z5"/>
    <mergeCell ref="AM5:AN5"/>
    <mergeCell ref="B26:N27"/>
    <mergeCell ref="A1:L1"/>
    <mergeCell ref="A2:L2"/>
    <mergeCell ref="AA5:AB5"/>
    <mergeCell ref="AC5:AD5"/>
    <mergeCell ref="AE5:AF5"/>
    <mergeCell ref="AG5:AH5"/>
    <mergeCell ref="AI5:AJ5"/>
    <mergeCell ref="AK5:AL5"/>
    <mergeCell ref="O5:P5"/>
    <mergeCell ref="Q5:R5"/>
    <mergeCell ref="S5:T5"/>
    <mergeCell ref="U5:V5"/>
    <mergeCell ref="W5:X5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30"/>
  <sheetViews>
    <sheetView zoomScale="90" zoomScaleNormal="90" workbookViewId="0">
      <pane xSplit="2" ySplit="6" topLeftCell="AF7" activePane="bottomRight" state="frozen"/>
      <selection pane="topRight" activeCell="C1" sqref="C1"/>
      <selection pane="bottomLeft" activeCell="A7" sqref="A7"/>
      <selection pane="bottomRight" activeCell="AL12" sqref="AL12"/>
    </sheetView>
  </sheetViews>
  <sheetFormatPr defaultRowHeight="13.5" x14ac:dyDescent="0.2"/>
  <cols>
    <col min="1" max="1" width="3.7109375" style="18" customWidth="1"/>
    <col min="2" max="2" width="50.85546875" style="18" customWidth="1"/>
    <col min="3" max="3" width="20.28515625" style="18" customWidth="1"/>
    <col min="4" max="4" width="18.42578125" style="18" customWidth="1"/>
    <col min="5" max="40" width="15.85546875" style="18" customWidth="1"/>
    <col min="41" max="16384" width="9.140625" style="18"/>
  </cols>
  <sheetData>
    <row r="1" spans="1:40" x14ac:dyDescent="0.2">
      <c r="A1" s="110" t="s">
        <v>83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6"/>
      <c r="N1" s="16"/>
      <c r="O1" s="16"/>
      <c r="P1" s="16"/>
      <c r="Q1" s="16"/>
      <c r="R1" s="16"/>
      <c r="S1" s="16"/>
    </row>
    <row r="2" spans="1:40" s="25" customFormat="1" ht="12.75" x14ac:dyDescent="0.2">
      <c r="A2" s="110" t="s">
        <v>46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</row>
    <row r="3" spans="1:40" ht="15" customHeight="1" x14ac:dyDescent="0.2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40" ht="22.5" customHeight="1" x14ac:dyDescent="0.2">
      <c r="A4" s="64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40" ht="90" customHeight="1" x14ac:dyDescent="0.2">
      <c r="A5" s="96" t="s">
        <v>0</v>
      </c>
      <c r="B5" s="96" t="s">
        <v>2</v>
      </c>
      <c r="C5" s="99" t="s">
        <v>3</v>
      </c>
      <c r="D5" s="101"/>
      <c r="E5" s="99" t="s">
        <v>27</v>
      </c>
      <c r="F5" s="101"/>
      <c r="G5" s="99" t="s">
        <v>34</v>
      </c>
      <c r="H5" s="101"/>
      <c r="I5" s="99" t="s">
        <v>6</v>
      </c>
      <c r="J5" s="101"/>
      <c r="K5" s="99" t="s">
        <v>36</v>
      </c>
      <c r="L5" s="101"/>
      <c r="M5" s="99" t="s">
        <v>37</v>
      </c>
      <c r="N5" s="101"/>
      <c r="O5" s="99" t="s">
        <v>8</v>
      </c>
      <c r="P5" s="101"/>
      <c r="Q5" s="99" t="s">
        <v>28</v>
      </c>
      <c r="R5" s="101"/>
      <c r="S5" s="99" t="s">
        <v>38</v>
      </c>
      <c r="T5" s="101"/>
      <c r="U5" s="99" t="s">
        <v>29</v>
      </c>
      <c r="V5" s="101"/>
      <c r="W5" s="99" t="s">
        <v>30</v>
      </c>
      <c r="X5" s="101"/>
      <c r="Y5" s="99" t="s">
        <v>9</v>
      </c>
      <c r="Z5" s="101"/>
      <c r="AA5" s="99" t="s">
        <v>31</v>
      </c>
      <c r="AB5" s="101"/>
      <c r="AC5" s="99" t="s">
        <v>10</v>
      </c>
      <c r="AD5" s="101"/>
      <c r="AE5" s="99" t="s">
        <v>11</v>
      </c>
      <c r="AF5" s="101"/>
      <c r="AG5" s="99" t="s">
        <v>12</v>
      </c>
      <c r="AH5" s="101"/>
      <c r="AI5" s="99" t="s">
        <v>32</v>
      </c>
      <c r="AJ5" s="101"/>
      <c r="AK5" s="99" t="s">
        <v>13</v>
      </c>
      <c r="AL5" s="101"/>
      <c r="AM5" s="99" t="s">
        <v>14</v>
      </c>
      <c r="AN5" s="101"/>
    </row>
    <row r="6" spans="1:40" ht="93" customHeight="1" x14ac:dyDescent="0.2">
      <c r="A6" s="98"/>
      <c r="B6" s="98"/>
      <c r="C6" s="23" t="s">
        <v>50</v>
      </c>
      <c r="D6" s="23" t="s">
        <v>51</v>
      </c>
      <c r="E6" s="23" t="s">
        <v>50</v>
      </c>
      <c r="F6" s="23" t="s">
        <v>51</v>
      </c>
      <c r="G6" s="23" t="s">
        <v>50</v>
      </c>
      <c r="H6" s="23" t="s">
        <v>51</v>
      </c>
      <c r="I6" s="23" t="s">
        <v>50</v>
      </c>
      <c r="J6" s="23" t="s">
        <v>51</v>
      </c>
      <c r="K6" s="23" t="s">
        <v>50</v>
      </c>
      <c r="L6" s="23" t="s">
        <v>51</v>
      </c>
      <c r="M6" s="23" t="s">
        <v>50</v>
      </c>
      <c r="N6" s="23" t="s">
        <v>51</v>
      </c>
      <c r="O6" s="23" t="s">
        <v>50</v>
      </c>
      <c r="P6" s="23" t="s">
        <v>51</v>
      </c>
      <c r="Q6" s="23" t="s">
        <v>50</v>
      </c>
      <c r="R6" s="23" t="s">
        <v>51</v>
      </c>
      <c r="S6" s="23" t="s">
        <v>50</v>
      </c>
      <c r="T6" s="23" t="s">
        <v>51</v>
      </c>
      <c r="U6" s="23" t="s">
        <v>50</v>
      </c>
      <c r="V6" s="23" t="s">
        <v>51</v>
      </c>
      <c r="W6" s="23" t="s">
        <v>50</v>
      </c>
      <c r="X6" s="23" t="s">
        <v>51</v>
      </c>
      <c r="Y6" s="23" t="s">
        <v>50</v>
      </c>
      <c r="Z6" s="23" t="s">
        <v>51</v>
      </c>
      <c r="AA6" s="23" t="s">
        <v>50</v>
      </c>
      <c r="AB6" s="23" t="s">
        <v>51</v>
      </c>
      <c r="AC6" s="23" t="s">
        <v>50</v>
      </c>
      <c r="AD6" s="23" t="s">
        <v>51</v>
      </c>
      <c r="AE6" s="23" t="s">
        <v>50</v>
      </c>
      <c r="AF6" s="23" t="s">
        <v>51</v>
      </c>
      <c r="AG6" s="23" t="s">
        <v>50</v>
      </c>
      <c r="AH6" s="23" t="s">
        <v>51</v>
      </c>
      <c r="AI6" s="23" t="s">
        <v>50</v>
      </c>
      <c r="AJ6" s="23" t="s">
        <v>51</v>
      </c>
      <c r="AK6" s="23" t="s">
        <v>50</v>
      </c>
      <c r="AL6" s="23" t="s">
        <v>51</v>
      </c>
      <c r="AM6" s="23" t="s">
        <v>50</v>
      </c>
      <c r="AN6" s="23" t="s">
        <v>51</v>
      </c>
    </row>
    <row r="7" spans="1:40" ht="24.95" customHeight="1" x14ac:dyDescent="0.2">
      <c r="A7" s="53">
        <v>1</v>
      </c>
      <c r="B7" s="72" t="s">
        <v>47</v>
      </c>
      <c r="C7" s="73">
        <v>0</v>
      </c>
      <c r="D7" s="73">
        <v>0</v>
      </c>
      <c r="E7" s="73">
        <v>0</v>
      </c>
      <c r="F7" s="73">
        <v>0</v>
      </c>
      <c r="G7" s="73">
        <v>0</v>
      </c>
      <c r="H7" s="73">
        <v>0</v>
      </c>
      <c r="I7" s="73">
        <v>0</v>
      </c>
      <c r="J7" s="73">
        <v>0</v>
      </c>
      <c r="K7" s="73">
        <v>0</v>
      </c>
      <c r="L7" s="73">
        <v>0</v>
      </c>
      <c r="M7" s="73">
        <v>0</v>
      </c>
      <c r="N7" s="73">
        <v>0</v>
      </c>
      <c r="O7" s="73">
        <v>0</v>
      </c>
      <c r="P7" s="73">
        <v>0</v>
      </c>
      <c r="Q7" s="73">
        <v>0</v>
      </c>
      <c r="R7" s="73">
        <v>0</v>
      </c>
      <c r="S7" s="73">
        <v>0</v>
      </c>
      <c r="T7" s="73">
        <v>0</v>
      </c>
      <c r="U7" s="73">
        <v>0</v>
      </c>
      <c r="V7" s="73">
        <v>0</v>
      </c>
      <c r="W7" s="73">
        <v>0</v>
      </c>
      <c r="X7" s="73">
        <v>0</v>
      </c>
      <c r="Y7" s="73">
        <v>0</v>
      </c>
      <c r="Z7" s="73">
        <v>0</v>
      </c>
      <c r="AA7" s="73">
        <v>0</v>
      </c>
      <c r="AB7" s="73">
        <v>0</v>
      </c>
      <c r="AC7" s="73">
        <v>0</v>
      </c>
      <c r="AD7" s="73">
        <v>0</v>
      </c>
      <c r="AE7" s="73">
        <v>0</v>
      </c>
      <c r="AF7" s="73">
        <v>0</v>
      </c>
      <c r="AG7" s="73">
        <v>0</v>
      </c>
      <c r="AH7" s="73">
        <v>0</v>
      </c>
      <c r="AI7" s="73">
        <v>0</v>
      </c>
      <c r="AJ7" s="73">
        <v>0</v>
      </c>
      <c r="AK7" s="73">
        <v>0</v>
      </c>
      <c r="AL7" s="73">
        <v>0</v>
      </c>
      <c r="AM7" s="75">
        <f t="shared" ref="AM7:AM21" si="0">C7+E7+G7+I7+K7+M7+O7+Q7+S7+U7+W7+Y7+AA7+AC7+AE7+AG7+AI7+AK7</f>
        <v>0</v>
      </c>
      <c r="AN7" s="75">
        <f t="shared" ref="AN7:AN21" si="1">D7+F7+H7+J7+L7+N7+P7+R7+T7+V7+X7+Z7+AB7+AD7+AF7+AH7+AJ7+AL7</f>
        <v>0</v>
      </c>
    </row>
    <row r="8" spans="1:40" ht="24.95" customHeight="1" x14ac:dyDescent="0.2">
      <c r="A8" s="53">
        <v>2</v>
      </c>
      <c r="B8" s="72" t="s">
        <v>48</v>
      </c>
      <c r="C8" s="73">
        <v>0</v>
      </c>
      <c r="D8" s="73">
        <v>0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0</v>
      </c>
      <c r="AF8" s="73">
        <v>0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0</v>
      </c>
      <c r="AM8" s="75">
        <f t="shared" si="0"/>
        <v>0</v>
      </c>
      <c r="AN8" s="75">
        <f t="shared" si="1"/>
        <v>0</v>
      </c>
    </row>
    <row r="9" spans="1:40" ht="24.95" customHeight="1" x14ac:dyDescent="0.2">
      <c r="A9" s="53">
        <v>3</v>
      </c>
      <c r="B9" s="72" t="s">
        <v>58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0</v>
      </c>
      <c r="AB9" s="73">
        <v>0</v>
      </c>
      <c r="AC9" s="73">
        <v>0</v>
      </c>
      <c r="AD9" s="73">
        <v>0</v>
      </c>
      <c r="AE9" s="73">
        <v>0</v>
      </c>
      <c r="AF9" s="73">
        <v>0</v>
      </c>
      <c r="AG9" s="73">
        <v>0</v>
      </c>
      <c r="AH9" s="73">
        <v>0</v>
      </c>
      <c r="AI9" s="73">
        <v>0</v>
      </c>
      <c r="AJ9" s="73">
        <v>0</v>
      </c>
      <c r="AK9" s="73">
        <v>0</v>
      </c>
      <c r="AL9" s="73">
        <v>0</v>
      </c>
      <c r="AM9" s="75">
        <f t="shared" si="0"/>
        <v>0</v>
      </c>
      <c r="AN9" s="75">
        <f t="shared" si="1"/>
        <v>0</v>
      </c>
    </row>
    <row r="10" spans="1:40" ht="24.95" customHeight="1" x14ac:dyDescent="0.2">
      <c r="A10" s="53">
        <v>4</v>
      </c>
      <c r="B10" s="72" t="s">
        <v>66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0</v>
      </c>
      <c r="AA10" s="73">
        <v>0</v>
      </c>
      <c r="AB10" s="73">
        <v>0</v>
      </c>
      <c r="AC10" s="73">
        <v>0</v>
      </c>
      <c r="AD10" s="73">
        <v>0</v>
      </c>
      <c r="AE10" s="73">
        <v>0</v>
      </c>
      <c r="AF10" s="73">
        <v>0</v>
      </c>
      <c r="AG10" s="73">
        <v>0</v>
      </c>
      <c r="AH10" s="73">
        <v>0</v>
      </c>
      <c r="AI10" s="73">
        <v>0</v>
      </c>
      <c r="AJ10" s="73">
        <v>0</v>
      </c>
      <c r="AK10" s="73">
        <v>0</v>
      </c>
      <c r="AL10" s="73">
        <v>0</v>
      </c>
      <c r="AM10" s="75">
        <f t="shared" si="0"/>
        <v>0</v>
      </c>
      <c r="AN10" s="75">
        <f t="shared" si="1"/>
        <v>0</v>
      </c>
    </row>
    <row r="11" spans="1:40" ht="24.95" customHeight="1" x14ac:dyDescent="0.2">
      <c r="A11" s="53">
        <v>5</v>
      </c>
      <c r="B11" s="72" t="s">
        <v>59</v>
      </c>
      <c r="C11" s="73">
        <v>0</v>
      </c>
      <c r="D11" s="73">
        <v>0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3">
        <v>0</v>
      </c>
      <c r="AD11" s="73">
        <v>0</v>
      </c>
      <c r="AE11" s="73">
        <v>0</v>
      </c>
      <c r="AF11" s="73">
        <v>0</v>
      </c>
      <c r="AG11" s="73">
        <v>0</v>
      </c>
      <c r="AH11" s="73">
        <v>0</v>
      </c>
      <c r="AI11" s="73">
        <v>0</v>
      </c>
      <c r="AJ11" s="73">
        <v>0</v>
      </c>
      <c r="AK11" s="73">
        <v>0</v>
      </c>
      <c r="AL11" s="73">
        <v>0</v>
      </c>
      <c r="AM11" s="75">
        <f t="shared" si="0"/>
        <v>0</v>
      </c>
      <c r="AN11" s="75">
        <f t="shared" si="1"/>
        <v>0</v>
      </c>
    </row>
    <row r="12" spans="1:40" ht="24.95" customHeight="1" x14ac:dyDescent="0.2">
      <c r="A12" s="53">
        <v>6</v>
      </c>
      <c r="B12" s="72" t="s">
        <v>60</v>
      </c>
      <c r="C12" s="73">
        <v>0</v>
      </c>
      <c r="D12" s="73">
        <v>0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73">
        <v>0</v>
      </c>
      <c r="AB12" s="73">
        <v>0</v>
      </c>
      <c r="AC12" s="73">
        <v>0</v>
      </c>
      <c r="AD12" s="73">
        <v>0</v>
      </c>
      <c r="AE12" s="73">
        <v>0</v>
      </c>
      <c r="AF12" s="73">
        <v>0</v>
      </c>
      <c r="AG12" s="73">
        <v>0</v>
      </c>
      <c r="AH12" s="73">
        <v>0</v>
      </c>
      <c r="AI12" s="73">
        <v>0</v>
      </c>
      <c r="AJ12" s="73">
        <v>0</v>
      </c>
      <c r="AK12" s="73">
        <v>0</v>
      </c>
      <c r="AL12" s="73">
        <v>0</v>
      </c>
      <c r="AM12" s="75">
        <f t="shared" si="0"/>
        <v>0</v>
      </c>
      <c r="AN12" s="75">
        <f t="shared" si="1"/>
        <v>0</v>
      </c>
    </row>
    <row r="13" spans="1:40" ht="24.95" customHeight="1" x14ac:dyDescent="0.2">
      <c r="A13" s="53">
        <v>7</v>
      </c>
      <c r="B13" s="72" t="s">
        <v>61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0</v>
      </c>
      <c r="Z13" s="73">
        <v>0</v>
      </c>
      <c r="AA13" s="73">
        <v>0</v>
      </c>
      <c r="AB13" s="73">
        <v>0</v>
      </c>
      <c r="AC13" s="73">
        <v>0</v>
      </c>
      <c r="AD13" s="73">
        <v>0</v>
      </c>
      <c r="AE13" s="73">
        <v>0</v>
      </c>
      <c r="AF13" s="73">
        <v>0</v>
      </c>
      <c r="AG13" s="73">
        <v>0</v>
      </c>
      <c r="AH13" s="73">
        <v>0</v>
      </c>
      <c r="AI13" s="73">
        <v>0</v>
      </c>
      <c r="AJ13" s="73">
        <v>0</v>
      </c>
      <c r="AK13" s="73">
        <v>0</v>
      </c>
      <c r="AL13" s="73">
        <v>0</v>
      </c>
      <c r="AM13" s="75">
        <f t="shared" si="0"/>
        <v>0</v>
      </c>
      <c r="AN13" s="75">
        <f t="shared" si="1"/>
        <v>0</v>
      </c>
    </row>
    <row r="14" spans="1:40" ht="24.95" customHeight="1" x14ac:dyDescent="0.2">
      <c r="A14" s="53">
        <v>8</v>
      </c>
      <c r="B14" s="72" t="s">
        <v>62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0</v>
      </c>
      <c r="Z14" s="73">
        <v>0</v>
      </c>
      <c r="AA14" s="73">
        <v>0</v>
      </c>
      <c r="AB14" s="73">
        <v>0</v>
      </c>
      <c r="AC14" s="73">
        <v>0</v>
      </c>
      <c r="AD14" s="73">
        <v>0</v>
      </c>
      <c r="AE14" s="73">
        <v>0</v>
      </c>
      <c r="AF14" s="73">
        <v>0</v>
      </c>
      <c r="AG14" s="73">
        <v>0</v>
      </c>
      <c r="AH14" s="73">
        <v>0</v>
      </c>
      <c r="AI14" s="73">
        <v>0</v>
      </c>
      <c r="AJ14" s="73">
        <v>0</v>
      </c>
      <c r="AK14" s="73">
        <v>0</v>
      </c>
      <c r="AL14" s="73">
        <v>0</v>
      </c>
      <c r="AM14" s="75">
        <f t="shared" si="0"/>
        <v>0</v>
      </c>
      <c r="AN14" s="75">
        <f t="shared" si="1"/>
        <v>0</v>
      </c>
    </row>
    <row r="15" spans="1:40" ht="24.95" customHeight="1" x14ac:dyDescent="0.2">
      <c r="A15" s="53">
        <v>9</v>
      </c>
      <c r="B15" s="72" t="s">
        <v>63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0</v>
      </c>
      <c r="Z15" s="73">
        <v>0</v>
      </c>
      <c r="AA15" s="73">
        <v>0</v>
      </c>
      <c r="AB15" s="73">
        <v>0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0</v>
      </c>
      <c r="AM15" s="75">
        <f t="shared" si="0"/>
        <v>0</v>
      </c>
      <c r="AN15" s="75">
        <f t="shared" si="1"/>
        <v>0</v>
      </c>
    </row>
    <row r="16" spans="1:40" ht="24.95" customHeight="1" x14ac:dyDescent="0.2">
      <c r="A16" s="53">
        <v>10</v>
      </c>
      <c r="B16" s="72" t="s">
        <v>49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0</v>
      </c>
      <c r="AA16" s="73">
        <v>0</v>
      </c>
      <c r="AB16" s="73">
        <v>0</v>
      </c>
      <c r="AC16" s="73">
        <v>0</v>
      </c>
      <c r="AD16" s="73">
        <v>0</v>
      </c>
      <c r="AE16" s="73">
        <v>0</v>
      </c>
      <c r="AF16" s="73">
        <v>0</v>
      </c>
      <c r="AG16" s="73">
        <v>0</v>
      </c>
      <c r="AH16" s="73">
        <v>0</v>
      </c>
      <c r="AI16" s="73">
        <v>0</v>
      </c>
      <c r="AJ16" s="73">
        <v>0</v>
      </c>
      <c r="AK16" s="73">
        <v>0</v>
      </c>
      <c r="AL16" s="73">
        <v>0</v>
      </c>
      <c r="AM16" s="75">
        <f t="shared" si="0"/>
        <v>0</v>
      </c>
      <c r="AN16" s="75">
        <f t="shared" si="1"/>
        <v>0</v>
      </c>
    </row>
    <row r="17" spans="1:40" ht="24.95" customHeight="1" x14ac:dyDescent="0.2">
      <c r="A17" s="53">
        <v>11</v>
      </c>
      <c r="B17" s="72" t="s">
        <v>64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0</v>
      </c>
      <c r="Z17" s="73">
        <v>0</v>
      </c>
      <c r="AA17" s="73">
        <v>0</v>
      </c>
      <c r="AB17" s="73">
        <v>0</v>
      </c>
      <c r="AC17" s="73">
        <v>0</v>
      </c>
      <c r="AD17" s="73">
        <v>0</v>
      </c>
      <c r="AE17" s="73">
        <v>0</v>
      </c>
      <c r="AF17" s="73">
        <v>0</v>
      </c>
      <c r="AG17" s="73">
        <v>0</v>
      </c>
      <c r="AH17" s="73">
        <v>0</v>
      </c>
      <c r="AI17" s="73">
        <v>0</v>
      </c>
      <c r="AJ17" s="73">
        <v>0</v>
      </c>
      <c r="AK17" s="73">
        <v>0</v>
      </c>
      <c r="AL17" s="73">
        <v>0</v>
      </c>
      <c r="AM17" s="75">
        <f t="shared" si="0"/>
        <v>0</v>
      </c>
      <c r="AN17" s="75">
        <f t="shared" si="1"/>
        <v>0</v>
      </c>
    </row>
    <row r="18" spans="1:40" ht="24.95" customHeight="1" x14ac:dyDescent="0.2">
      <c r="A18" s="53">
        <v>12</v>
      </c>
      <c r="B18" s="72" t="s">
        <v>65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0</v>
      </c>
      <c r="AD18" s="73">
        <v>0</v>
      </c>
      <c r="AE18" s="73">
        <v>0</v>
      </c>
      <c r="AF18" s="73">
        <v>0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0</v>
      </c>
      <c r="AM18" s="75">
        <f t="shared" si="0"/>
        <v>0</v>
      </c>
      <c r="AN18" s="75">
        <f t="shared" si="1"/>
        <v>0</v>
      </c>
    </row>
    <row r="19" spans="1:40" ht="24.95" customHeight="1" x14ac:dyDescent="0.2">
      <c r="A19" s="53">
        <v>13</v>
      </c>
      <c r="B19" s="72" t="s">
        <v>67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0</v>
      </c>
      <c r="AF19" s="73">
        <v>0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0</v>
      </c>
      <c r="AM19" s="75">
        <f t="shared" si="0"/>
        <v>0</v>
      </c>
      <c r="AN19" s="75">
        <f t="shared" si="1"/>
        <v>0</v>
      </c>
    </row>
    <row r="20" spans="1:40" ht="24.95" customHeight="1" x14ac:dyDescent="0.2">
      <c r="A20" s="53">
        <v>14</v>
      </c>
      <c r="B20" s="72" t="s">
        <v>68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0</v>
      </c>
      <c r="AF20" s="73">
        <v>0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0</v>
      </c>
      <c r="AM20" s="75">
        <f t="shared" si="0"/>
        <v>0</v>
      </c>
      <c r="AN20" s="75">
        <f t="shared" si="1"/>
        <v>0</v>
      </c>
    </row>
    <row r="21" spans="1:40" ht="24.95" customHeight="1" x14ac:dyDescent="0.2">
      <c r="A21" s="53">
        <v>15</v>
      </c>
      <c r="B21" s="74" t="s">
        <v>57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0</v>
      </c>
      <c r="AA21" s="73">
        <v>-6261.89</v>
      </c>
      <c r="AB21" s="73">
        <v>-84.380000000000109</v>
      </c>
      <c r="AC21" s="73">
        <v>0</v>
      </c>
      <c r="AD21" s="73">
        <v>0</v>
      </c>
      <c r="AE21" s="73">
        <v>0</v>
      </c>
      <c r="AF21" s="73">
        <v>0</v>
      </c>
      <c r="AG21" s="73">
        <v>0</v>
      </c>
      <c r="AH21" s="73">
        <v>0</v>
      </c>
      <c r="AI21" s="73">
        <v>0</v>
      </c>
      <c r="AJ21" s="73">
        <v>0</v>
      </c>
      <c r="AK21" s="73">
        <v>0</v>
      </c>
      <c r="AL21" s="73">
        <v>0</v>
      </c>
      <c r="AM21" s="75">
        <f t="shared" si="0"/>
        <v>-6261.89</v>
      </c>
      <c r="AN21" s="75">
        <f t="shared" si="1"/>
        <v>-84.380000000000109</v>
      </c>
    </row>
    <row r="22" spans="1:40" ht="15" x14ac:dyDescent="0.2">
      <c r="A22" s="26"/>
      <c r="B22" s="12" t="s">
        <v>1</v>
      </c>
      <c r="C22" s="76">
        <f t="shared" ref="C22:AN22" si="2">SUM(C7:C21)</f>
        <v>0</v>
      </c>
      <c r="D22" s="76">
        <f t="shared" si="2"/>
        <v>0</v>
      </c>
      <c r="E22" s="76">
        <f t="shared" si="2"/>
        <v>0</v>
      </c>
      <c r="F22" s="76">
        <f t="shared" si="2"/>
        <v>0</v>
      </c>
      <c r="G22" s="76">
        <f t="shared" si="2"/>
        <v>0</v>
      </c>
      <c r="H22" s="76">
        <f t="shared" si="2"/>
        <v>0</v>
      </c>
      <c r="I22" s="76">
        <f t="shared" si="2"/>
        <v>0</v>
      </c>
      <c r="J22" s="76">
        <f t="shared" si="2"/>
        <v>0</v>
      </c>
      <c r="K22" s="76">
        <f t="shared" si="2"/>
        <v>0</v>
      </c>
      <c r="L22" s="76">
        <f t="shared" si="2"/>
        <v>0</v>
      </c>
      <c r="M22" s="76">
        <f t="shared" si="2"/>
        <v>0</v>
      </c>
      <c r="N22" s="76">
        <f t="shared" si="2"/>
        <v>0</v>
      </c>
      <c r="O22" s="76">
        <f t="shared" si="2"/>
        <v>0</v>
      </c>
      <c r="P22" s="76">
        <f t="shared" si="2"/>
        <v>0</v>
      </c>
      <c r="Q22" s="76">
        <f t="shared" si="2"/>
        <v>0</v>
      </c>
      <c r="R22" s="76">
        <f t="shared" si="2"/>
        <v>0</v>
      </c>
      <c r="S22" s="76">
        <f t="shared" si="2"/>
        <v>0</v>
      </c>
      <c r="T22" s="76">
        <f t="shared" si="2"/>
        <v>0</v>
      </c>
      <c r="U22" s="76">
        <f t="shared" si="2"/>
        <v>0</v>
      </c>
      <c r="V22" s="76">
        <f t="shared" si="2"/>
        <v>0</v>
      </c>
      <c r="W22" s="76">
        <f t="shared" si="2"/>
        <v>0</v>
      </c>
      <c r="X22" s="76">
        <f t="shared" si="2"/>
        <v>0</v>
      </c>
      <c r="Y22" s="76">
        <f t="shared" si="2"/>
        <v>0</v>
      </c>
      <c r="Z22" s="76">
        <f t="shared" si="2"/>
        <v>0</v>
      </c>
      <c r="AA22" s="76">
        <f t="shared" si="2"/>
        <v>-6261.89</v>
      </c>
      <c r="AB22" s="76">
        <f t="shared" si="2"/>
        <v>-84.380000000000109</v>
      </c>
      <c r="AC22" s="76">
        <f t="shared" si="2"/>
        <v>0</v>
      </c>
      <c r="AD22" s="76">
        <f t="shared" si="2"/>
        <v>0</v>
      </c>
      <c r="AE22" s="76">
        <f t="shared" si="2"/>
        <v>0</v>
      </c>
      <c r="AF22" s="76">
        <f t="shared" si="2"/>
        <v>0</v>
      </c>
      <c r="AG22" s="76">
        <f t="shared" si="2"/>
        <v>0</v>
      </c>
      <c r="AH22" s="76">
        <f t="shared" si="2"/>
        <v>0</v>
      </c>
      <c r="AI22" s="76">
        <f t="shared" si="2"/>
        <v>0</v>
      </c>
      <c r="AJ22" s="76">
        <f t="shared" si="2"/>
        <v>0</v>
      </c>
      <c r="AK22" s="76">
        <f t="shared" si="2"/>
        <v>0</v>
      </c>
      <c r="AL22" s="76">
        <f t="shared" si="2"/>
        <v>0</v>
      </c>
      <c r="AM22" s="76">
        <f t="shared" si="2"/>
        <v>-6261.89</v>
      </c>
      <c r="AN22" s="76">
        <f t="shared" si="2"/>
        <v>-84.380000000000109</v>
      </c>
    </row>
    <row r="24" spans="1:40" ht="15" x14ac:dyDescent="0.2">
      <c r="A24" s="35"/>
      <c r="B24" s="17" t="s">
        <v>15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1"/>
      <c r="P24" s="1"/>
      <c r="Q24" s="1"/>
      <c r="R24" s="1"/>
      <c r="S24" s="1"/>
      <c r="T24" s="1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30"/>
      <c r="AN24" s="30"/>
    </row>
    <row r="25" spans="1:40" ht="13.5" customHeight="1" x14ac:dyDescent="0.2">
      <c r="A25" s="35"/>
      <c r="B25" s="109" t="s">
        <v>75</v>
      </c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36"/>
      <c r="P25" s="36"/>
      <c r="Q25" s="36"/>
      <c r="R25" s="36"/>
      <c r="S25" s="36"/>
      <c r="T25" s="36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4"/>
      <c r="AN25" s="34"/>
    </row>
    <row r="26" spans="1:40" ht="15" x14ac:dyDescent="0.2">
      <c r="A26" s="35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N26" s="30"/>
    </row>
    <row r="27" spans="1:40" x14ac:dyDescent="0.2">
      <c r="B27" s="17" t="s">
        <v>55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  <c r="AM27" s="34"/>
      <c r="AN27" s="34"/>
    </row>
    <row r="28" spans="1:40" x14ac:dyDescent="0.2">
      <c r="B28" s="17" t="s">
        <v>56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  <row r="29" spans="1:40" x14ac:dyDescent="0.2">
      <c r="AM29" s="34"/>
      <c r="AN29" s="34"/>
    </row>
    <row r="30" spans="1:40" x14ac:dyDescent="0.2">
      <c r="AM30" s="34"/>
      <c r="AN30" s="34"/>
    </row>
  </sheetData>
  <sortState ref="B8:AN21">
    <sortCondition descending="1" ref="AM7:AM21"/>
  </sortState>
  <mergeCells count="24">
    <mergeCell ref="AK5:AL5"/>
    <mergeCell ref="AM5:AN5"/>
    <mergeCell ref="B25:N26"/>
    <mergeCell ref="A1:L1"/>
    <mergeCell ref="A2:L2"/>
    <mergeCell ref="Y5:Z5"/>
    <mergeCell ref="AA5:AB5"/>
    <mergeCell ref="AC5:AD5"/>
    <mergeCell ref="AE5:AF5"/>
    <mergeCell ref="AG5:AH5"/>
    <mergeCell ref="AI5:AJ5"/>
    <mergeCell ref="M5:N5"/>
    <mergeCell ref="O5:P5"/>
    <mergeCell ref="Q5:R5"/>
    <mergeCell ref="S5:T5"/>
    <mergeCell ref="U5:V5"/>
    <mergeCell ref="W5:X5"/>
    <mergeCell ref="K5:L5"/>
    <mergeCell ref="A5:A6"/>
    <mergeCell ref="B5:B6"/>
    <mergeCell ref="C5:D5"/>
    <mergeCell ref="E5:F5"/>
    <mergeCell ref="G5:H5"/>
    <mergeCell ref="I5:J5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38"/>
  </sheetPr>
  <dimension ref="A2:E28"/>
  <sheetViews>
    <sheetView zoomScale="90" zoomScaleNormal="90" workbookViewId="0">
      <pane xSplit="2" ySplit="6" topLeftCell="C10" activePane="bottomRight" state="frozen"/>
      <selection pane="topRight"/>
      <selection pane="bottomLeft"/>
      <selection pane="bottomRight" activeCell="C25" sqref="C25"/>
    </sheetView>
  </sheetViews>
  <sheetFormatPr defaultRowHeight="12.75" x14ac:dyDescent="0.2"/>
  <cols>
    <col min="1" max="1" width="4.42578125" customWidth="1"/>
    <col min="2" max="2" width="56.28515625" customWidth="1"/>
    <col min="3" max="3" width="13" customWidth="1"/>
    <col min="4" max="4" width="9.42578125" bestFit="1" customWidth="1"/>
  </cols>
  <sheetData>
    <row r="2" spans="1:5" ht="12.75" customHeight="1" x14ac:dyDescent="0.2">
      <c r="A2" s="111" t="s">
        <v>88</v>
      </c>
      <c r="B2" s="111"/>
      <c r="C2" s="111"/>
      <c r="D2" s="111"/>
    </row>
    <row r="3" spans="1:5" ht="12.75" customHeight="1" x14ac:dyDescent="0.2">
      <c r="A3" s="111"/>
      <c r="B3" s="111"/>
      <c r="C3" s="111"/>
      <c r="D3" s="111"/>
      <c r="E3" s="4"/>
    </row>
    <row r="4" spans="1:5" x14ac:dyDescent="0.2">
      <c r="A4" s="111"/>
      <c r="B4" s="111"/>
      <c r="C4" s="111"/>
      <c r="D4" s="111"/>
      <c r="E4" s="4"/>
    </row>
    <row r="6" spans="1:5" ht="43.5" customHeight="1" x14ac:dyDescent="0.2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 x14ac:dyDescent="0.2">
      <c r="A7" s="13">
        <v>1</v>
      </c>
      <c r="B7" s="7" t="s">
        <v>3</v>
      </c>
      <c r="C7" s="79">
        <f>HLOOKUP(B7,'სტატისტი პრემიები(მიღ. გადაზღ.)'!$4:$21,18,FALSE)</f>
        <v>0</v>
      </c>
      <c r="D7" s="61">
        <f>C7/$C$25</f>
        <v>0</v>
      </c>
    </row>
    <row r="8" spans="1:5" ht="27" customHeight="1" x14ac:dyDescent="0.2">
      <c r="A8" s="13">
        <v>2</v>
      </c>
      <c r="B8" s="7" t="s">
        <v>27</v>
      </c>
      <c r="C8" s="79">
        <f>HLOOKUP(B8,'სტატისტი პრემიები(მიღ. გადაზღ.)'!$4:$21,18,FALSE)</f>
        <v>0</v>
      </c>
      <c r="D8" s="61">
        <f t="shared" ref="D8:D21" si="0">C8/$C$25</f>
        <v>0</v>
      </c>
    </row>
    <row r="9" spans="1:5" ht="27" customHeight="1" x14ac:dyDescent="0.2">
      <c r="A9" s="13">
        <v>3</v>
      </c>
      <c r="B9" s="7" t="s">
        <v>34</v>
      </c>
      <c r="C9" s="79">
        <f>HLOOKUP(B9,'სტატისტი პრემიები(მიღ. გადაზღ.)'!$4:$21,18,FALSE)</f>
        <v>0</v>
      </c>
      <c r="D9" s="61">
        <f t="shared" si="0"/>
        <v>0</v>
      </c>
    </row>
    <row r="10" spans="1:5" ht="27" customHeight="1" x14ac:dyDescent="0.2">
      <c r="A10" s="13">
        <v>4</v>
      </c>
      <c r="B10" s="7" t="s">
        <v>6</v>
      </c>
      <c r="C10" s="79">
        <f>HLOOKUP(B10,'სტატისტი პრემიები(მიღ. გადაზღ.)'!$4:$21,18,FALSE)</f>
        <v>0</v>
      </c>
      <c r="D10" s="61">
        <f t="shared" si="0"/>
        <v>0</v>
      </c>
    </row>
    <row r="11" spans="1:5" ht="27" customHeight="1" x14ac:dyDescent="0.2">
      <c r="A11" s="13">
        <v>5</v>
      </c>
      <c r="B11" s="7" t="s">
        <v>35</v>
      </c>
      <c r="C11" s="79">
        <f>HLOOKUP(B11,'სტატისტი პრემიები(მიღ. გადაზღ.)'!$4:$21,18,FALSE)</f>
        <v>47641.116346999996</v>
      </c>
      <c r="D11" s="61">
        <f t="shared" si="0"/>
        <v>4.2515183038035878E-2</v>
      </c>
    </row>
    <row r="12" spans="1:5" ht="27" customHeight="1" x14ac:dyDescent="0.2">
      <c r="A12" s="13">
        <v>6</v>
      </c>
      <c r="B12" s="7" t="s">
        <v>7</v>
      </c>
      <c r="C12" s="79">
        <f>HLOOKUP(B12,'სტატისტი პრემიები(მიღ. გადაზღ.)'!$4:$21,18,FALSE)</f>
        <v>1291.8499999999999</v>
      </c>
      <c r="D12" s="61">
        <f t="shared" si="0"/>
        <v>1.1528537410342445E-3</v>
      </c>
    </row>
    <row r="13" spans="1:5" ht="27" customHeight="1" x14ac:dyDescent="0.2">
      <c r="A13" s="13">
        <v>7</v>
      </c>
      <c r="B13" s="7" t="s">
        <v>8</v>
      </c>
      <c r="C13" s="79">
        <f>HLOOKUP(B13,'სტატისტი პრემიები(მიღ. გადაზღ.)'!$4:$21,18,FALSE)</f>
        <v>0</v>
      </c>
      <c r="D13" s="61">
        <f t="shared" si="0"/>
        <v>0</v>
      </c>
    </row>
    <row r="14" spans="1:5" ht="27" customHeight="1" x14ac:dyDescent="0.2">
      <c r="A14" s="13">
        <v>8</v>
      </c>
      <c r="B14" s="7" t="s">
        <v>28</v>
      </c>
      <c r="C14" s="79">
        <f>HLOOKUP(B14,'სტატისტი პრემიები(მიღ. გადაზღ.)'!$4:$21,18,FALSE)</f>
        <v>0</v>
      </c>
      <c r="D14" s="61">
        <f t="shared" si="0"/>
        <v>0</v>
      </c>
    </row>
    <row r="15" spans="1:5" ht="27" customHeight="1" x14ac:dyDescent="0.2">
      <c r="A15" s="13">
        <v>9</v>
      </c>
      <c r="B15" s="7" t="s">
        <v>38</v>
      </c>
      <c r="C15" s="79">
        <f>HLOOKUP(B15,'სტატისტი პრემიები(მიღ. გადაზღ.)'!$4:$21,18,FALSE)</f>
        <v>0</v>
      </c>
      <c r="D15" s="61">
        <f t="shared" si="0"/>
        <v>0</v>
      </c>
    </row>
    <row r="16" spans="1:5" ht="27" customHeight="1" x14ac:dyDescent="0.2">
      <c r="A16" s="13">
        <v>10</v>
      </c>
      <c r="B16" s="7" t="s">
        <v>29</v>
      </c>
      <c r="C16" s="79">
        <f>HLOOKUP(B16,'სტატისტი პრემიები(მიღ. გადაზღ.)'!$4:$21,18,FALSE)</f>
        <v>0</v>
      </c>
      <c r="D16" s="61">
        <f t="shared" si="0"/>
        <v>0</v>
      </c>
    </row>
    <row r="17" spans="1:4" ht="27" customHeight="1" x14ac:dyDescent="0.2">
      <c r="A17" s="13">
        <v>11</v>
      </c>
      <c r="B17" s="7" t="s">
        <v>30</v>
      </c>
      <c r="C17" s="79">
        <f>HLOOKUP(B17,'სტატისტი პრემიები(მიღ. გადაზღ.)'!$4:$21,18,FALSE)</f>
        <v>0</v>
      </c>
      <c r="D17" s="61">
        <f t="shared" si="0"/>
        <v>0</v>
      </c>
    </row>
    <row r="18" spans="1:4" ht="27" customHeight="1" x14ac:dyDescent="0.2">
      <c r="A18" s="13">
        <v>12</v>
      </c>
      <c r="B18" s="7" t="s">
        <v>9</v>
      </c>
      <c r="C18" s="79">
        <f>HLOOKUP(B18,'სტატისტი პრემიები(მიღ. გადაზღ.)'!$4:$21,18,FALSE)</f>
        <v>0</v>
      </c>
      <c r="D18" s="61">
        <f t="shared" si="0"/>
        <v>0</v>
      </c>
    </row>
    <row r="19" spans="1:4" ht="27" customHeight="1" x14ac:dyDescent="0.2">
      <c r="A19" s="13">
        <v>13</v>
      </c>
      <c r="B19" s="7" t="s">
        <v>33</v>
      </c>
      <c r="C19" s="79">
        <f>HLOOKUP(B19,'სტატისტი პრემიები(მიღ. გადაზღ.)'!$4:$21,18,FALSE)</f>
        <v>1071634.1568</v>
      </c>
      <c r="D19" s="61">
        <f t="shared" si="0"/>
        <v>0.95633196322092984</v>
      </c>
    </row>
    <row r="20" spans="1:4" ht="27" customHeight="1" x14ac:dyDescent="0.2">
      <c r="A20" s="13">
        <v>14</v>
      </c>
      <c r="B20" s="7" t="s">
        <v>10</v>
      </c>
      <c r="C20" s="79">
        <f>HLOOKUP(B20,'სტატისტი პრემიები(მიღ. გადაზღ.)'!$4:$21,18,FALSE)</f>
        <v>0</v>
      </c>
      <c r="D20" s="61">
        <f t="shared" si="0"/>
        <v>0</v>
      </c>
    </row>
    <row r="21" spans="1:4" ht="27" customHeight="1" x14ac:dyDescent="0.2">
      <c r="A21" s="13">
        <v>15</v>
      </c>
      <c r="B21" s="7" t="s">
        <v>11</v>
      </c>
      <c r="C21" s="79">
        <f>HLOOKUP(B21,'სტატისტი პრემიები(მიღ. გადაზღ.)'!$4:$21,18,FALSE)</f>
        <v>0</v>
      </c>
      <c r="D21" s="61">
        <f t="shared" si="0"/>
        <v>0</v>
      </c>
    </row>
    <row r="22" spans="1:4" ht="27" customHeight="1" x14ac:dyDescent="0.2">
      <c r="A22" s="13">
        <v>16</v>
      </c>
      <c r="B22" s="7" t="s">
        <v>12</v>
      </c>
      <c r="C22" s="79">
        <f>HLOOKUP(B22,'სტატისტი პრემიები(მიღ. გადაზღ.)'!$4:$21,18,FALSE)</f>
        <v>0</v>
      </c>
      <c r="D22" s="61">
        <f>C22/$C$25</f>
        <v>0</v>
      </c>
    </row>
    <row r="23" spans="1:4" ht="27" customHeight="1" x14ac:dyDescent="0.2">
      <c r="A23" s="13">
        <v>17</v>
      </c>
      <c r="B23" s="7" t="s">
        <v>32</v>
      </c>
      <c r="C23" s="79">
        <f>HLOOKUP(B23,'სტატისტი პრემიები(მიღ. გადაზღ.)'!$4:$21,18,FALSE)</f>
        <v>0</v>
      </c>
      <c r="D23" s="61">
        <f>C23/$C$25</f>
        <v>0</v>
      </c>
    </row>
    <row r="24" spans="1:4" ht="27" customHeight="1" x14ac:dyDescent="0.2">
      <c r="A24" s="13">
        <v>18</v>
      </c>
      <c r="B24" s="7" t="s">
        <v>13</v>
      </c>
      <c r="C24" s="79">
        <f>HLOOKUP(B24,'სტატისტი პრემიები(მიღ. გადაზღ.)'!$4:$21,18,FALSE)</f>
        <v>0</v>
      </c>
      <c r="D24" s="61">
        <f>C24/$C$25</f>
        <v>0</v>
      </c>
    </row>
    <row r="25" spans="1:4" ht="27" customHeight="1" x14ac:dyDescent="0.2">
      <c r="A25" s="8"/>
      <c r="B25" s="9" t="s">
        <v>14</v>
      </c>
      <c r="C25" s="59">
        <f>SUM(C7:C24)</f>
        <v>1120567.1231470001</v>
      </c>
      <c r="D25" s="60">
        <f>SUM(D7:D24)</f>
        <v>1</v>
      </c>
    </row>
    <row r="26" spans="1:4" x14ac:dyDescent="0.2">
      <c r="C26" s="3"/>
    </row>
    <row r="27" spans="1:4" x14ac:dyDescent="0.2">
      <c r="C27" s="3"/>
    </row>
    <row r="28" spans="1:4" x14ac:dyDescent="0.2">
      <c r="C28" s="3"/>
    </row>
  </sheetData>
  <mergeCells count="1">
    <mergeCell ref="A2:D4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H24"/>
  <sheetViews>
    <sheetView zoomScale="90" zoomScaleNormal="90" workbookViewId="0">
      <pane xSplit="2" ySplit="4" topLeftCell="C5" activePane="bottomRight" state="frozen"/>
      <selection pane="topRight" activeCell="C1" sqref="C1"/>
      <selection pane="bottomLeft" activeCell="A6" sqref="A6"/>
      <selection pane="bottomRight"/>
    </sheetView>
  </sheetViews>
  <sheetFormatPr defaultRowHeight="12.75" x14ac:dyDescent="0.2"/>
  <cols>
    <col min="1" max="1" width="5.85546875" style="25" customWidth="1"/>
    <col min="2" max="2" width="49.5703125" style="25" customWidth="1"/>
    <col min="3" max="8" width="20" style="25" customWidth="1"/>
    <col min="9" max="16384" width="9.140625" style="25"/>
  </cols>
  <sheetData>
    <row r="1" spans="1:8" s="20" customFormat="1" ht="28.5" customHeight="1" x14ac:dyDescent="0.2">
      <c r="A1" s="15" t="s">
        <v>78</v>
      </c>
      <c r="B1" s="14"/>
    </row>
    <row r="2" spans="1:8" s="20" customFormat="1" ht="18" customHeight="1" x14ac:dyDescent="0.2">
      <c r="A2" s="21" t="s">
        <v>39</v>
      </c>
      <c r="B2" s="14"/>
    </row>
    <row r="3" spans="1:8" s="22" customFormat="1" ht="18" customHeight="1" x14ac:dyDescent="0.2">
      <c r="A3" s="64"/>
      <c r="C3" s="14"/>
      <c r="D3" s="14"/>
      <c r="E3" s="14"/>
      <c r="F3" s="14"/>
      <c r="G3" s="14"/>
    </row>
    <row r="4" spans="1:8" s="22" customFormat="1" ht="89.25" customHeight="1" x14ac:dyDescent="0.2">
      <c r="A4" s="67" t="s">
        <v>0</v>
      </c>
      <c r="B4" s="67" t="s">
        <v>2</v>
      </c>
      <c r="C4" s="66" t="s">
        <v>40</v>
      </c>
      <c r="D4" s="66" t="s">
        <v>41</v>
      </c>
      <c r="E4" s="66" t="s">
        <v>7</v>
      </c>
      <c r="F4" s="66" t="s">
        <v>28</v>
      </c>
      <c r="G4" s="66" t="s">
        <v>42</v>
      </c>
      <c r="H4" s="65" t="s">
        <v>14</v>
      </c>
    </row>
    <row r="5" spans="1:8" s="22" customFormat="1" ht="24.95" customHeight="1" x14ac:dyDescent="0.2">
      <c r="A5" s="53">
        <v>1</v>
      </c>
      <c r="B5" s="54" t="s">
        <v>48</v>
      </c>
      <c r="C5" s="73">
        <v>10453</v>
      </c>
      <c r="D5" s="73">
        <v>0</v>
      </c>
      <c r="E5" s="73">
        <v>10318</v>
      </c>
      <c r="F5" s="73">
        <v>3</v>
      </c>
      <c r="G5" s="73">
        <v>4</v>
      </c>
      <c r="H5" s="75">
        <f t="shared" ref="H5:H19" si="0">SUM(C5:G5)</f>
        <v>20778</v>
      </c>
    </row>
    <row r="6" spans="1:8" s="24" customFormat="1" ht="24.95" customHeight="1" x14ac:dyDescent="0.2">
      <c r="A6" s="53">
        <v>2</v>
      </c>
      <c r="B6" s="54" t="s">
        <v>47</v>
      </c>
      <c r="C6" s="73">
        <v>6919</v>
      </c>
      <c r="D6" s="73">
        <v>0</v>
      </c>
      <c r="E6" s="73">
        <v>7074</v>
      </c>
      <c r="F6" s="73">
        <v>3</v>
      </c>
      <c r="G6" s="73">
        <v>0</v>
      </c>
      <c r="H6" s="75">
        <f t="shared" si="0"/>
        <v>13996</v>
      </c>
    </row>
    <row r="7" spans="1:8" ht="24.95" customHeight="1" x14ac:dyDescent="0.2">
      <c r="A7" s="53">
        <v>3</v>
      </c>
      <c r="B7" s="54" t="s">
        <v>59</v>
      </c>
      <c r="C7" s="73">
        <v>3449</v>
      </c>
      <c r="D7" s="73">
        <v>0</v>
      </c>
      <c r="E7" s="73">
        <v>4090</v>
      </c>
      <c r="F7" s="73">
        <v>0</v>
      </c>
      <c r="G7" s="73">
        <v>0</v>
      </c>
      <c r="H7" s="75">
        <f t="shared" si="0"/>
        <v>7539</v>
      </c>
    </row>
    <row r="8" spans="1:8" ht="24.95" customHeight="1" x14ac:dyDescent="0.2">
      <c r="A8" s="53">
        <v>4</v>
      </c>
      <c r="B8" s="54" t="s">
        <v>67</v>
      </c>
      <c r="C8" s="73">
        <v>2891</v>
      </c>
      <c r="D8" s="73">
        <v>0</v>
      </c>
      <c r="E8" s="73">
        <v>2455</v>
      </c>
      <c r="F8" s="73">
        <v>0</v>
      </c>
      <c r="G8" s="73">
        <v>0</v>
      </c>
      <c r="H8" s="75">
        <f t="shared" si="0"/>
        <v>5346</v>
      </c>
    </row>
    <row r="9" spans="1:8" ht="24.95" customHeight="1" x14ac:dyDescent="0.2">
      <c r="A9" s="53">
        <v>5</v>
      </c>
      <c r="B9" s="54" t="s">
        <v>57</v>
      </c>
      <c r="C9" s="73">
        <v>1910</v>
      </c>
      <c r="D9" s="73">
        <v>0</v>
      </c>
      <c r="E9" s="73">
        <v>1840</v>
      </c>
      <c r="F9" s="73">
        <v>0</v>
      </c>
      <c r="G9" s="73">
        <v>0</v>
      </c>
      <c r="H9" s="75">
        <f t="shared" si="0"/>
        <v>3750</v>
      </c>
    </row>
    <row r="10" spans="1:8" ht="24.95" customHeight="1" x14ac:dyDescent="0.2">
      <c r="A10" s="53">
        <v>6</v>
      </c>
      <c r="B10" s="54" t="s">
        <v>60</v>
      </c>
      <c r="C10" s="73">
        <v>1030</v>
      </c>
      <c r="D10" s="73">
        <v>0</v>
      </c>
      <c r="E10" s="73">
        <v>468</v>
      </c>
      <c r="F10" s="73">
        <v>0</v>
      </c>
      <c r="G10" s="73">
        <v>8</v>
      </c>
      <c r="H10" s="75">
        <f t="shared" si="0"/>
        <v>1506</v>
      </c>
    </row>
    <row r="11" spans="1:8" ht="24.95" customHeight="1" x14ac:dyDescent="0.2">
      <c r="A11" s="53">
        <v>7</v>
      </c>
      <c r="B11" s="54" t="s">
        <v>66</v>
      </c>
      <c r="C11" s="73">
        <v>724</v>
      </c>
      <c r="D11" s="73">
        <v>0</v>
      </c>
      <c r="E11" s="73">
        <v>635</v>
      </c>
      <c r="F11" s="73">
        <v>1</v>
      </c>
      <c r="G11" s="73">
        <v>0</v>
      </c>
      <c r="H11" s="75">
        <f t="shared" si="0"/>
        <v>1360</v>
      </c>
    </row>
    <row r="12" spans="1:8" ht="24.95" customHeight="1" x14ac:dyDescent="0.2">
      <c r="A12" s="53">
        <v>8</v>
      </c>
      <c r="B12" s="54" t="s">
        <v>49</v>
      </c>
      <c r="C12" s="73">
        <v>661</v>
      </c>
      <c r="D12" s="73">
        <v>0</v>
      </c>
      <c r="E12" s="73">
        <v>642</v>
      </c>
      <c r="F12" s="73">
        <v>0</v>
      </c>
      <c r="G12" s="73">
        <v>1</v>
      </c>
      <c r="H12" s="75">
        <f t="shared" si="0"/>
        <v>1304</v>
      </c>
    </row>
    <row r="13" spans="1:8" ht="24.95" customHeight="1" x14ac:dyDescent="0.2">
      <c r="A13" s="53">
        <v>9</v>
      </c>
      <c r="B13" s="54" t="s">
        <v>61</v>
      </c>
      <c r="C13" s="73">
        <v>379</v>
      </c>
      <c r="D13" s="73">
        <v>0</v>
      </c>
      <c r="E13" s="73">
        <v>379</v>
      </c>
      <c r="F13" s="73">
        <v>0</v>
      </c>
      <c r="G13" s="73">
        <v>0</v>
      </c>
      <c r="H13" s="75">
        <f t="shared" si="0"/>
        <v>758</v>
      </c>
    </row>
    <row r="14" spans="1:8" ht="24.95" customHeight="1" x14ac:dyDescent="0.2">
      <c r="A14" s="53">
        <v>10</v>
      </c>
      <c r="B14" s="54" t="s">
        <v>58</v>
      </c>
      <c r="C14" s="73">
        <v>294</v>
      </c>
      <c r="D14" s="73">
        <v>0</v>
      </c>
      <c r="E14" s="73">
        <v>254</v>
      </c>
      <c r="F14" s="73">
        <v>2</v>
      </c>
      <c r="G14" s="73">
        <v>0</v>
      </c>
      <c r="H14" s="75">
        <f t="shared" si="0"/>
        <v>550</v>
      </c>
    </row>
    <row r="15" spans="1:8" ht="24.95" customHeight="1" x14ac:dyDescent="0.2">
      <c r="A15" s="53">
        <v>11</v>
      </c>
      <c r="B15" s="54" t="s">
        <v>62</v>
      </c>
      <c r="C15" s="73">
        <v>194</v>
      </c>
      <c r="D15" s="73">
        <v>0</v>
      </c>
      <c r="E15" s="73">
        <v>189</v>
      </c>
      <c r="F15" s="73">
        <v>3</v>
      </c>
      <c r="G15" s="73">
        <v>0</v>
      </c>
      <c r="H15" s="75">
        <f t="shared" si="0"/>
        <v>386</v>
      </c>
    </row>
    <row r="16" spans="1:8" ht="24.95" customHeight="1" x14ac:dyDescent="0.2">
      <c r="A16" s="53">
        <v>12</v>
      </c>
      <c r="B16" s="54" t="s">
        <v>64</v>
      </c>
      <c r="C16" s="73">
        <v>18</v>
      </c>
      <c r="D16" s="73">
        <v>1</v>
      </c>
      <c r="E16" s="73">
        <v>19</v>
      </c>
      <c r="F16" s="73">
        <v>0</v>
      </c>
      <c r="G16" s="73">
        <v>0</v>
      </c>
      <c r="H16" s="75">
        <f t="shared" si="0"/>
        <v>38</v>
      </c>
    </row>
    <row r="17" spans="1:8" ht="24.95" customHeight="1" x14ac:dyDescent="0.2">
      <c r="A17" s="53">
        <v>13</v>
      </c>
      <c r="B17" s="54" t="s">
        <v>63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5">
        <f t="shared" si="0"/>
        <v>0</v>
      </c>
    </row>
    <row r="18" spans="1:8" ht="24.95" customHeight="1" x14ac:dyDescent="0.2">
      <c r="A18" s="53">
        <v>14</v>
      </c>
      <c r="B18" s="54" t="s">
        <v>65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5">
        <f t="shared" si="0"/>
        <v>0</v>
      </c>
    </row>
    <row r="19" spans="1:8" ht="24.95" customHeight="1" x14ac:dyDescent="0.2">
      <c r="A19" s="53">
        <v>15</v>
      </c>
      <c r="B19" s="63" t="s">
        <v>68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5">
        <f t="shared" si="0"/>
        <v>0</v>
      </c>
    </row>
    <row r="20" spans="1:8" x14ac:dyDescent="0.2">
      <c r="A20" s="55"/>
      <c r="B20" s="56" t="s">
        <v>1</v>
      </c>
      <c r="C20" s="76">
        <f>SUM(C5:C19)</f>
        <v>28922</v>
      </c>
      <c r="D20" s="76">
        <f>SUM(D5:D19)</f>
        <v>1</v>
      </c>
      <c r="E20" s="76">
        <f>SUM(E5:E19)</f>
        <v>28363</v>
      </c>
      <c r="F20" s="76"/>
      <c r="G20" s="76">
        <f>SUM(G5:G19)</f>
        <v>13</v>
      </c>
      <c r="H20" s="76">
        <f>SUM(H5:H19)</f>
        <v>57311</v>
      </c>
    </row>
    <row r="21" spans="1:8" s="27" customFormat="1" ht="12.75" customHeight="1" x14ac:dyDescent="0.2"/>
    <row r="22" spans="1:8" ht="12.75" customHeight="1" x14ac:dyDescent="0.2">
      <c r="D22" s="11"/>
    </row>
    <row r="24" spans="1:8" x14ac:dyDescent="0.2">
      <c r="C24" s="31"/>
      <c r="D24" s="31"/>
      <c r="E24" s="31"/>
      <c r="F24" s="31"/>
      <c r="G24" s="31"/>
    </row>
  </sheetData>
  <sortState ref="B5:H19">
    <sortCondition descending="1" ref="H5:H19"/>
  </sortState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6" tint="-0.499984740745262"/>
  </sheetPr>
  <dimension ref="A1:AN29"/>
  <sheetViews>
    <sheetView tabSelected="1" zoomScale="90" zoomScaleNormal="90" workbookViewId="0">
      <pane xSplit="2" ySplit="5" topLeftCell="AF12" activePane="bottomRight" state="frozen"/>
      <selection pane="topRight" activeCell="C1" sqref="C1"/>
      <selection pane="bottomLeft" activeCell="A6" sqref="A6"/>
      <selection pane="bottomRight" activeCell="AJ14" sqref="AJ14"/>
    </sheetView>
  </sheetViews>
  <sheetFormatPr defaultRowHeight="12.75" x14ac:dyDescent="0.2"/>
  <cols>
    <col min="1" max="1" width="5.85546875" style="25" customWidth="1"/>
    <col min="2" max="2" width="49.5703125" style="25" customWidth="1"/>
    <col min="3" max="40" width="12.7109375" style="25" customWidth="1"/>
    <col min="41" max="16384" width="9.140625" style="25"/>
  </cols>
  <sheetData>
    <row r="1" spans="1:40" s="20" customFormat="1" ht="28.5" customHeight="1" x14ac:dyDescent="0.2">
      <c r="A1" s="15" t="s">
        <v>79</v>
      </c>
      <c r="B1" s="14"/>
      <c r="C1" s="14"/>
      <c r="D1" s="14"/>
      <c r="E1" s="14"/>
      <c r="F1" s="14"/>
      <c r="G1" s="14"/>
      <c r="H1" s="14"/>
      <c r="I1" s="19"/>
      <c r="J1" s="19"/>
    </row>
    <row r="2" spans="1:40" s="20" customFormat="1" ht="18" customHeight="1" x14ac:dyDescent="0.2">
      <c r="A2" s="21" t="s">
        <v>39</v>
      </c>
      <c r="B2" s="14"/>
      <c r="C2" s="14"/>
      <c r="D2" s="14"/>
      <c r="E2" s="14"/>
      <c r="F2" s="14"/>
      <c r="G2" s="14"/>
      <c r="H2" s="14"/>
      <c r="I2" s="19"/>
      <c r="J2" s="19"/>
    </row>
    <row r="3" spans="1:40" s="22" customFormat="1" ht="18" customHeight="1" x14ac:dyDescent="0.2">
      <c r="A3" s="6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</row>
    <row r="4" spans="1:40" s="22" customFormat="1" ht="89.25" customHeight="1" x14ac:dyDescent="0.2">
      <c r="A4" s="96" t="s">
        <v>0</v>
      </c>
      <c r="B4" s="96" t="s">
        <v>2</v>
      </c>
      <c r="C4" s="99" t="s">
        <v>3</v>
      </c>
      <c r="D4" s="101"/>
      <c r="E4" s="99" t="s">
        <v>27</v>
      </c>
      <c r="F4" s="101"/>
      <c r="G4" s="99" t="s">
        <v>34</v>
      </c>
      <c r="H4" s="101"/>
      <c r="I4" s="99" t="s">
        <v>6</v>
      </c>
      <c r="J4" s="101"/>
      <c r="K4" s="99" t="s">
        <v>35</v>
      </c>
      <c r="L4" s="101"/>
      <c r="M4" s="99" t="s">
        <v>7</v>
      </c>
      <c r="N4" s="101"/>
      <c r="O4" s="99" t="s">
        <v>8</v>
      </c>
      <c r="P4" s="101"/>
      <c r="Q4" s="99" t="s">
        <v>28</v>
      </c>
      <c r="R4" s="101"/>
      <c r="S4" s="99" t="s">
        <v>38</v>
      </c>
      <c r="T4" s="101"/>
      <c r="U4" s="99" t="s">
        <v>29</v>
      </c>
      <c r="V4" s="101"/>
      <c r="W4" s="99" t="s">
        <v>30</v>
      </c>
      <c r="X4" s="101"/>
      <c r="Y4" s="99" t="s">
        <v>9</v>
      </c>
      <c r="Z4" s="101"/>
      <c r="AA4" s="99" t="s">
        <v>33</v>
      </c>
      <c r="AB4" s="101"/>
      <c r="AC4" s="99" t="s">
        <v>10</v>
      </c>
      <c r="AD4" s="101"/>
      <c r="AE4" s="99" t="s">
        <v>11</v>
      </c>
      <c r="AF4" s="101"/>
      <c r="AG4" s="99" t="s">
        <v>12</v>
      </c>
      <c r="AH4" s="101"/>
      <c r="AI4" s="99" t="s">
        <v>32</v>
      </c>
      <c r="AJ4" s="101"/>
      <c r="AK4" s="99" t="s">
        <v>13</v>
      </c>
      <c r="AL4" s="101"/>
      <c r="AM4" s="107" t="s">
        <v>14</v>
      </c>
      <c r="AN4" s="108"/>
    </row>
    <row r="5" spans="1:40" s="22" customFormat="1" ht="25.5" x14ac:dyDescent="0.2">
      <c r="A5" s="98"/>
      <c r="B5" s="98"/>
      <c r="C5" s="23" t="s">
        <v>4</v>
      </c>
      <c r="D5" s="23" t="s">
        <v>5</v>
      </c>
      <c r="E5" s="23" t="s">
        <v>4</v>
      </c>
      <c r="F5" s="23" t="s">
        <v>5</v>
      </c>
      <c r="G5" s="23" t="s">
        <v>4</v>
      </c>
      <c r="H5" s="23" t="s">
        <v>5</v>
      </c>
      <c r="I5" s="23" t="s">
        <v>4</v>
      </c>
      <c r="J5" s="23" t="s">
        <v>5</v>
      </c>
      <c r="K5" s="23" t="s">
        <v>4</v>
      </c>
      <c r="L5" s="23" t="s">
        <v>5</v>
      </c>
      <c r="M5" s="23" t="s">
        <v>4</v>
      </c>
      <c r="N5" s="23" t="s">
        <v>5</v>
      </c>
      <c r="O5" s="23" t="s">
        <v>4</v>
      </c>
      <c r="P5" s="23" t="s">
        <v>5</v>
      </c>
      <c r="Q5" s="23" t="s">
        <v>4</v>
      </c>
      <c r="R5" s="23" t="s">
        <v>5</v>
      </c>
      <c r="S5" s="23" t="s">
        <v>4</v>
      </c>
      <c r="T5" s="23" t="s">
        <v>5</v>
      </c>
      <c r="U5" s="23" t="s">
        <v>4</v>
      </c>
      <c r="V5" s="23" t="s">
        <v>5</v>
      </c>
      <c r="W5" s="23" t="s">
        <v>4</v>
      </c>
      <c r="X5" s="23" t="s">
        <v>5</v>
      </c>
      <c r="Y5" s="23" t="s">
        <v>4</v>
      </c>
      <c r="Z5" s="23" t="s">
        <v>5</v>
      </c>
      <c r="AA5" s="23" t="s">
        <v>4</v>
      </c>
      <c r="AB5" s="23" t="s">
        <v>5</v>
      </c>
      <c r="AC5" s="23" t="s">
        <v>4</v>
      </c>
      <c r="AD5" s="23" t="s">
        <v>5</v>
      </c>
      <c r="AE5" s="23" t="s">
        <v>4</v>
      </c>
      <c r="AF5" s="23" t="s">
        <v>5</v>
      </c>
      <c r="AG5" s="23" t="s">
        <v>4</v>
      </c>
      <c r="AH5" s="23" t="s">
        <v>5</v>
      </c>
      <c r="AI5" s="23" t="s">
        <v>4</v>
      </c>
      <c r="AJ5" s="23" t="s">
        <v>5</v>
      </c>
      <c r="AK5" s="23" t="s">
        <v>4</v>
      </c>
      <c r="AL5" s="23" t="s">
        <v>5</v>
      </c>
      <c r="AM5" s="23" t="s">
        <v>4</v>
      </c>
      <c r="AN5" s="23" t="s">
        <v>5</v>
      </c>
    </row>
    <row r="6" spans="1:40" s="22" customFormat="1" ht="24.95" customHeight="1" x14ac:dyDescent="0.2">
      <c r="A6" s="53">
        <v>1</v>
      </c>
      <c r="B6" s="72" t="s">
        <v>48</v>
      </c>
      <c r="C6" s="73">
        <v>444180.99273100001</v>
      </c>
      <c r="D6" s="73">
        <v>1936593.1723552374</v>
      </c>
      <c r="E6" s="73">
        <v>172799.88047999999</v>
      </c>
      <c r="F6" s="73">
        <v>0</v>
      </c>
      <c r="G6" s="73">
        <v>204106.777267</v>
      </c>
      <c r="H6" s="73">
        <v>3.58</v>
      </c>
      <c r="I6" s="73">
        <v>28414074.380919997</v>
      </c>
      <c r="J6" s="73">
        <v>246345.0619</v>
      </c>
      <c r="K6" s="73">
        <v>6035029.8905044412</v>
      </c>
      <c r="L6" s="73">
        <v>290666.44950640848</v>
      </c>
      <c r="M6" s="73">
        <v>508618.08058100002</v>
      </c>
      <c r="N6" s="73">
        <v>28665.376520202197</v>
      </c>
      <c r="O6" s="73">
        <v>62322.361440000001</v>
      </c>
      <c r="P6" s="73">
        <v>62322.361440000001</v>
      </c>
      <c r="Q6" s="73">
        <v>24173.235000000001</v>
      </c>
      <c r="R6" s="73">
        <v>11105.405598592</v>
      </c>
      <c r="S6" s="73">
        <v>0</v>
      </c>
      <c r="T6" s="73">
        <v>0</v>
      </c>
      <c r="U6" s="73">
        <v>192738.362463</v>
      </c>
      <c r="V6" s="73">
        <v>60660.619720055001</v>
      </c>
      <c r="W6" s="73">
        <v>0</v>
      </c>
      <c r="X6" s="73">
        <v>0</v>
      </c>
      <c r="Y6" s="73">
        <v>258970.60490599996</v>
      </c>
      <c r="Z6" s="73">
        <v>149265.7166649343</v>
      </c>
      <c r="AA6" s="73">
        <v>2676013.7471709996</v>
      </c>
      <c r="AB6" s="73">
        <v>2282435.7115803882</v>
      </c>
      <c r="AC6" s="73">
        <v>607526.22</v>
      </c>
      <c r="AD6" s="73">
        <v>544296.9</v>
      </c>
      <c r="AE6" s="73">
        <v>401425.13061500003</v>
      </c>
      <c r="AF6" s="73">
        <v>321140.10449200001</v>
      </c>
      <c r="AG6" s="73">
        <v>0</v>
      </c>
      <c r="AH6" s="73">
        <v>0</v>
      </c>
      <c r="AI6" s="73">
        <v>715725.7789550001</v>
      </c>
      <c r="AJ6" s="73">
        <v>427841.13895240251</v>
      </c>
      <c r="AK6" s="73">
        <v>0</v>
      </c>
      <c r="AL6" s="73">
        <v>0</v>
      </c>
      <c r="AM6" s="75">
        <f t="shared" ref="AM6:AM20" si="0">C6+E6+G6+I6+K6+M6+O6+Q6+S6+U6+W6+Y6+AA6+AC6+AE6+AG6+AI6+AK6</f>
        <v>40717705.443033442</v>
      </c>
      <c r="AN6" s="75">
        <f t="shared" ref="AN6:AN20" si="1">D6+F6+H6+J6+L6+N6+P6+R6+T6+V6+X6+Z6+AB6+AD6+AF6+AH6+AJ6+AL6</f>
        <v>6361341.5987302205</v>
      </c>
    </row>
    <row r="7" spans="1:40" s="24" customFormat="1" ht="24.95" customHeight="1" x14ac:dyDescent="0.2">
      <c r="A7" s="53">
        <v>2</v>
      </c>
      <c r="B7" s="72" t="s">
        <v>61</v>
      </c>
      <c r="C7" s="73">
        <v>2580985.327701828</v>
      </c>
      <c r="D7" s="73">
        <v>0</v>
      </c>
      <c r="E7" s="73">
        <v>1973570.4491978665</v>
      </c>
      <c r="F7" s="73">
        <v>0</v>
      </c>
      <c r="G7" s="73">
        <v>159363.61895199993</v>
      </c>
      <c r="H7" s="73">
        <v>0</v>
      </c>
      <c r="I7" s="73">
        <v>20657266.197784293</v>
      </c>
      <c r="J7" s="73">
        <v>0</v>
      </c>
      <c r="K7" s="73">
        <v>274939.44159294537</v>
      </c>
      <c r="L7" s="73">
        <v>0</v>
      </c>
      <c r="M7" s="73">
        <v>29335.617042671231</v>
      </c>
      <c r="N7" s="73">
        <v>0</v>
      </c>
      <c r="O7" s="73">
        <v>0</v>
      </c>
      <c r="P7" s="73">
        <v>0</v>
      </c>
      <c r="Q7" s="73">
        <v>0</v>
      </c>
      <c r="R7" s="73">
        <v>0</v>
      </c>
      <c r="S7" s="73">
        <v>0</v>
      </c>
      <c r="T7" s="73">
        <v>0</v>
      </c>
      <c r="U7" s="73">
        <v>0</v>
      </c>
      <c r="V7" s="73">
        <v>0</v>
      </c>
      <c r="W7" s="73">
        <v>0</v>
      </c>
      <c r="X7" s="73">
        <v>0</v>
      </c>
      <c r="Y7" s="73">
        <v>0</v>
      </c>
      <c r="Z7" s="73">
        <v>0</v>
      </c>
      <c r="AA7" s="73">
        <v>0</v>
      </c>
      <c r="AB7" s="73">
        <v>0</v>
      </c>
      <c r="AC7" s="73">
        <v>0</v>
      </c>
      <c r="AD7" s="73">
        <v>0</v>
      </c>
      <c r="AE7" s="73">
        <v>0</v>
      </c>
      <c r="AF7" s="73">
        <v>0</v>
      </c>
      <c r="AG7" s="73">
        <v>0</v>
      </c>
      <c r="AH7" s="73">
        <v>0</v>
      </c>
      <c r="AI7" s="73">
        <v>0</v>
      </c>
      <c r="AJ7" s="73">
        <v>0</v>
      </c>
      <c r="AK7" s="73">
        <v>0</v>
      </c>
      <c r="AL7" s="73">
        <v>0</v>
      </c>
      <c r="AM7" s="75">
        <f t="shared" si="0"/>
        <v>25675460.652271606</v>
      </c>
      <c r="AN7" s="75">
        <f t="shared" si="1"/>
        <v>0</v>
      </c>
    </row>
    <row r="8" spans="1:40" ht="24.95" customHeight="1" x14ac:dyDescent="0.2">
      <c r="A8" s="53">
        <v>3</v>
      </c>
      <c r="B8" s="72" t="s">
        <v>47</v>
      </c>
      <c r="C8" s="73">
        <v>2152396.5517389579</v>
      </c>
      <c r="D8" s="73">
        <v>169217.96431124659</v>
      </c>
      <c r="E8" s="73">
        <v>599</v>
      </c>
      <c r="F8" s="73">
        <v>0</v>
      </c>
      <c r="G8" s="73">
        <v>269056.09957500064</v>
      </c>
      <c r="H8" s="73">
        <v>20176.039353000004</v>
      </c>
      <c r="I8" s="73">
        <v>3161.8013739999938</v>
      </c>
      <c r="J8" s="73">
        <v>3154.0446740000048</v>
      </c>
      <c r="K8" s="73">
        <v>8299425.9559999863</v>
      </c>
      <c r="L8" s="73">
        <v>319656.38326499978</v>
      </c>
      <c r="M8" s="73">
        <v>1084851.1541389977</v>
      </c>
      <c r="N8" s="73">
        <v>84127.995850537627</v>
      </c>
      <c r="O8" s="73">
        <v>0</v>
      </c>
      <c r="P8" s="73">
        <v>0</v>
      </c>
      <c r="Q8" s="73">
        <v>235706.12623999998</v>
      </c>
      <c r="R8" s="73">
        <v>208626.38400000002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712382.16421000008</v>
      </c>
      <c r="Z8" s="73">
        <v>209818.57557333331</v>
      </c>
      <c r="AA8" s="73">
        <v>5162057.5448909961</v>
      </c>
      <c r="AB8" s="73">
        <v>2610783.800179</v>
      </c>
      <c r="AC8" s="73">
        <v>0</v>
      </c>
      <c r="AD8" s="73">
        <v>0</v>
      </c>
      <c r="AE8" s="73">
        <v>132621.0754</v>
      </c>
      <c r="AF8" s="73">
        <v>47083.211915999993</v>
      </c>
      <c r="AG8" s="73">
        <v>0</v>
      </c>
      <c r="AH8" s="73">
        <v>0</v>
      </c>
      <c r="AI8" s="73">
        <v>1960342.5420580003</v>
      </c>
      <c r="AJ8" s="73">
        <v>1302063.5525201289</v>
      </c>
      <c r="AK8" s="73">
        <v>0</v>
      </c>
      <c r="AL8" s="73">
        <v>0</v>
      </c>
      <c r="AM8" s="75">
        <f t="shared" si="0"/>
        <v>20012600.015625939</v>
      </c>
      <c r="AN8" s="75">
        <f t="shared" si="1"/>
        <v>4974707.9516422469</v>
      </c>
    </row>
    <row r="9" spans="1:40" ht="24.95" customHeight="1" x14ac:dyDescent="0.2">
      <c r="A9" s="53">
        <v>4</v>
      </c>
      <c r="B9" s="72" t="s">
        <v>65</v>
      </c>
      <c r="C9" s="73">
        <v>422199.90980799968</v>
      </c>
      <c r="D9" s="73">
        <v>0</v>
      </c>
      <c r="E9" s="73">
        <v>447571.14663599787</v>
      </c>
      <c r="F9" s="73">
        <v>0</v>
      </c>
      <c r="G9" s="73">
        <v>60041.152092999786</v>
      </c>
      <c r="H9" s="73">
        <v>0</v>
      </c>
      <c r="I9" s="73">
        <v>18086837.738212366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0</v>
      </c>
      <c r="AB9" s="73">
        <v>0</v>
      </c>
      <c r="AC9" s="73">
        <v>0</v>
      </c>
      <c r="AD9" s="73">
        <v>0</v>
      </c>
      <c r="AE9" s="73">
        <v>0</v>
      </c>
      <c r="AF9" s="73">
        <v>0</v>
      </c>
      <c r="AG9" s="73">
        <v>0</v>
      </c>
      <c r="AH9" s="73">
        <v>0</v>
      </c>
      <c r="AI9" s="73">
        <v>0</v>
      </c>
      <c r="AJ9" s="73">
        <v>0</v>
      </c>
      <c r="AK9" s="73">
        <v>0</v>
      </c>
      <c r="AL9" s="73">
        <v>0</v>
      </c>
      <c r="AM9" s="75">
        <f t="shared" si="0"/>
        <v>19016649.946749363</v>
      </c>
      <c r="AN9" s="75">
        <f t="shared" si="1"/>
        <v>0</v>
      </c>
    </row>
    <row r="10" spans="1:40" ht="24.95" customHeight="1" x14ac:dyDescent="0.2">
      <c r="A10" s="53">
        <v>5</v>
      </c>
      <c r="B10" s="72" t="s">
        <v>66</v>
      </c>
      <c r="C10" s="73">
        <v>26400.19</v>
      </c>
      <c r="D10" s="73">
        <v>24074.07</v>
      </c>
      <c r="E10" s="73">
        <v>53668.720000000067</v>
      </c>
      <c r="F10" s="73">
        <v>0</v>
      </c>
      <c r="G10" s="73">
        <v>100464.37160000004</v>
      </c>
      <c r="H10" s="73">
        <v>0</v>
      </c>
      <c r="I10" s="73">
        <v>6412782.2920000013</v>
      </c>
      <c r="J10" s="73">
        <v>0</v>
      </c>
      <c r="K10" s="73">
        <v>658703.77440600051</v>
      </c>
      <c r="L10" s="73">
        <v>0</v>
      </c>
      <c r="M10" s="73">
        <v>90163.392629000009</v>
      </c>
      <c r="N10" s="73">
        <v>0</v>
      </c>
      <c r="O10" s="73">
        <v>0</v>
      </c>
      <c r="P10" s="73">
        <v>0</v>
      </c>
      <c r="Q10" s="73">
        <v>7371.89</v>
      </c>
      <c r="R10" s="73">
        <v>7187.6</v>
      </c>
      <c r="S10" s="73">
        <v>290744.14</v>
      </c>
      <c r="T10" s="73">
        <v>226970.59</v>
      </c>
      <c r="U10" s="73">
        <v>0</v>
      </c>
      <c r="V10" s="73">
        <v>0</v>
      </c>
      <c r="W10" s="73">
        <v>0</v>
      </c>
      <c r="X10" s="73">
        <v>0</v>
      </c>
      <c r="Y10" s="73">
        <v>85827.457077000014</v>
      </c>
      <c r="Z10" s="73">
        <v>0</v>
      </c>
      <c r="AA10" s="73">
        <v>499815.75710700272</v>
      </c>
      <c r="AB10" s="73">
        <v>21735.52</v>
      </c>
      <c r="AC10" s="73">
        <v>25996.57</v>
      </c>
      <c r="AD10" s="73">
        <v>1518.76</v>
      </c>
      <c r="AE10" s="73">
        <v>490639.52900000004</v>
      </c>
      <c r="AF10" s="73">
        <v>419363.44</v>
      </c>
      <c r="AG10" s="73">
        <v>0</v>
      </c>
      <c r="AH10" s="73">
        <v>0</v>
      </c>
      <c r="AI10" s="73">
        <v>212866.37</v>
      </c>
      <c r="AJ10" s="73">
        <v>38307.359819999998</v>
      </c>
      <c r="AK10" s="73">
        <v>0</v>
      </c>
      <c r="AL10" s="73">
        <v>0</v>
      </c>
      <c r="AM10" s="75">
        <f t="shared" si="0"/>
        <v>8955444.4538190048</v>
      </c>
      <c r="AN10" s="75">
        <f t="shared" si="1"/>
        <v>739157.33981999999</v>
      </c>
    </row>
    <row r="11" spans="1:40" ht="24.95" customHeight="1" x14ac:dyDescent="0.2">
      <c r="A11" s="53">
        <v>6</v>
      </c>
      <c r="B11" s="72" t="s">
        <v>57</v>
      </c>
      <c r="C11" s="73">
        <v>213777.10571599999</v>
      </c>
      <c r="D11" s="73">
        <v>166744.085716</v>
      </c>
      <c r="E11" s="73">
        <v>30767.129999999997</v>
      </c>
      <c r="F11" s="73">
        <v>1466.2145719999999</v>
      </c>
      <c r="G11" s="73">
        <v>100540.14953300002</v>
      </c>
      <c r="H11" s="73">
        <v>4091.0946572255002</v>
      </c>
      <c r="I11" s="73">
        <v>4117849.6890189997</v>
      </c>
      <c r="J11" s="73">
        <v>0</v>
      </c>
      <c r="K11" s="73">
        <v>1433969.4785099998</v>
      </c>
      <c r="L11" s="73">
        <v>49400.127</v>
      </c>
      <c r="M11" s="73">
        <v>209475.29416399999</v>
      </c>
      <c r="N11" s="73">
        <v>4944.952556319</v>
      </c>
      <c r="O11" s="73">
        <v>0</v>
      </c>
      <c r="P11" s="73">
        <v>0</v>
      </c>
      <c r="Q11" s="73">
        <v>0</v>
      </c>
      <c r="R11" s="73">
        <v>164.09304620739999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112305.216956</v>
      </c>
      <c r="Z11" s="73">
        <v>41169.8743838054</v>
      </c>
      <c r="AA11" s="73">
        <v>971266.15294799977</v>
      </c>
      <c r="AB11" s="73">
        <v>820217.22690742079</v>
      </c>
      <c r="AC11" s="73">
        <v>188940.70431</v>
      </c>
      <c r="AD11" s="73">
        <v>170276.44437752629</v>
      </c>
      <c r="AE11" s="73">
        <v>0</v>
      </c>
      <c r="AF11" s="73">
        <v>0</v>
      </c>
      <c r="AG11" s="73">
        <v>0</v>
      </c>
      <c r="AH11" s="73">
        <v>0</v>
      </c>
      <c r="AI11" s="73">
        <v>239344.44159999999</v>
      </c>
      <c r="AJ11" s="73">
        <v>184967.33120000002</v>
      </c>
      <c r="AK11" s="73">
        <v>0</v>
      </c>
      <c r="AL11" s="73">
        <v>0</v>
      </c>
      <c r="AM11" s="75">
        <f t="shared" si="0"/>
        <v>7618235.362755999</v>
      </c>
      <c r="AN11" s="75">
        <f t="shared" si="1"/>
        <v>1443441.4444165044</v>
      </c>
    </row>
    <row r="12" spans="1:40" ht="24.95" customHeight="1" x14ac:dyDescent="0.2">
      <c r="A12" s="53">
        <v>7</v>
      </c>
      <c r="B12" s="72" t="s">
        <v>60</v>
      </c>
      <c r="C12" s="73">
        <v>124276.53</v>
      </c>
      <c r="D12" s="73">
        <v>0</v>
      </c>
      <c r="E12" s="73">
        <v>24586.11</v>
      </c>
      <c r="F12" s="73">
        <v>970.26121468799988</v>
      </c>
      <c r="G12" s="73">
        <v>64172.399999999994</v>
      </c>
      <c r="H12" s="73">
        <v>0</v>
      </c>
      <c r="I12" s="73">
        <v>1675656.24</v>
      </c>
      <c r="J12" s="73">
        <v>0</v>
      </c>
      <c r="K12" s="73">
        <v>1132365.05</v>
      </c>
      <c r="L12" s="73">
        <v>0</v>
      </c>
      <c r="M12" s="73">
        <v>101017.25</v>
      </c>
      <c r="N12" s="73">
        <v>15017.874999999998</v>
      </c>
      <c r="O12" s="73">
        <v>0</v>
      </c>
      <c r="P12" s="73">
        <v>0</v>
      </c>
      <c r="Q12" s="73">
        <v>0</v>
      </c>
      <c r="R12" s="73">
        <v>0</v>
      </c>
      <c r="S12" s="73">
        <v>12190.5</v>
      </c>
      <c r="T12" s="73">
        <v>10836</v>
      </c>
      <c r="U12" s="73">
        <v>24064.54</v>
      </c>
      <c r="V12" s="73">
        <v>12032.269999999999</v>
      </c>
      <c r="W12" s="73">
        <v>0</v>
      </c>
      <c r="X12" s="73">
        <v>0</v>
      </c>
      <c r="Y12" s="73">
        <v>118936.29999999999</v>
      </c>
      <c r="Z12" s="73">
        <v>10119.063706000001</v>
      </c>
      <c r="AA12" s="73">
        <v>1669555.91</v>
      </c>
      <c r="AB12" s="73">
        <v>973119.27836695407</v>
      </c>
      <c r="AC12" s="73">
        <v>116810.79000000001</v>
      </c>
      <c r="AD12" s="73">
        <v>31456.261700000003</v>
      </c>
      <c r="AE12" s="73">
        <v>110741.54999999999</v>
      </c>
      <c r="AF12" s="73">
        <v>113568.15305794033</v>
      </c>
      <c r="AG12" s="73">
        <v>0</v>
      </c>
      <c r="AH12" s="73">
        <v>0</v>
      </c>
      <c r="AI12" s="73">
        <v>616963.09000000008</v>
      </c>
      <c r="AJ12" s="73">
        <v>332042.61273333331</v>
      </c>
      <c r="AK12" s="73">
        <v>0</v>
      </c>
      <c r="AL12" s="73">
        <v>0</v>
      </c>
      <c r="AM12" s="75">
        <f t="shared" si="0"/>
        <v>5791336.2599999998</v>
      </c>
      <c r="AN12" s="75">
        <f t="shared" si="1"/>
        <v>1499161.7757789157</v>
      </c>
    </row>
    <row r="13" spans="1:40" ht="24.95" customHeight="1" x14ac:dyDescent="0.2">
      <c r="A13" s="53">
        <v>8</v>
      </c>
      <c r="B13" s="72" t="s">
        <v>59</v>
      </c>
      <c r="C13" s="73">
        <v>154073.87999999998</v>
      </c>
      <c r="D13" s="73">
        <v>0</v>
      </c>
      <c r="E13" s="73">
        <v>8162.4</v>
      </c>
      <c r="F13" s="73">
        <v>0</v>
      </c>
      <c r="G13" s="73">
        <v>132808.25</v>
      </c>
      <c r="H13" s="73">
        <v>30325.440372999994</v>
      </c>
      <c r="I13" s="73">
        <v>2001854.4200000002</v>
      </c>
      <c r="J13" s="73">
        <v>0</v>
      </c>
      <c r="K13" s="73">
        <v>2061409.1199999999</v>
      </c>
      <c r="L13" s="73">
        <v>898009.49876200024</v>
      </c>
      <c r="M13" s="73">
        <v>411205.66000000003</v>
      </c>
      <c r="N13" s="73">
        <v>150993.44438400003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12974.29</v>
      </c>
      <c r="Z13" s="73">
        <v>9081.9732930000009</v>
      </c>
      <c r="AA13" s="73">
        <v>210323.69999999998</v>
      </c>
      <c r="AB13" s="73">
        <v>147947.8380512</v>
      </c>
      <c r="AC13" s="73">
        <v>0</v>
      </c>
      <c r="AD13" s="73">
        <v>0</v>
      </c>
      <c r="AE13" s="73">
        <v>0</v>
      </c>
      <c r="AF13" s="73">
        <v>0</v>
      </c>
      <c r="AG13" s="73">
        <v>0</v>
      </c>
      <c r="AH13" s="73">
        <v>0</v>
      </c>
      <c r="AI13" s="73">
        <v>0</v>
      </c>
      <c r="AJ13" s="73">
        <v>0</v>
      </c>
      <c r="AK13" s="73">
        <v>0</v>
      </c>
      <c r="AL13" s="73">
        <v>0</v>
      </c>
      <c r="AM13" s="75">
        <f t="shared" si="0"/>
        <v>4992811.7200000007</v>
      </c>
      <c r="AN13" s="75">
        <f t="shared" si="1"/>
        <v>1236358.1948632002</v>
      </c>
    </row>
    <row r="14" spans="1:40" ht="24.95" customHeight="1" x14ac:dyDescent="0.2">
      <c r="A14" s="53">
        <v>9</v>
      </c>
      <c r="B14" s="72" t="s">
        <v>67</v>
      </c>
      <c r="C14" s="73">
        <v>713205.76821999997</v>
      </c>
      <c r="D14" s="73">
        <v>252352.93633924477</v>
      </c>
      <c r="E14" s="73">
        <v>3196</v>
      </c>
      <c r="F14" s="73">
        <v>0</v>
      </c>
      <c r="G14" s="73">
        <v>98530.994530240088</v>
      </c>
      <c r="H14" s="73">
        <v>1323.2509780014889</v>
      </c>
      <c r="I14" s="73">
        <v>0</v>
      </c>
      <c r="J14" s="73">
        <v>0</v>
      </c>
      <c r="K14" s="73">
        <v>2940653.5887063923</v>
      </c>
      <c r="L14" s="73">
        <v>44388.221578999997</v>
      </c>
      <c r="M14" s="73">
        <v>263152.99154241011</v>
      </c>
      <c r="N14" s="73">
        <v>1323.4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11360.861871000005</v>
      </c>
      <c r="Z14" s="73">
        <v>948.6319662285</v>
      </c>
      <c r="AA14" s="73">
        <v>327276.99559678993</v>
      </c>
      <c r="AB14" s="73">
        <v>89465.276821006293</v>
      </c>
      <c r="AC14" s="73">
        <v>5705</v>
      </c>
      <c r="AD14" s="73">
        <v>0</v>
      </c>
      <c r="AE14" s="73">
        <v>0</v>
      </c>
      <c r="AF14" s="73">
        <v>0</v>
      </c>
      <c r="AG14" s="73">
        <v>192608.21000209535</v>
      </c>
      <c r="AH14" s="73">
        <v>0</v>
      </c>
      <c r="AI14" s="73">
        <v>52534.19</v>
      </c>
      <c r="AJ14" s="73">
        <v>4386.6048649999993</v>
      </c>
      <c r="AK14" s="73">
        <v>0</v>
      </c>
      <c r="AL14" s="73">
        <v>0</v>
      </c>
      <c r="AM14" s="75">
        <f t="shared" si="0"/>
        <v>4608224.600468928</v>
      </c>
      <c r="AN14" s="75">
        <f t="shared" si="1"/>
        <v>394188.32254848105</v>
      </c>
    </row>
    <row r="15" spans="1:40" ht="24.95" customHeight="1" x14ac:dyDescent="0.2">
      <c r="A15" s="53">
        <v>10</v>
      </c>
      <c r="B15" s="72" t="s">
        <v>58</v>
      </c>
      <c r="C15" s="73">
        <v>34430.381282775299</v>
      </c>
      <c r="D15" s="73">
        <v>9988.8956041031197</v>
      </c>
      <c r="E15" s="73">
        <v>162607.63219178081</v>
      </c>
      <c r="F15" s="73">
        <v>231.36897260273994</v>
      </c>
      <c r="G15" s="73">
        <v>28041.685590915367</v>
      </c>
      <c r="H15" s="73">
        <v>9520.0995189648656</v>
      </c>
      <c r="I15" s="73">
        <v>1572094.323398367</v>
      </c>
      <c r="J15" s="73">
        <v>78673.991376708174</v>
      </c>
      <c r="K15" s="73">
        <v>271802.40925370244</v>
      </c>
      <c r="L15" s="73">
        <v>20897.260279600003</v>
      </c>
      <c r="M15" s="73">
        <v>106226.67889197261</v>
      </c>
      <c r="N15" s="73">
        <v>55143.925690571406</v>
      </c>
      <c r="O15" s="73">
        <v>0</v>
      </c>
      <c r="P15" s="73">
        <v>0</v>
      </c>
      <c r="Q15" s="73">
        <v>509890.34583337186</v>
      </c>
      <c r="R15" s="73">
        <v>463261.88389765756</v>
      </c>
      <c r="S15" s="73">
        <v>57553.458976507391</v>
      </c>
      <c r="T15" s="73">
        <v>45548.444544364538</v>
      </c>
      <c r="U15" s="73">
        <v>0</v>
      </c>
      <c r="V15" s="73">
        <v>0</v>
      </c>
      <c r="W15" s="73">
        <v>0</v>
      </c>
      <c r="X15" s="73">
        <v>0</v>
      </c>
      <c r="Y15" s="73">
        <v>46569.836315991881</v>
      </c>
      <c r="Z15" s="73">
        <v>24694.262574931145</v>
      </c>
      <c r="AA15" s="73">
        <v>299104.60258699185</v>
      </c>
      <c r="AB15" s="73">
        <v>153436.28602695224</v>
      </c>
      <c r="AC15" s="73">
        <v>6610.9838121546954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42044.474520547941</v>
      </c>
      <c r="AJ15" s="73">
        <v>32383.215</v>
      </c>
      <c r="AK15" s="73">
        <v>0</v>
      </c>
      <c r="AL15" s="73">
        <v>0</v>
      </c>
      <c r="AM15" s="75">
        <f t="shared" si="0"/>
        <v>3136976.8126550792</v>
      </c>
      <c r="AN15" s="75">
        <f t="shared" si="1"/>
        <v>893779.63348645577</v>
      </c>
    </row>
    <row r="16" spans="1:40" ht="24.95" customHeight="1" x14ac:dyDescent="0.2">
      <c r="A16" s="53">
        <v>11</v>
      </c>
      <c r="B16" s="72" t="s">
        <v>49</v>
      </c>
      <c r="C16" s="73">
        <v>1324.3618000000001</v>
      </c>
      <c r="D16" s="73">
        <v>0</v>
      </c>
      <c r="E16" s="73">
        <v>3228</v>
      </c>
      <c r="F16" s="73">
        <v>0</v>
      </c>
      <c r="G16" s="73">
        <v>17168.4077</v>
      </c>
      <c r="H16" s="73">
        <v>-1851.41</v>
      </c>
      <c r="I16" s="73">
        <v>639943.81549999991</v>
      </c>
      <c r="J16" s="73">
        <v>46545.824999999997</v>
      </c>
      <c r="K16" s="73">
        <v>390913</v>
      </c>
      <c r="L16" s="73">
        <v>13326</v>
      </c>
      <c r="M16" s="73">
        <v>99022.44</v>
      </c>
      <c r="N16" s="73">
        <v>7261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82609.074995999996</v>
      </c>
      <c r="V16" s="73">
        <v>53417</v>
      </c>
      <c r="W16" s="73">
        <v>0</v>
      </c>
      <c r="X16" s="73">
        <v>0</v>
      </c>
      <c r="Y16" s="73">
        <v>22553.4</v>
      </c>
      <c r="Z16" s="73">
        <v>5333</v>
      </c>
      <c r="AA16" s="73">
        <v>364302.7</v>
      </c>
      <c r="AB16" s="73">
        <v>173937.97</v>
      </c>
      <c r="AC16" s="73">
        <v>0</v>
      </c>
      <c r="AD16" s="73">
        <v>0</v>
      </c>
      <c r="AE16" s="73">
        <v>41510.560000000005</v>
      </c>
      <c r="AF16" s="73">
        <v>0</v>
      </c>
      <c r="AG16" s="73">
        <v>0</v>
      </c>
      <c r="AH16" s="73">
        <v>0</v>
      </c>
      <c r="AI16" s="73">
        <v>106148.37999999999</v>
      </c>
      <c r="AJ16" s="73">
        <v>10550</v>
      </c>
      <c r="AK16" s="73">
        <v>0</v>
      </c>
      <c r="AL16" s="73">
        <v>0</v>
      </c>
      <c r="AM16" s="75">
        <f t="shared" si="0"/>
        <v>1768724.1399959996</v>
      </c>
      <c r="AN16" s="75">
        <f t="shared" si="1"/>
        <v>308519.38500000001</v>
      </c>
    </row>
    <row r="17" spans="1:40" ht="24.95" customHeight="1" x14ac:dyDescent="0.2">
      <c r="A17" s="53">
        <v>12</v>
      </c>
      <c r="B17" s="72" t="s">
        <v>62</v>
      </c>
      <c r="C17" s="73">
        <v>0</v>
      </c>
      <c r="D17" s="73">
        <v>0</v>
      </c>
      <c r="E17" s="73">
        <v>2487.1999999999998</v>
      </c>
      <c r="F17" s="73">
        <v>0</v>
      </c>
      <c r="G17" s="73">
        <v>9182.9500000000007</v>
      </c>
      <c r="H17" s="73">
        <v>1261.8875500000001</v>
      </c>
      <c r="I17" s="73">
        <v>882873.00796596345</v>
      </c>
      <c r="J17" s="73">
        <v>0</v>
      </c>
      <c r="K17" s="73">
        <v>181064.54295547932</v>
      </c>
      <c r="L17" s="73">
        <v>93333.798546799968</v>
      </c>
      <c r="M17" s="73">
        <v>21119.641082191774</v>
      </c>
      <c r="N17" s="73">
        <v>7206.9420499999942</v>
      </c>
      <c r="O17" s="73">
        <v>0</v>
      </c>
      <c r="P17" s="73">
        <v>0</v>
      </c>
      <c r="Q17" s="73">
        <v>4388.45</v>
      </c>
      <c r="R17" s="73">
        <v>0</v>
      </c>
      <c r="S17" s="73">
        <v>1511.1399999999999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22276.776453135997</v>
      </c>
      <c r="Z17" s="73">
        <v>17821.441355959669</v>
      </c>
      <c r="AA17" s="73">
        <v>241798.84109599999</v>
      </c>
      <c r="AB17" s="73">
        <v>153289.41842669295</v>
      </c>
      <c r="AC17" s="73">
        <v>0</v>
      </c>
      <c r="AD17" s="73">
        <v>0</v>
      </c>
      <c r="AE17" s="73">
        <v>480.38</v>
      </c>
      <c r="AF17" s="73">
        <v>0</v>
      </c>
      <c r="AG17" s="73">
        <v>0</v>
      </c>
      <c r="AH17" s="73">
        <v>0</v>
      </c>
      <c r="AI17" s="73">
        <v>1875.5900000000001</v>
      </c>
      <c r="AJ17" s="73">
        <v>636.46879999999987</v>
      </c>
      <c r="AK17" s="73">
        <v>0</v>
      </c>
      <c r="AL17" s="73">
        <v>0</v>
      </c>
      <c r="AM17" s="75">
        <f t="shared" si="0"/>
        <v>1369058.5195527705</v>
      </c>
      <c r="AN17" s="75">
        <f t="shared" si="1"/>
        <v>273549.95672945253</v>
      </c>
    </row>
    <row r="18" spans="1:40" ht="24.95" customHeight="1" x14ac:dyDescent="0.2">
      <c r="A18" s="53">
        <v>13</v>
      </c>
      <c r="B18" s="72" t="s">
        <v>64</v>
      </c>
      <c r="C18" s="73">
        <v>0</v>
      </c>
      <c r="D18" s="73">
        <v>0</v>
      </c>
      <c r="E18" s="73">
        <v>4239.7</v>
      </c>
      <c r="F18" s="73">
        <v>0</v>
      </c>
      <c r="G18" s="73">
        <v>12462.144958904111</v>
      </c>
      <c r="H18" s="73">
        <v>0</v>
      </c>
      <c r="I18" s="73">
        <v>0</v>
      </c>
      <c r="J18" s="73">
        <v>0</v>
      </c>
      <c r="K18" s="73">
        <v>18533.004976892007</v>
      </c>
      <c r="L18" s="73">
        <v>0</v>
      </c>
      <c r="M18" s="73">
        <v>6178.18384750525</v>
      </c>
      <c r="N18" s="73">
        <v>1291.8499999999999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0</v>
      </c>
      <c r="AD18" s="73">
        <v>0</v>
      </c>
      <c r="AE18" s="73">
        <v>77774</v>
      </c>
      <c r="AF18" s="73">
        <v>0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0</v>
      </c>
      <c r="AM18" s="75">
        <f t="shared" si="0"/>
        <v>119187.03378330136</v>
      </c>
      <c r="AN18" s="75">
        <f t="shared" si="1"/>
        <v>1291.8499999999999</v>
      </c>
    </row>
    <row r="19" spans="1:40" ht="24.95" customHeight="1" x14ac:dyDescent="0.2">
      <c r="A19" s="53">
        <v>14</v>
      </c>
      <c r="B19" s="72" t="s">
        <v>63</v>
      </c>
      <c r="C19" s="73">
        <v>12477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888</v>
      </c>
      <c r="AB19" s="73">
        <v>0</v>
      </c>
      <c r="AC19" s="73">
        <v>0</v>
      </c>
      <c r="AD19" s="73">
        <v>0</v>
      </c>
      <c r="AE19" s="73">
        <v>0</v>
      </c>
      <c r="AF19" s="73">
        <v>0</v>
      </c>
      <c r="AG19" s="73">
        <v>881</v>
      </c>
      <c r="AH19" s="73">
        <v>0</v>
      </c>
      <c r="AI19" s="73">
        <v>0</v>
      </c>
      <c r="AJ19" s="73">
        <v>0</v>
      </c>
      <c r="AK19" s="73">
        <v>0</v>
      </c>
      <c r="AL19" s="73">
        <v>0</v>
      </c>
      <c r="AM19" s="75">
        <f t="shared" si="0"/>
        <v>14246</v>
      </c>
      <c r="AN19" s="75">
        <f t="shared" si="1"/>
        <v>0</v>
      </c>
    </row>
    <row r="20" spans="1:40" ht="24.95" customHeight="1" x14ac:dyDescent="0.2">
      <c r="A20" s="53">
        <v>15</v>
      </c>
      <c r="B20" s="74" t="s">
        <v>68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0</v>
      </c>
      <c r="AF20" s="73">
        <v>0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0</v>
      </c>
      <c r="AM20" s="75">
        <f t="shared" si="0"/>
        <v>0</v>
      </c>
      <c r="AN20" s="75">
        <f t="shared" si="1"/>
        <v>0</v>
      </c>
    </row>
    <row r="21" spans="1:40" x14ac:dyDescent="0.2">
      <c r="A21" s="55"/>
      <c r="B21" s="56" t="s">
        <v>1</v>
      </c>
      <c r="C21" s="76">
        <f t="shared" ref="C21:AN21" si="2">SUM(C6:C20)</f>
        <v>6879727.9989985619</v>
      </c>
      <c r="D21" s="76">
        <f t="shared" si="2"/>
        <v>2558971.1243258319</v>
      </c>
      <c r="E21" s="76">
        <f t="shared" si="2"/>
        <v>2887483.3685056455</v>
      </c>
      <c r="F21" s="76">
        <f t="shared" si="2"/>
        <v>2667.8447592907401</v>
      </c>
      <c r="G21" s="76">
        <f t="shared" si="2"/>
        <v>1255939.0018000598</v>
      </c>
      <c r="H21" s="76">
        <f t="shared" si="2"/>
        <v>64849.982430191849</v>
      </c>
      <c r="I21" s="76">
        <f t="shared" si="2"/>
        <v>84464393.906173989</v>
      </c>
      <c r="J21" s="76">
        <f t="shared" si="2"/>
        <v>374718.92295070819</v>
      </c>
      <c r="K21" s="76">
        <f t="shared" si="2"/>
        <v>23698809.256905843</v>
      </c>
      <c r="L21" s="76">
        <f t="shared" si="2"/>
        <v>1729677.7389388084</v>
      </c>
      <c r="M21" s="76">
        <f t="shared" si="2"/>
        <v>2930366.3839197489</v>
      </c>
      <c r="N21" s="76">
        <f t="shared" si="2"/>
        <v>355976.76205163024</v>
      </c>
      <c r="O21" s="76">
        <f t="shared" si="2"/>
        <v>62322.361440000001</v>
      </c>
      <c r="P21" s="76">
        <f t="shared" si="2"/>
        <v>62322.361440000001</v>
      </c>
      <c r="Q21" s="76">
        <f t="shared" si="2"/>
        <v>781530.04707337182</v>
      </c>
      <c r="R21" s="76">
        <f t="shared" si="2"/>
        <v>690345.36654245702</v>
      </c>
      <c r="S21" s="76">
        <f t="shared" si="2"/>
        <v>361999.23897650745</v>
      </c>
      <c r="T21" s="76">
        <f t="shared" si="2"/>
        <v>283355.03454436455</v>
      </c>
      <c r="U21" s="76">
        <f t="shared" si="2"/>
        <v>299411.97745900002</v>
      </c>
      <c r="V21" s="76">
        <f t="shared" si="2"/>
        <v>126109.889720055</v>
      </c>
      <c r="W21" s="76">
        <f t="shared" si="2"/>
        <v>0</v>
      </c>
      <c r="X21" s="76">
        <f t="shared" si="2"/>
        <v>0</v>
      </c>
      <c r="Y21" s="76">
        <f t="shared" si="2"/>
        <v>1404156.9077891279</v>
      </c>
      <c r="Z21" s="76">
        <f t="shared" si="2"/>
        <v>468252.53951819229</v>
      </c>
      <c r="AA21" s="76">
        <f t="shared" si="2"/>
        <v>12422403.95139678</v>
      </c>
      <c r="AB21" s="76">
        <f t="shared" si="2"/>
        <v>7426368.3263596129</v>
      </c>
      <c r="AC21" s="76">
        <f t="shared" si="2"/>
        <v>951590.26812215475</v>
      </c>
      <c r="AD21" s="76">
        <f t="shared" si="2"/>
        <v>747548.36607752636</v>
      </c>
      <c r="AE21" s="76">
        <f t="shared" si="2"/>
        <v>1255192.225015</v>
      </c>
      <c r="AF21" s="76">
        <f t="shared" si="2"/>
        <v>901154.90946594032</v>
      </c>
      <c r="AG21" s="76">
        <f t="shared" si="2"/>
        <v>193489.21000209535</v>
      </c>
      <c r="AH21" s="76">
        <f t="shared" si="2"/>
        <v>0</v>
      </c>
      <c r="AI21" s="76">
        <f t="shared" si="2"/>
        <v>3947844.8571335478</v>
      </c>
      <c r="AJ21" s="76">
        <f t="shared" si="2"/>
        <v>2333178.2838908643</v>
      </c>
      <c r="AK21" s="76">
        <f t="shared" si="2"/>
        <v>0</v>
      </c>
      <c r="AL21" s="76">
        <f t="shared" si="2"/>
        <v>0</v>
      </c>
      <c r="AM21" s="76">
        <f t="shared" si="2"/>
        <v>143796660.96071142</v>
      </c>
      <c r="AN21" s="76">
        <f t="shared" si="2"/>
        <v>18125497.45301548</v>
      </c>
    </row>
    <row r="22" spans="1:40" x14ac:dyDescent="0.2">
      <c r="A22" s="82"/>
      <c r="B22" s="83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</row>
    <row r="23" spans="1:40" s="27" customFormat="1" ht="12.75" customHeight="1" x14ac:dyDescent="0.2"/>
    <row r="24" spans="1:40" ht="13.5" x14ac:dyDescent="0.2">
      <c r="B24" s="29" t="s">
        <v>15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</row>
    <row r="25" spans="1:40" ht="12.75" customHeight="1" x14ac:dyDescent="0.2">
      <c r="B25" s="106" t="s">
        <v>71</v>
      </c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AM25" s="28"/>
      <c r="AN25" s="28"/>
    </row>
    <row r="26" spans="1:40" ht="17.25" customHeight="1" x14ac:dyDescent="0.2"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1"/>
      <c r="P26" s="11"/>
      <c r="Q26" s="28"/>
      <c r="R26" s="28"/>
      <c r="AN26" s="28"/>
    </row>
    <row r="27" spans="1:40" ht="12.75" customHeight="1" x14ac:dyDescent="0.2">
      <c r="O27" s="11"/>
      <c r="P27" s="11"/>
    </row>
    <row r="29" spans="1:40" x14ac:dyDescent="0.2"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</row>
  </sheetData>
  <sortState ref="B7:AN20">
    <sortCondition descending="1" ref="AM6:AM20"/>
  </sortState>
  <mergeCells count="22">
    <mergeCell ref="A4:A5"/>
    <mergeCell ref="B4:B5"/>
    <mergeCell ref="C4:D4"/>
    <mergeCell ref="E4:F4"/>
    <mergeCell ref="G4:H4"/>
    <mergeCell ref="AM4:AN4"/>
    <mergeCell ref="Y4:Z4"/>
    <mergeCell ref="AA4:AB4"/>
    <mergeCell ref="AC4:AD4"/>
    <mergeCell ref="AE4:AF4"/>
    <mergeCell ref="Q4:R4"/>
    <mergeCell ref="U4:V4"/>
    <mergeCell ref="W4:X4"/>
    <mergeCell ref="AG4:AH4"/>
    <mergeCell ref="AK4:AL4"/>
    <mergeCell ref="AI4:AJ4"/>
    <mergeCell ref="S4:T4"/>
    <mergeCell ref="B25:N26"/>
    <mergeCell ref="I4:J4"/>
    <mergeCell ref="K4:L4"/>
    <mergeCell ref="M4:N4"/>
    <mergeCell ref="O4:P4"/>
  </mergeCells>
  <phoneticPr fontId="3" type="noConversion"/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S31"/>
  <sheetViews>
    <sheetView zoomScale="90" zoomScaleNormal="90" workbookViewId="0">
      <pane xSplit="2" ySplit="6" topLeftCell="CN14" activePane="bottomRight" state="frozen"/>
      <selection pane="topRight" activeCell="C1" sqref="C1"/>
      <selection pane="bottomLeft" activeCell="A6" sqref="A6"/>
      <selection pane="bottomRight" activeCell="CZ15" sqref="CZ15"/>
    </sheetView>
  </sheetViews>
  <sheetFormatPr defaultRowHeight="12.75" outlineLevelCol="1" x14ac:dyDescent="0.2"/>
  <cols>
    <col min="1" max="1" width="5.85546875" style="25" customWidth="1"/>
    <col min="2" max="2" width="49.5703125" style="25" customWidth="1"/>
    <col min="3" max="5" width="12.7109375" style="25" customWidth="1" outlineLevel="1"/>
    <col min="6" max="6" width="15.140625" style="25" customWidth="1"/>
    <col min="7" max="7" width="16" style="25" customWidth="1"/>
    <col min="8" max="10" width="12.7109375" style="25" customWidth="1" outlineLevel="1"/>
    <col min="11" max="11" width="15.140625" style="25" customWidth="1"/>
    <col min="12" max="12" width="12.7109375" style="25" customWidth="1"/>
    <col min="13" max="15" width="12.7109375" style="25" customWidth="1" outlineLevel="1"/>
    <col min="16" max="16" width="15.140625" style="25" customWidth="1"/>
    <col min="17" max="17" width="12.7109375" style="25" customWidth="1"/>
    <col min="18" max="20" width="12.7109375" style="25" customWidth="1" outlineLevel="1"/>
    <col min="21" max="21" width="15.140625" style="25" customWidth="1"/>
    <col min="22" max="22" width="12.7109375" style="25" customWidth="1"/>
    <col min="23" max="25" width="12.7109375" style="25" customWidth="1" outlineLevel="1"/>
    <col min="26" max="26" width="15.140625" style="25" customWidth="1"/>
    <col min="27" max="27" width="12.7109375" style="25" customWidth="1"/>
    <col min="28" max="30" width="12.7109375" style="25" customWidth="1" outlineLevel="1"/>
    <col min="31" max="31" width="15.140625" style="25" customWidth="1"/>
    <col min="32" max="32" width="12.7109375" style="25" customWidth="1"/>
    <col min="33" max="35" width="12.7109375" style="25" customWidth="1" outlineLevel="1"/>
    <col min="36" max="36" width="15.140625" style="25" customWidth="1"/>
    <col min="37" max="37" width="12.7109375" style="25" customWidth="1"/>
    <col min="38" max="40" width="12.7109375" style="25" customWidth="1" outlineLevel="1"/>
    <col min="41" max="41" width="15.140625" style="25" customWidth="1"/>
    <col min="42" max="42" width="12.7109375" style="25" customWidth="1"/>
    <col min="43" max="45" width="12.7109375" style="25" customWidth="1" outlineLevel="1"/>
    <col min="46" max="46" width="15.140625" style="25" customWidth="1"/>
    <col min="47" max="47" width="12.7109375" style="25" customWidth="1"/>
    <col min="48" max="50" width="12.7109375" style="25" customWidth="1" outlineLevel="1"/>
    <col min="51" max="51" width="15.140625" style="25" customWidth="1"/>
    <col min="52" max="52" width="12.7109375" style="25" customWidth="1"/>
    <col min="53" max="55" width="12.7109375" style="25" customWidth="1" outlineLevel="1"/>
    <col min="56" max="56" width="15.140625" style="25" customWidth="1"/>
    <col min="57" max="57" width="12.7109375" style="25" customWidth="1"/>
    <col min="58" max="60" width="12.7109375" style="25" customWidth="1" outlineLevel="1"/>
    <col min="61" max="61" width="15.140625" style="25" customWidth="1"/>
    <col min="62" max="62" width="12.7109375" style="25" customWidth="1"/>
    <col min="63" max="65" width="12.7109375" style="25" customWidth="1" outlineLevel="1"/>
    <col min="66" max="66" width="15.140625" style="25" customWidth="1"/>
    <col min="67" max="67" width="12.7109375" style="25" customWidth="1"/>
    <col min="68" max="70" width="12.7109375" style="25" customWidth="1" outlineLevel="1"/>
    <col min="71" max="71" width="15.140625" style="25" customWidth="1"/>
    <col min="72" max="72" width="12.7109375" style="25" customWidth="1"/>
    <col min="73" max="75" width="12.7109375" style="25" customWidth="1" outlineLevel="1"/>
    <col min="76" max="76" width="15.140625" style="25" customWidth="1"/>
    <col min="77" max="77" width="12.7109375" style="25" customWidth="1"/>
    <col min="78" max="80" width="12.7109375" style="25" customWidth="1" outlineLevel="1"/>
    <col min="81" max="81" width="15.140625" style="25" customWidth="1"/>
    <col min="82" max="82" width="12.7109375" style="25" customWidth="1"/>
    <col min="83" max="85" width="12.7109375" style="25" customWidth="1" outlineLevel="1"/>
    <col min="86" max="86" width="15.140625" style="25" customWidth="1"/>
    <col min="87" max="87" width="12.7109375" style="25" customWidth="1"/>
    <col min="88" max="90" width="12.7109375" style="25" customWidth="1" outlineLevel="1"/>
    <col min="91" max="91" width="15.140625" style="25" customWidth="1"/>
    <col min="92" max="92" width="12.7109375" style="25" customWidth="1"/>
    <col min="93" max="95" width="12.7109375" style="25" customWidth="1" outlineLevel="1"/>
    <col min="96" max="96" width="15.140625" style="25" customWidth="1"/>
    <col min="97" max="97" width="12.7109375" style="25" customWidth="1"/>
    <col min="98" max="16384" width="9.140625" style="25"/>
  </cols>
  <sheetData>
    <row r="1" spans="1:97" s="20" customFormat="1" ht="28.5" customHeight="1" x14ac:dyDescent="0.2">
      <c r="A1" s="15" t="s">
        <v>80</v>
      </c>
      <c r="B1" s="14"/>
      <c r="C1" s="14"/>
      <c r="D1" s="14"/>
      <c r="E1" s="14"/>
      <c r="F1" s="14"/>
      <c r="G1" s="19"/>
    </row>
    <row r="2" spans="1:97" s="20" customFormat="1" ht="18" customHeight="1" x14ac:dyDescent="0.2">
      <c r="A2" s="21" t="s">
        <v>39</v>
      </c>
      <c r="B2" s="14"/>
      <c r="C2" s="14"/>
      <c r="D2" s="14"/>
      <c r="E2" s="14"/>
      <c r="F2" s="14"/>
      <c r="G2" s="19"/>
    </row>
    <row r="3" spans="1:97" s="22" customFormat="1" ht="18" customHeight="1" x14ac:dyDescent="0.2">
      <c r="A3" s="6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97" s="22" customFormat="1" ht="89.25" customHeight="1" x14ac:dyDescent="0.2">
      <c r="A4" s="96" t="s">
        <v>0</v>
      </c>
      <c r="B4" s="96" t="s">
        <v>2</v>
      </c>
      <c r="C4" s="99" t="s">
        <v>3</v>
      </c>
      <c r="D4" s="100"/>
      <c r="E4" s="100"/>
      <c r="F4" s="100"/>
      <c r="G4" s="101"/>
      <c r="H4" s="99" t="s">
        <v>27</v>
      </c>
      <c r="I4" s="100"/>
      <c r="J4" s="100"/>
      <c r="K4" s="100"/>
      <c r="L4" s="101"/>
      <c r="M4" s="99" t="s">
        <v>34</v>
      </c>
      <c r="N4" s="100"/>
      <c r="O4" s="100"/>
      <c r="P4" s="100"/>
      <c r="Q4" s="101"/>
      <c r="R4" s="99" t="s">
        <v>6</v>
      </c>
      <c r="S4" s="100"/>
      <c r="T4" s="100"/>
      <c r="U4" s="100"/>
      <c r="V4" s="101"/>
      <c r="W4" s="99" t="s">
        <v>35</v>
      </c>
      <c r="X4" s="100"/>
      <c r="Y4" s="100"/>
      <c r="Z4" s="100"/>
      <c r="AA4" s="101"/>
      <c r="AB4" s="99" t="s">
        <v>7</v>
      </c>
      <c r="AC4" s="100"/>
      <c r="AD4" s="100"/>
      <c r="AE4" s="100"/>
      <c r="AF4" s="101"/>
      <c r="AG4" s="99" t="s">
        <v>8</v>
      </c>
      <c r="AH4" s="100"/>
      <c r="AI4" s="100"/>
      <c r="AJ4" s="100"/>
      <c r="AK4" s="101"/>
      <c r="AL4" s="99" t="s">
        <v>28</v>
      </c>
      <c r="AM4" s="100"/>
      <c r="AN4" s="100"/>
      <c r="AO4" s="100"/>
      <c r="AP4" s="101"/>
      <c r="AQ4" s="99" t="s">
        <v>38</v>
      </c>
      <c r="AR4" s="100"/>
      <c r="AS4" s="100"/>
      <c r="AT4" s="100"/>
      <c r="AU4" s="101"/>
      <c r="AV4" s="99" t="s">
        <v>29</v>
      </c>
      <c r="AW4" s="100"/>
      <c r="AX4" s="100"/>
      <c r="AY4" s="100"/>
      <c r="AZ4" s="101"/>
      <c r="BA4" s="99" t="s">
        <v>30</v>
      </c>
      <c r="BB4" s="100"/>
      <c r="BC4" s="100"/>
      <c r="BD4" s="100"/>
      <c r="BE4" s="101"/>
      <c r="BF4" s="99" t="s">
        <v>9</v>
      </c>
      <c r="BG4" s="100"/>
      <c r="BH4" s="100"/>
      <c r="BI4" s="100"/>
      <c r="BJ4" s="101"/>
      <c r="BK4" s="99" t="s">
        <v>33</v>
      </c>
      <c r="BL4" s="100"/>
      <c r="BM4" s="100"/>
      <c r="BN4" s="100"/>
      <c r="BO4" s="101"/>
      <c r="BP4" s="99" t="s">
        <v>10</v>
      </c>
      <c r="BQ4" s="100"/>
      <c r="BR4" s="100"/>
      <c r="BS4" s="100"/>
      <c r="BT4" s="101"/>
      <c r="BU4" s="99" t="s">
        <v>11</v>
      </c>
      <c r="BV4" s="100"/>
      <c r="BW4" s="100"/>
      <c r="BX4" s="100"/>
      <c r="BY4" s="101"/>
      <c r="BZ4" s="99" t="s">
        <v>12</v>
      </c>
      <c r="CA4" s="100"/>
      <c r="CB4" s="100"/>
      <c r="CC4" s="100"/>
      <c r="CD4" s="101"/>
      <c r="CE4" s="99" t="s">
        <v>32</v>
      </c>
      <c r="CF4" s="100"/>
      <c r="CG4" s="100"/>
      <c r="CH4" s="100"/>
      <c r="CI4" s="101"/>
      <c r="CJ4" s="99" t="s">
        <v>13</v>
      </c>
      <c r="CK4" s="100"/>
      <c r="CL4" s="100"/>
      <c r="CM4" s="100"/>
      <c r="CN4" s="101"/>
      <c r="CO4" s="99" t="s">
        <v>14</v>
      </c>
      <c r="CP4" s="100"/>
      <c r="CQ4" s="100"/>
      <c r="CR4" s="100"/>
      <c r="CS4" s="101"/>
    </row>
    <row r="5" spans="1:97" s="22" customFormat="1" ht="42" customHeight="1" x14ac:dyDescent="0.2">
      <c r="A5" s="97"/>
      <c r="B5" s="97"/>
      <c r="C5" s="103" t="s">
        <v>4</v>
      </c>
      <c r="D5" s="104"/>
      <c r="E5" s="104"/>
      <c r="F5" s="105"/>
      <c r="G5" s="68" t="s">
        <v>5</v>
      </c>
      <c r="H5" s="103" t="s">
        <v>4</v>
      </c>
      <c r="I5" s="104"/>
      <c r="J5" s="104"/>
      <c r="K5" s="105"/>
      <c r="L5" s="68" t="s">
        <v>5</v>
      </c>
      <c r="M5" s="103" t="s">
        <v>4</v>
      </c>
      <c r="N5" s="104"/>
      <c r="O5" s="104"/>
      <c r="P5" s="105"/>
      <c r="Q5" s="68" t="s">
        <v>5</v>
      </c>
      <c r="R5" s="103" t="s">
        <v>4</v>
      </c>
      <c r="S5" s="104"/>
      <c r="T5" s="104"/>
      <c r="U5" s="105"/>
      <c r="V5" s="68" t="s">
        <v>5</v>
      </c>
      <c r="W5" s="103" t="s">
        <v>4</v>
      </c>
      <c r="X5" s="104"/>
      <c r="Y5" s="104"/>
      <c r="Z5" s="105"/>
      <c r="AA5" s="68" t="s">
        <v>5</v>
      </c>
      <c r="AB5" s="103" t="s">
        <v>4</v>
      </c>
      <c r="AC5" s="104"/>
      <c r="AD5" s="104"/>
      <c r="AE5" s="105"/>
      <c r="AF5" s="68" t="s">
        <v>5</v>
      </c>
      <c r="AG5" s="103" t="s">
        <v>4</v>
      </c>
      <c r="AH5" s="104"/>
      <c r="AI5" s="104"/>
      <c r="AJ5" s="105"/>
      <c r="AK5" s="68" t="s">
        <v>5</v>
      </c>
      <c r="AL5" s="103" t="s">
        <v>4</v>
      </c>
      <c r="AM5" s="104"/>
      <c r="AN5" s="104"/>
      <c r="AO5" s="105"/>
      <c r="AP5" s="68" t="s">
        <v>5</v>
      </c>
      <c r="AQ5" s="103" t="s">
        <v>4</v>
      </c>
      <c r="AR5" s="104"/>
      <c r="AS5" s="104"/>
      <c r="AT5" s="105"/>
      <c r="AU5" s="68" t="s">
        <v>5</v>
      </c>
      <c r="AV5" s="103" t="s">
        <v>4</v>
      </c>
      <c r="AW5" s="104"/>
      <c r="AX5" s="104"/>
      <c r="AY5" s="105"/>
      <c r="AZ5" s="68" t="s">
        <v>5</v>
      </c>
      <c r="BA5" s="103" t="s">
        <v>4</v>
      </c>
      <c r="BB5" s="104"/>
      <c r="BC5" s="104"/>
      <c r="BD5" s="105"/>
      <c r="BE5" s="68" t="s">
        <v>5</v>
      </c>
      <c r="BF5" s="103" t="s">
        <v>4</v>
      </c>
      <c r="BG5" s="104"/>
      <c r="BH5" s="104"/>
      <c r="BI5" s="105"/>
      <c r="BJ5" s="68" t="s">
        <v>5</v>
      </c>
      <c r="BK5" s="103" t="s">
        <v>4</v>
      </c>
      <c r="BL5" s="104"/>
      <c r="BM5" s="104"/>
      <c r="BN5" s="105"/>
      <c r="BO5" s="68" t="s">
        <v>5</v>
      </c>
      <c r="BP5" s="103" t="s">
        <v>4</v>
      </c>
      <c r="BQ5" s="104"/>
      <c r="BR5" s="104"/>
      <c r="BS5" s="105"/>
      <c r="BT5" s="68" t="s">
        <v>5</v>
      </c>
      <c r="BU5" s="103" t="s">
        <v>4</v>
      </c>
      <c r="BV5" s="104"/>
      <c r="BW5" s="104"/>
      <c r="BX5" s="105"/>
      <c r="BY5" s="68" t="s">
        <v>5</v>
      </c>
      <c r="BZ5" s="103" t="s">
        <v>4</v>
      </c>
      <c r="CA5" s="104"/>
      <c r="CB5" s="104"/>
      <c r="CC5" s="105"/>
      <c r="CD5" s="68" t="s">
        <v>5</v>
      </c>
      <c r="CE5" s="103" t="s">
        <v>4</v>
      </c>
      <c r="CF5" s="104"/>
      <c r="CG5" s="104"/>
      <c r="CH5" s="105"/>
      <c r="CI5" s="68" t="s">
        <v>5</v>
      </c>
      <c r="CJ5" s="103" t="s">
        <v>4</v>
      </c>
      <c r="CK5" s="104"/>
      <c r="CL5" s="104"/>
      <c r="CM5" s="105"/>
      <c r="CN5" s="68" t="s">
        <v>5</v>
      </c>
      <c r="CO5" s="103" t="s">
        <v>4</v>
      </c>
      <c r="CP5" s="104"/>
      <c r="CQ5" s="104"/>
      <c r="CR5" s="105"/>
      <c r="CS5" s="68" t="s">
        <v>5</v>
      </c>
    </row>
    <row r="6" spans="1:97" s="70" customFormat="1" ht="51.75" customHeight="1" x14ac:dyDescent="0.2">
      <c r="A6" s="98"/>
      <c r="B6" s="98"/>
      <c r="C6" s="71" t="s">
        <v>52</v>
      </c>
      <c r="D6" s="71" t="s">
        <v>53</v>
      </c>
      <c r="E6" s="71" t="s">
        <v>54</v>
      </c>
      <c r="F6" s="71" t="s">
        <v>14</v>
      </c>
      <c r="G6" s="71" t="s">
        <v>14</v>
      </c>
      <c r="H6" s="71" t="s">
        <v>52</v>
      </c>
      <c r="I6" s="71" t="s">
        <v>53</v>
      </c>
      <c r="J6" s="71" t="s">
        <v>54</v>
      </c>
      <c r="K6" s="71" t="s">
        <v>14</v>
      </c>
      <c r="L6" s="71" t="s">
        <v>14</v>
      </c>
      <c r="M6" s="71" t="s">
        <v>52</v>
      </c>
      <c r="N6" s="71" t="s">
        <v>53</v>
      </c>
      <c r="O6" s="71" t="s">
        <v>54</v>
      </c>
      <c r="P6" s="71" t="s">
        <v>14</v>
      </c>
      <c r="Q6" s="71" t="s">
        <v>14</v>
      </c>
      <c r="R6" s="71" t="s">
        <v>52</v>
      </c>
      <c r="S6" s="71" t="s">
        <v>53</v>
      </c>
      <c r="T6" s="71" t="s">
        <v>54</v>
      </c>
      <c r="U6" s="71" t="s">
        <v>14</v>
      </c>
      <c r="V6" s="71" t="s">
        <v>14</v>
      </c>
      <c r="W6" s="71" t="s">
        <v>52</v>
      </c>
      <c r="X6" s="71" t="s">
        <v>53</v>
      </c>
      <c r="Y6" s="71" t="s">
        <v>54</v>
      </c>
      <c r="Z6" s="71" t="s">
        <v>14</v>
      </c>
      <c r="AA6" s="71" t="s">
        <v>14</v>
      </c>
      <c r="AB6" s="71" t="s">
        <v>52</v>
      </c>
      <c r="AC6" s="71" t="s">
        <v>53</v>
      </c>
      <c r="AD6" s="71" t="s">
        <v>54</v>
      </c>
      <c r="AE6" s="71" t="s">
        <v>14</v>
      </c>
      <c r="AF6" s="71" t="s">
        <v>14</v>
      </c>
      <c r="AG6" s="71" t="s">
        <v>52</v>
      </c>
      <c r="AH6" s="71" t="s">
        <v>53</v>
      </c>
      <c r="AI6" s="71" t="s">
        <v>54</v>
      </c>
      <c r="AJ6" s="71" t="s">
        <v>14</v>
      </c>
      <c r="AK6" s="71" t="s">
        <v>14</v>
      </c>
      <c r="AL6" s="71" t="s">
        <v>52</v>
      </c>
      <c r="AM6" s="71" t="s">
        <v>53</v>
      </c>
      <c r="AN6" s="71" t="s">
        <v>54</v>
      </c>
      <c r="AO6" s="71" t="s">
        <v>14</v>
      </c>
      <c r="AP6" s="71" t="s">
        <v>14</v>
      </c>
      <c r="AQ6" s="71" t="s">
        <v>52</v>
      </c>
      <c r="AR6" s="71" t="s">
        <v>53</v>
      </c>
      <c r="AS6" s="71" t="s">
        <v>54</v>
      </c>
      <c r="AT6" s="71" t="s">
        <v>14</v>
      </c>
      <c r="AU6" s="71" t="s">
        <v>14</v>
      </c>
      <c r="AV6" s="71" t="s">
        <v>52</v>
      </c>
      <c r="AW6" s="71" t="s">
        <v>53</v>
      </c>
      <c r="AX6" s="71" t="s">
        <v>54</v>
      </c>
      <c r="AY6" s="71" t="s">
        <v>14</v>
      </c>
      <c r="AZ6" s="71" t="s">
        <v>14</v>
      </c>
      <c r="BA6" s="71" t="s">
        <v>52</v>
      </c>
      <c r="BB6" s="71" t="s">
        <v>53</v>
      </c>
      <c r="BC6" s="71" t="s">
        <v>54</v>
      </c>
      <c r="BD6" s="71" t="s">
        <v>14</v>
      </c>
      <c r="BE6" s="71" t="s">
        <v>14</v>
      </c>
      <c r="BF6" s="71" t="s">
        <v>52</v>
      </c>
      <c r="BG6" s="71" t="s">
        <v>53</v>
      </c>
      <c r="BH6" s="71" t="s">
        <v>54</v>
      </c>
      <c r="BI6" s="71" t="s">
        <v>14</v>
      </c>
      <c r="BJ6" s="71" t="s">
        <v>14</v>
      </c>
      <c r="BK6" s="71" t="s">
        <v>52</v>
      </c>
      <c r="BL6" s="71" t="s">
        <v>53</v>
      </c>
      <c r="BM6" s="71" t="s">
        <v>54</v>
      </c>
      <c r="BN6" s="71" t="s">
        <v>14</v>
      </c>
      <c r="BO6" s="71" t="s">
        <v>14</v>
      </c>
      <c r="BP6" s="71" t="s">
        <v>52</v>
      </c>
      <c r="BQ6" s="71" t="s">
        <v>53</v>
      </c>
      <c r="BR6" s="71" t="s">
        <v>54</v>
      </c>
      <c r="BS6" s="71" t="s">
        <v>14</v>
      </c>
      <c r="BT6" s="71" t="s">
        <v>14</v>
      </c>
      <c r="BU6" s="71" t="s">
        <v>52</v>
      </c>
      <c r="BV6" s="71" t="s">
        <v>53</v>
      </c>
      <c r="BW6" s="71" t="s">
        <v>54</v>
      </c>
      <c r="BX6" s="71" t="s">
        <v>14</v>
      </c>
      <c r="BY6" s="71" t="s">
        <v>14</v>
      </c>
      <c r="BZ6" s="71" t="s">
        <v>52</v>
      </c>
      <c r="CA6" s="71" t="s">
        <v>53</v>
      </c>
      <c r="CB6" s="71" t="s">
        <v>54</v>
      </c>
      <c r="CC6" s="71" t="s">
        <v>14</v>
      </c>
      <c r="CD6" s="71" t="s">
        <v>14</v>
      </c>
      <c r="CE6" s="71" t="s">
        <v>52</v>
      </c>
      <c r="CF6" s="71" t="s">
        <v>53</v>
      </c>
      <c r="CG6" s="71" t="s">
        <v>54</v>
      </c>
      <c r="CH6" s="71" t="s">
        <v>14</v>
      </c>
      <c r="CI6" s="71" t="s">
        <v>14</v>
      </c>
      <c r="CJ6" s="71" t="s">
        <v>52</v>
      </c>
      <c r="CK6" s="71" t="s">
        <v>53</v>
      </c>
      <c r="CL6" s="71" t="s">
        <v>54</v>
      </c>
      <c r="CM6" s="71" t="s">
        <v>14</v>
      </c>
      <c r="CN6" s="71" t="s">
        <v>14</v>
      </c>
      <c r="CO6" s="71" t="s">
        <v>52</v>
      </c>
      <c r="CP6" s="71" t="s">
        <v>53</v>
      </c>
      <c r="CQ6" s="71" t="s">
        <v>54</v>
      </c>
      <c r="CR6" s="71" t="s">
        <v>14</v>
      </c>
      <c r="CS6" s="71" t="s">
        <v>14</v>
      </c>
    </row>
    <row r="7" spans="1:97" s="22" customFormat="1" ht="24.95" customHeight="1" x14ac:dyDescent="0.2">
      <c r="A7" s="53">
        <v>1</v>
      </c>
      <c r="B7" s="72" t="s">
        <v>48</v>
      </c>
      <c r="C7" s="73">
        <v>195701.16898100002</v>
      </c>
      <c r="D7" s="73">
        <v>-666265.2337610001</v>
      </c>
      <c r="E7" s="73">
        <v>146240</v>
      </c>
      <c r="F7" s="73">
        <v>-324324.06478000007</v>
      </c>
      <c r="G7" s="73">
        <v>1936575.9287082374</v>
      </c>
      <c r="H7" s="73">
        <v>122343.08048</v>
      </c>
      <c r="I7" s="73">
        <v>49724.670000000006</v>
      </c>
      <c r="J7" s="73">
        <v>0</v>
      </c>
      <c r="K7" s="73">
        <v>172067.75048000002</v>
      </c>
      <c r="L7" s="73">
        <v>0</v>
      </c>
      <c r="M7" s="73">
        <v>118424.803892</v>
      </c>
      <c r="N7" s="73">
        <v>-8916.1368284999953</v>
      </c>
      <c r="O7" s="73">
        <v>54485.83</v>
      </c>
      <c r="P7" s="73">
        <v>163994.49706349999</v>
      </c>
      <c r="Q7" s="73">
        <v>-106.29900000000001</v>
      </c>
      <c r="R7" s="73">
        <v>8659075.4147999976</v>
      </c>
      <c r="S7" s="73">
        <v>1710865.5900999999</v>
      </c>
      <c r="T7" s="73">
        <v>17646063.82</v>
      </c>
      <c r="U7" s="73">
        <v>28016004.824899998</v>
      </c>
      <c r="V7" s="73">
        <v>244559.63764</v>
      </c>
      <c r="W7" s="73">
        <v>1098759.6295959996</v>
      </c>
      <c r="X7" s="73">
        <v>1118041.21439864</v>
      </c>
      <c r="Y7" s="73">
        <v>3324411.0419560005</v>
      </c>
      <c r="Z7" s="73">
        <v>5541211.8859506398</v>
      </c>
      <c r="AA7" s="73">
        <v>290666.44950640848</v>
      </c>
      <c r="AB7" s="73">
        <v>173156.35594000001</v>
      </c>
      <c r="AC7" s="73">
        <v>162770.04520800003</v>
      </c>
      <c r="AD7" s="73">
        <v>108440.233228</v>
      </c>
      <c r="AE7" s="73">
        <v>444366.63437600003</v>
      </c>
      <c r="AF7" s="73">
        <v>28665.376520202197</v>
      </c>
      <c r="AG7" s="73">
        <v>62322.361440000001</v>
      </c>
      <c r="AH7" s="73">
        <v>0</v>
      </c>
      <c r="AI7" s="73">
        <v>0</v>
      </c>
      <c r="AJ7" s="73">
        <v>62322.361440000001</v>
      </c>
      <c r="AK7" s="73">
        <v>62322.361440000001</v>
      </c>
      <c r="AL7" s="73">
        <v>4061.2350000000006</v>
      </c>
      <c r="AM7" s="73">
        <v>20112</v>
      </c>
      <c r="AN7" s="73">
        <v>0</v>
      </c>
      <c r="AO7" s="73">
        <v>24173.235000000001</v>
      </c>
      <c r="AP7" s="73">
        <v>11105.405598592</v>
      </c>
      <c r="AQ7" s="73">
        <v>0</v>
      </c>
      <c r="AR7" s="73">
        <v>0</v>
      </c>
      <c r="AS7" s="73">
        <v>0</v>
      </c>
      <c r="AT7" s="73">
        <v>0</v>
      </c>
      <c r="AU7" s="73">
        <v>0</v>
      </c>
      <c r="AV7" s="73">
        <v>192738.362463</v>
      </c>
      <c r="AW7" s="73">
        <v>0</v>
      </c>
      <c r="AX7" s="73">
        <v>0</v>
      </c>
      <c r="AY7" s="73">
        <v>192738.362463</v>
      </c>
      <c r="AZ7" s="73">
        <v>60660.619720055001</v>
      </c>
      <c r="BA7" s="73">
        <v>0</v>
      </c>
      <c r="BB7" s="73">
        <v>0</v>
      </c>
      <c r="BC7" s="73">
        <v>0</v>
      </c>
      <c r="BD7" s="73">
        <v>0</v>
      </c>
      <c r="BE7" s="73">
        <v>0</v>
      </c>
      <c r="BF7" s="73">
        <v>241684.56661400001</v>
      </c>
      <c r="BG7" s="73">
        <v>4640.3845959999999</v>
      </c>
      <c r="BH7" s="73">
        <v>8967.3583999999992</v>
      </c>
      <c r="BI7" s="73">
        <v>255292.30961</v>
      </c>
      <c r="BJ7" s="73">
        <v>148812.70275362831</v>
      </c>
      <c r="BK7" s="73">
        <v>2369941.9017499997</v>
      </c>
      <c r="BL7" s="73">
        <v>59620.820837000007</v>
      </c>
      <c r="BM7" s="73">
        <v>21492.016</v>
      </c>
      <c r="BN7" s="73">
        <v>2451054.7385869995</v>
      </c>
      <c r="BO7" s="73">
        <v>2204556.9894122942</v>
      </c>
      <c r="BP7" s="73">
        <v>607526.22</v>
      </c>
      <c r="BQ7" s="73">
        <v>0</v>
      </c>
      <c r="BR7" s="73">
        <v>0</v>
      </c>
      <c r="BS7" s="73">
        <v>607526.22</v>
      </c>
      <c r="BT7" s="73">
        <v>544296.9</v>
      </c>
      <c r="BU7" s="73">
        <v>401325.13061500003</v>
      </c>
      <c r="BV7" s="73">
        <v>100</v>
      </c>
      <c r="BW7" s="73">
        <v>0</v>
      </c>
      <c r="BX7" s="73">
        <v>401425.13061500003</v>
      </c>
      <c r="BY7" s="73">
        <v>321140.10449200001</v>
      </c>
      <c r="BZ7" s="73">
        <v>0</v>
      </c>
      <c r="CA7" s="73">
        <v>0</v>
      </c>
      <c r="CB7" s="73">
        <v>0</v>
      </c>
      <c r="CC7" s="73">
        <v>0</v>
      </c>
      <c r="CD7" s="73">
        <v>0</v>
      </c>
      <c r="CE7" s="73">
        <v>537022.23072699993</v>
      </c>
      <c r="CF7" s="73">
        <v>9688.7028995000001</v>
      </c>
      <c r="CG7" s="73">
        <v>-2.73</v>
      </c>
      <c r="CH7" s="73">
        <v>546708.20362649998</v>
      </c>
      <c r="CI7" s="73">
        <v>420538.19895240245</v>
      </c>
      <c r="CJ7" s="73">
        <v>0</v>
      </c>
      <c r="CK7" s="73">
        <v>0</v>
      </c>
      <c r="CL7" s="73">
        <v>0</v>
      </c>
      <c r="CM7" s="73">
        <v>0</v>
      </c>
      <c r="CN7" s="73">
        <v>0</v>
      </c>
      <c r="CO7" s="73">
        <f t="shared" ref="CO7:CO21" si="0">C7+H7+M7+R7+W7+AB7+AG7+AL7+AQ7+AV7+BA7+BF7+BK7+BP7+BU7+BZ7+CE7+CJ7</f>
        <v>14784082.462297997</v>
      </c>
      <c r="CP7" s="73">
        <f t="shared" ref="CP7:CP21" si="1">D7+I7+N7+S7+X7+AC7+AH7+AM7+AR7+AW7+BB7+BG7+BL7+BQ7+BV7+CA7+CF7+CK7</f>
        <v>2460382.0574496393</v>
      </c>
      <c r="CQ7" s="73">
        <f t="shared" ref="CQ7:CQ21" si="2">E7+J7+O7+T7+Y7+AD7+AI7+AN7+AS7+AX7+BC7+BH7+BM7+BR7+BW7+CB7+CG7+CL7</f>
        <v>21310097.569583997</v>
      </c>
      <c r="CR7" s="73">
        <f t="shared" ref="CR7:CR21" si="3">F7+K7+P7+U7+Z7+AE7+AJ7+AO7+AT7+AY7+BD7+BI7+BN7+BS7+BX7+CC7+CH7+CM7</f>
        <v>38554562.089331634</v>
      </c>
      <c r="CS7" s="73">
        <f t="shared" ref="CS7:CS21" si="4">G7+L7+Q7+V7+AA7+AF7+AK7+AP7+AU7+AZ7+BE7+BJ7+BO7+BT7+BY7+CD7+CI7+CN7</f>
        <v>6273794.3757438194</v>
      </c>
    </row>
    <row r="8" spans="1:97" s="24" customFormat="1" ht="24.95" customHeight="1" x14ac:dyDescent="0.2">
      <c r="A8" s="53">
        <v>2</v>
      </c>
      <c r="B8" s="72" t="s">
        <v>61</v>
      </c>
      <c r="C8" s="73">
        <v>78430.259500003653</v>
      </c>
      <c r="D8" s="73">
        <v>216.98769999999999</v>
      </c>
      <c r="E8" s="73">
        <v>2479158.1191018242</v>
      </c>
      <c r="F8" s="73">
        <v>2557805.3663018281</v>
      </c>
      <c r="G8" s="73">
        <v>0</v>
      </c>
      <c r="H8" s="73">
        <v>78816.810499999992</v>
      </c>
      <c r="I8" s="73">
        <v>5399.0928999999996</v>
      </c>
      <c r="J8" s="73">
        <v>1870179.8968978664</v>
      </c>
      <c r="K8" s="73">
        <v>1954395.8002978663</v>
      </c>
      <c r="L8" s="73">
        <v>0</v>
      </c>
      <c r="M8" s="73">
        <v>69474.415125972446</v>
      </c>
      <c r="N8" s="73">
        <v>1402.6914999999999</v>
      </c>
      <c r="O8" s="73">
        <v>55333.22100000002</v>
      </c>
      <c r="P8" s="73">
        <v>126210.32762597247</v>
      </c>
      <c r="Q8" s="73">
        <v>0</v>
      </c>
      <c r="R8" s="73">
        <v>2065751.7065000045</v>
      </c>
      <c r="S8" s="73">
        <v>307108.98639999999</v>
      </c>
      <c r="T8" s="73">
        <v>18082448.720184289</v>
      </c>
      <c r="U8" s="73">
        <v>20455309.413084295</v>
      </c>
      <c r="V8" s="73">
        <v>0</v>
      </c>
      <c r="W8" s="73">
        <v>32928.870847561644</v>
      </c>
      <c r="X8" s="73">
        <v>53506.471783465742</v>
      </c>
      <c r="Y8" s="73">
        <v>183171.70070000016</v>
      </c>
      <c r="Z8" s="73">
        <v>269607.04333102755</v>
      </c>
      <c r="AA8" s="73">
        <v>0</v>
      </c>
      <c r="AB8" s="73">
        <v>5138.3507686986304</v>
      </c>
      <c r="AC8" s="73">
        <v>4189.3529315068499</v>
      </c>
      <c r="AD8" s="73">
        <v>19295.09</v>
      </c>
      <c r="AE8" s="73">
        <v>28622.793700205482</v>
      </c>
      <c r="AF8" s="73">
        <v>0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0</v>
      </c>
      <c r="AM8" s="73">
        <v>0</v>
      </c>
      <c r="AN8" s="73">
        <v>0</v>
      </c>
      <c r="AO8" s="73">
        <v>0</v>
      </c>
      <c r="AP8" s="73">
        <v>0</v>
      </c>
      <c r="AQ8" s="73">
        <v>0</v>
      </c>
      <c r="AR8" s="73">
        <v>0</v>
      </c>
      <c r="AS8" s="73">
        <v>0</v>
      </c>
      <c r="AT8" s="73">
        <v>0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0</v>
      </c>
      <c r="BA8" s="73">
        <v>0</v>
      </c>
      <c r="BB8" s="73">
        <v>0</v>
      </c>
      <c r="BC8" s="73">
        <v>0</v>
      </c>
      <c r="BD8" s="73">
        <v>0</v>
      </c>
      <c r="BE8" s="73">
        <v>0</v>
      </c>
      <c r="BF8" s="73">
        <v>0</v>
      </c>
      <c r="BG8" s="73">
        <v>0</v>
      </c>
      <c r="BH8" s="73">
        <v>0</v>
      </c>
      <c r="BI8" s="73">
        <v>0</v>
      </c>
      <c r="BJ8" s="73">
        <v>0</v>
      </c>
      <c r="BK8" s="73">
        <v>0</v>
      </c>
      <c r="BL8" s="73">
        <v>0</v>
      </c>
      <c r="BM8" s="73">
        <v>0</v>
      </c>
      <c r="BN8" s="73">
        <v>0</v>
      </c>
      <c r="BO8" s="73">
        <v>0</v>
      </c>
      <c r="BP8" s="73">
        <v>0</v>
      </c>
      <c r="BQ8" s="73">
        <v>0</v>
      </c>
      <c r="BR8" s="73">
        <v>0</v>
      </c>
      <c r="BS8" s="73">
        <v>0</v>
      </c>
      <c r="BT8" s="73">
        <v>0</v>
      </c>
      <c r="BU8" s="73">
        <v>0</v>
      </c>
      <c r="BV8" s="73">
        <v>0</v>
      </c>
      <c r="BW8" s="73">
        <v>0</v>
      </c>
      <c r="BX8" s="73">
        <v>0</v>
      </c>
      <c r="BY8" s="73">
        <v>0</v>
      </c>
      <c r="BZ8" s="73">
        <v>0</v>
      </c>
      <c r="CA8" s="73">
        <v>0</v>
      </c>
      <c r="CB8" s="73">
        <v>0</v>
      </c>
      <c r="CC8" s="73">
        <v>0</v>
      </c>
      <c r="CD8" s="73">
        <v>0</v>
      </c>
      <c r="CE8" s="73">
        <v>0</v>
      </c>
      <c r="CF8" s="73">
        <v>0</v>
      </c>
      <c r="CG8" s="73">
        <v>0</v>
      </c>
      <c r="CH8" s="73">
        <v>0</v>
      </c>
      <c r="CI8" s="73">
        <v>0</v>
      </c>
      <c r="CJ8" s="73">
        <v>0</v>
      </c>
      <c r="CK8" s="73">
        <v>0</v>
      </c>
      <c r="CL8" s="73">
        <v>0</v>
      </c>
      <c r="CM8" s="73">
        <v>0</v>
      </c>
      <c r="CN8" s="73">
        <v>0</v>
      </c>
      <c r="CO8" s="73">
        <f t="shared" si="0"/>
        <v>2330540.4132422414</v>
      </c>
      <c r="CP8" s="73">
        <f t="shared" si="1"/>
        <v>371823.58321497263</v>
      </c>
      <c r="CQ8" s="73">
        <f t="shared" si="2"/>
        <v>22689586.747883979</v>
      </c>
      <c r="CR8" s="73">
        <f t="shared" si="3"/>
        <v>25391950.744341195</v>
      </c>
      <c r="CS8" s="73">
        <f t="shared" si="4"/>
        <v>0</v>
      </c>
    </row>
    <row r="9" spans="1:97" ht="24.95" customHeight="1" x14ac:dyDescent="0.2">
      <c r="A9" s="53">
        <v>3</v>
      </c>
      <c r="B9" s="72" t="s">
        <v>47</v>
      </c>
      <c r="C9" s="73">
        <v>34707.568026000059</v>
      </c>
      <c r="D9" s="73">
        <v>2117208.676057958</v>
      </c>
      <c r="E9" s="73">
        <v>0</v>
      </c>
      <c r="F9" s="73">
        <v>2151916.2440839582</v>
      </c>
      <c r="G9" s="73">
        <v>168730.09079024653</v>
      </c>
      <c r="H9" s="73">
        <v>0</v>
      </c>
      <c r="I9" s="73">
        <v>599</v>
      </c>
      <c r="J9" s="73">
        <v>0</v>
      </c>
      <c r="K9" s="73">
        <v>599</v>
      </c>
      <c r="L9" s="73">
        <v>0</v>
      </c>
      <c r="M9" s="73">
        <v>125932.36345299972</v>
      </c>
      <c r="N9" s="73">
        <v>106373.74436700033</v>
      </c>
      <c r="O9" s="73">
        <v>15949.480001999998</v>
      </c>
      <c r="P9" s="73">
        <v>248255.58782200003</v>
      </c>
      <c r="Q9" s="73">
        <v>19545.252713999933</v>
      </c>
      <c r="R9" s="73">
        <v>3091.6093279999936</v>
      </c>
      <c r="S9" s="73">
        <v>0</v>
      </c>
      <c r="T9" s="73">
        <v>0</v>
      </c>
      <c r="U9" s="73">
        <v>3091.6093279999936</v>
      </c>
      <c r="V9" s="73">
        <v>3089.4752160000048</v>
      </c>
      <c r="W9" s="73">
        <v>3671936.3743030056</v>
      </c>
      <c r="X9" s="73">
        <v>2935868.1662430055</v>
      </c>
      <c r="Y9" s="73">
        <v>1195957.7257230012</v>
      </c>
      <c r="Z9" s="73">
        <v>7803762.2662690124</v>
      </c>
      <c r="AA9" s="73">
        <v>319656.38326499978</v>
      </c>
      <c r="AB9" s="73">
        <v>563425.0616869987</v>
      </c>
      <c r="AC9" s="73">
        <v>432921.26947100088</v>
      </c>
      <c r="AD9" s="73">
        <v>29515.472550999973</v>
      </c>
      <c r="AE9" s="73">
        <v>1025861.8037089995</v>
      </c>
      <c r="AF9" s="73">
        <v>84127.995850537642</v>
      </c>
      <c r="AG9" s="73">
        <v>0</v>
      </c>
      <c r="AH9" s="73">
        <v>0</v>
      </c>
      <c r="AI9" s="73">
        <v>0</v>
      </c>
      <c r="AJ9" s="73">
        <v>0</v>
      </c>
      <c r="AK9" s="73">
        <v>0</v>
      </c>
      <c r="AL9" s="73">
        <v>107601.00624</v>
      </c>
      <c r="AM9" s="73">
        <v>0</v>
      </c>
      <c r="AN9" s="73">
        <v>128105.12</v>
      </c>
      <c r="AO9" s="73">
        <v>235706.12624000001</v>
      </c>
      <c r="AP9" s="73">
        <v>208626.38400000002</v>
      </c>
      <c r="AQ9" s="73">
        <v>0</v>
      </c>
      <c r="AR9" s="73">
        <v>0</v>
      </c>
      <c r="AS9" s="73">
        <v>0</v>
      </c>
      <c r="AT9" s="73">
        <v>0</v>
      </c>
      <c r="AU9" s="73">
        <v>0</v>
      </c>
      <c r="AV9" s="73">
        <v>0</v>
      </c>
      <c r="AW9" s="73">
        <v>0</v>
      </c>
      <c r="AX9" s="73">
        <v>0</v>
      </c>
      <c r="AY9" s="73">
        <v>0</v>
      </c>
      <c r="AZ9" s="73">
        <v>0</v>
      </c>
      <c r="BA9" s="73">
        <v>0</v>
      </c>
      <c r="BB9" s="73">
        <v>0</v>
      </c>
      <c r="BC9" s="73">
        <v>0</v>
      </c>
      <c r="BD9" s="73">
        <v>0</v>
      </c>
      <c r="BE9" s="73">
        <v>0</v>
      </c>
      <c r="BF9" s="73">
        <v>706644.7590140003</v>
      </c>
      <c r="BG9" s="73">
        <v>4537.6004739999998</v>
      </c>
      <c r="BH9" s="73">
        <v>1094.6279999999999</v>
      </c>
      <c r="BI9" s="73">
        <v>712276.9874880003</v>
      </c>
      <c r="BJ9" s="73">
        <v>209818.57557333331</v>
      </c>
      <c r="BK9" s="73">
        <v>3572068.6685179961</v>
      </c>
      <c r="BL9" s="73">
        <v>801312.29367699567</v>
      </c>
      <c r="BM9" s="73">
        <v>14128.523009999999</v>
      </c>
      <c r="BN9" s="73">
        <v>4387509.4852049919</v>
      </c>
      <c r="BO9" s="73">
        <v>2270749.5138409999</v>
      </c>
      <c r="BP9" s="73">
        <v>0</v>
      </c>
      <c r="BQ9" s="73">
        <v>0</v>
      </c>
      <c r="BR9" s="73">
        <v>0</v>
      </c>
      <c r="BS9" s="73">
        <v>0</v>
      </c>
      <c r="BT9" s="73">
        <v>0</v>
      </c>
      <c r="BU9" s="73">
        <v>110430.092242</v>
      </c>
      <c r="BV9" s="73">
        <v>0</v>
      </c>
      <c r="BW9" s="73">
        <v>1408</v>
      </c>
      <c r="BX9" s="73">
        <v>111838.092242</v>
      </c>
      <c r="BY9" s="73">
        <v>46890.827461999994</v>
      </c>
      <c r="BZ9" s="73">
        <v>0</v>
      </c>
      <c r="CA9" s="73">
        <v>0</v>
      </c>
      <c r="CB9" s="73">
        <v>0</v>
      </c>
      <c r="CC9" s="73">
        <v>0</v>
      </c>
      <c r="CD9" s="73">
        <v>0</v>
      </c>
      <c r="CE9" s="73">
        <v>1676615.307827</v>
      </c>
      <c r="CF9" s="73">
        <v>281038.42352199991</v>
      </c>
      <c r="CG9" s="73">
        <v>1449.3</v>
      </c>
      <c r="CH9" s="73">
        <v>1959103.0313490001</v>
      </c>
      <c r="CI9" s="73">
        <v>1302063.5525201289</v>
      </c>
      <c r="CJ9" s="73">
        <v>0</v>
      </c>
      <c r="CK9" s="73">
        <v>0</v>
      </c>
      <c r="CL9" s="73">
        <v>0</v>
      </c>
      <c r="CM9" s="73">
        <v>0</v>
      </c>
      <c r="CN9" s="73">
        <v>0</v>
      </c>
      <c r="CO9" s="73">
        <f t="shared" si="0"/>
        <v>10572452.810638001</v>
      </c>
      <c r="CP9" s="73">
        <f t="shared" si="1"/>
        <v>6679859.173811961</v>
      </c>
      <c r="CQ9" s="73">
        <f t="shared" si="2"/>
        <v>1387608.2492860011</v>
      </c>
      <c r="CR9" s="73">
        <f t="shared" si="3"/>
        <v>18639920.233735964</v>
      </c>
      <c r="CS9" s="73">
        <f t="shared" si="4"/>
        <v>4633298.0512322458</v>
      </c>
    </row>
    <row r="10" spans="1:97" ht="24.95" customHeight="1" x14ac:dyDescent="0.2">
      <c r="A10" s="53">
        <v>4</v>
      </c>
      <c r="B10" s="72" t="s">
        <v>65</v>
      </c>
      <c r="C10" s="73">
        <v>100527.93221199968</v>
      </c>
      <c r="D10" s="73">
        <v>232.57519199999999</v>
      </c>
      <c r="E10" s="73">
        <v>308772.01486200042</v>
      </c>
      <c r="F10" s="73">
        <v>409532.5222660001</v>
      </c>
      <c r="G10" s="73">
        <v>0</v>
      </c>
      <c r="H10" s="73">
        <v>0</v>
      </c>
      <c r="I10" s="73">
        <v>438360.36133199785</v>
      </c>
      <c r="J10" s="73">
        <v>0</v>
      </c>
      <c r="K10" s="73">
        <v>438360.36133199785</v>
      </c>
      <c r="L10" s="73">
        <v>0</v>
      </c>
      <c r="M10" s="73">
        <v>48885.924751999803</v>
      </c>
      <c r="N10" s="73">
        <v>432.92547899999977</v>
      </c>
      <c r="O10" s="73">
        <v>8534.7476789999928</v>
      </c>
      <c r="P10" s="73">
        <v>57853.597909999793</v>
      </c>
      <c r="Q10" s="73">
        <v>0</v>
      </c>
      <c r="R10" s="73">
        <v>10411526.516259909</v>
      </c>
      <c r="S10" s="73">
        <v>975002.09667100012</v>
      </c>
      <c r="T10" s="73">
        <v>5989926.9239198491</v>
      </c>
      <c r="U10" s="73">
        <v>17376455.536850758</v>
      </c>
      <c r="V10" s="73">
        <v>0</v>
      </c>
      <c r="W10" s="73">
        <v>0</v>
      </c>
      <c r="X10" s="73">
        <v>0</v>
      </c>
      <c r="Y10" s="73">
        <v>0</v>
      </c>
      <c r="Z10" s="73">
        <v>0</v>
      </c>
      <c r="AA10" s="73">
        <v>0</v>
      </c>
      <c r="AB10" s="73">
        <v>0</v>
      </c>
      <c r="AC10" s="73">
        <v>0</v>
      </c>
      <c r="AD10" s="73">
        <v>0</v>
      </c>
      <c r="AE10" s="73">
        <v>0</v>
      </c>
      <c r="AF10" s="73">
        <v>0</v>
      </c>
      <c r="AG10" s="73">
        <v>0</v>
      </c>
      <c r="AH10" s="73">
        <v>0</v>
      </c>
      <c r="AI10" s="73">
        <v>0</v>
      </c>
      <c r="AJ10" s="73">
        <v>0</v>
      </c>
      <c r="AK10" s="73">
        <v>0</v>
      </c>
      <c r="AL10" s="73">
        <v>0</v>
      </c>
      <c r="AM10" s="73">
        <v>0</v>
      </c>
      <c r="AN10" s="73">
        <v>0</v>
      </c>
      <c r="AO10" s="73">
        <v>0</v>
      </c>
      <c r="AP10" s="73">
        <v>0</v>
      </c>
      <c r="AQ10" s="73">
        <v>0</v>
      </c>
      <c r="AR10" s="73">
        <v>0</v>
      </c>
      <c r="AS10" s="73">
        <v>0</v>
      </c>
      <c r="AT10" s="73">
        <v>0</v>
      </c>
      <c r="AU10" s="73">
        <v>0</v>
      </c>
      <c r="AV10" s="73">
        <v>0</v>
      </c>
      <c r="AW10" s="73">
        <v>0</v>
      </c>
      <c r="AX10" s="73">
        <v>0</v>
      </c>
      <c r="AY10" s="73">
        <v>0</v>
      </c>
      <c r="AZ10" s="73">
        <v>0</v>
      </c>
      <c r="BA10" s="73">
        <v>0</v>
      </c>
      <c r="BB10" s="73">
        <v>0</v>
      </c>
      <c r="BC10" s="73">
        <v>0</v>
      </c>
      <c r="BD10" s="73">
        <v>0</v>
      </c>
      <c r="BE10" s="73">
        <v>0</v>
      </c>
      <c r="BF10" s="73">
        <v>0</v>
      </c>
      <c r="BG10" s="73">
        <v>0</v>
      </c>
      <c r="BH10" s="73">
        <v>0</v>
      </c>
      <c r="BI10" s="73">
        <v>0</v>
      </c>
      <c r="BJ10" s="73">
        <v>0</v>
      </c>
      <c r="BK10" s="73">
        <v>0</v>
      </c>
      <c r="BL10" s="73">
        <v>0</v>
      </c>
      <c r="BM10" s="73">
        <v>0</v>
      </c>
      <c r="BN10" s="73">
        <v>0</v>
      </c>
      <c r="BO10" s="73">
        <v>0</v>
      </c>
      <c r="BP10" s="73">
        <v>0</v>
      </c>
      <c r="BQ10" s="73">
        <v>0</v>
      </c>
      <c r="BR10" s="73">
        <v>0</v>
      </c>
      <c r="BS10" s="73">
        <v>0</v>
      </c>
      <c r="BT10" s="73">
        <v>0</v>
      </c>
      <c r="BU10" s="73">
        <v>0</v>
      </c>
      <c r="BV10" s="73">
        <v>0</v>
      </c>
      <c r="BW10" s="73">
        <v>0</v>
      </c>
      <c r="BX10" s="73">
        <v>0</v>
      </c>
      <c r="BY10" s="73">
        <v>0</v>
      </c>
      <c r="BZ10" s="73">
        <v>0</v>
      </c>
      <c r="CA10" s="73">
        <v>0</v>
      </c>
      <c r="CB10" s="73">
        <v>0</v>
      </c>
      <c r="CC10" s="73">
        <v>0</v>
      </c>
      <c r="CD10" s="73">
        <v>0</v>
      </c>
      <c r="CE10" s="73">
        <v>0</v>
      </c>
      <c r="CF10" s="73">
        <v>0</v>
      </c>
      <c r="CG10" s="73">
        <v>0</v>
      </c>
      <c r="CH10" s="73">
        <v>0</v>
      </c>
      <c r="CI10" s="73">
        <v>0</v>
      </c>
      <c r="CJ10" s="73">
        <v>0</v>
      </c>
      <c r="CK10" s="73">
        <v>0</v>
      </c>
      <c r="CL10" s="73">
        <v>0</v>
      </c>
      <c r="CM10" s="73">
        <v>0</v>
      </c>
      <c r="CN10" s="73">
        <v>0</v>
      </c>
      <c r="CO10" s="73">
        <f t="shared" si="0"/>
        <v>10560940.373223908</v>
      </c>
      <c r="CP10" s="73">
        <f t="shared" si="1"/>
        <v>1414027.958673998</v>
      </c>
      <c r="CQ10" s="73">
        <f t="shared" si="2"/>
        <v>6307233.6864608498</v>
      </c>
      <c r="CR10" s="73">
        <f t="shared" si="3"/>
        <v>18282202.018358756</v>
      </c>
      <c r="CS10" s="73">
        <f t="shared" si="4"/>
        <v>0</v>
      </c>
    </row>
    <row r="11" spans="1:97" ht="24.95" customHeight="1" x14ac:dyDescent="0.2">
      <c r="A11" s="53">
        <v>5</v>
      </c>
      <c r="B11" s="72" t="s">
        <v>66</v>
      </c>
      <c r="C11" s="73">
        <v>26400.19</v>
      </c>
      <c r="D11" s="73">
        <v>0</v>
      </c>
      <c r="E11" s="73">
        <v>0</v>
      </c>
      <c r="F11" s="73">
        <v>26400.19</v>
      </c>
      <c r="G11" s="73">
        <v>24074.07</v>
      </c>
      <c r="H11" s="73">
        <v>1323.4</v>
      </c>
      <c r="I11" s="73">
        <v>51511.045586000102</v>
      </c>
      <c r="J11" s="73">
        <v>0</v>
      </c>
      <c r="K11" s="73">
        <v>52834.445586000104</v>
      </c>
      <c r="L11" s="73">
        <v>0</v>
      </c>
      <c r="M11" s="73">
        <v>18892.423177000004</v>
      </c>
      <c r="N11" s="73">
        <v>74818.273095999975</v>
      </c>
      <c r="O11" s="73">
        <v>0</v>
      </c>
      <c r="P11" s="73">
        <v>93710.69627299998</v>
      </c>
      <c r="Q11" s="73">
        <v>0</v>
      </c>
      <c r="R11" s="73">
        <v>4310997.1229560114</v>
      </c>
      <c r="S11" s="73">
        <v>271201.264906</v>
      </c>
      <c r="T11" s="73">
        <v>1313165.6318810002</v>
      </c>
      <c r="U11" s="73">
        <v>5895364.0197430123</v>
      </c>
      <c r="V11" s="73">
        <v>0</v>
      </c>
      <c r="W11" s="73">
        <v>334719.99377100024</v>
      </c>
      <c r="X11" s="73">
        <v>224757.7392990001</v>
      </c>
      <c r="Y11" s="73">
        <v>5537.8799999999992</v>
      </c>
      <c r="Z11" s="73">
        <v>565015.61307000031</v>
      </c>
      <c r="AA11" s="73">
        <v>0</v>
      </c>
      <c r="AB11" s="73">
        <v>36973.53980199997</v>
      </c>
      <c r="AC11" s="73">
        <v>33104.515264000001</v>
      </c>
      <c r="AD11" s="73">
        <v>1065</v>
      </c>
      <c r="AE11" s="73">
        <v>71143.055065999972</v>
      </c>
      <c r="AF11" s="73">
        <v>0</v>
      </c>
      <c r="AG11" s="73">
        <v>0</v>
      </c>
      <c r="AH11" s="73">
        <v>0</v>
      </c>
      <c r="AI11" s="73">
        <v>0</v>
      </c>
      <c r="AJ11" s="73">
        <v>0</v>
      </c>
      <c r="AK11" s="73">
        <v>0</v>
      </c>
      <c r="AL11" s="73">
        <v>7371.89</v>
      </c>
      <c r="AM11" s="73">
        <v>0</v>
      </c>
      <c r="AN11" s="73">
        <v>0</v>
      </c>
      <c r="AO11" s="73">
        <v>7371.89</v>
      </c>
      <c r="AP11" s="73">
        <v>7187.6</v>
      </c>
      <c r="AQ11" s="73">
        <v>290744.14</v>
      </c>
      <c r="AR11" s="73">
        <v>0</v>
      </c>
      <c r="AS11" s="73">
        <v>0</v>
      </c>
      <c r="AT11" s="73">
        <v>290744.14</v>
      </c>
      <c r="AU11" s="73">
        <v>226970.59</v>
      </c>
      <c r="AV11" s="73">
        <v>0</v>
      </c>
      <c r="AW11" s="73">
        <v>0</v>
      </c>
      <c r="AX11" s="73">
        <v>0</v>
      </c>
      <c r="AY11" s="73">
        <v>0</v>
      </c>
      <c r="AZ11" s="73">
        <v>0</v>
      </c>
      <c r="BA11" s="73">
        <v>0</v>
      </c>
      <c r="BB11" s="73">
        <v>0</v>
      </c>
      <c r="BC11" s="73">
        <v>0</v>
      </c>
      <c r="BD11" s="73">
        <v>0</v>
      </c>
      <c r="BE11" s="73">
        <v>0</v>
      </c>
      <c r="BF11" s="73">
        <v>85263.541618999996</v>
      </c>
      <c r="BG11" s="73">
        <v>475.70781399999998</v>
      </c>
      <c r="BH11" s="73">
        <v>0</v>
      </c>
      <c r="BI11" s="73">
        <v>85739.24943299999</v>
      </c>
      <c r="BJ11" s="73">
        <v>0</v>
      </c>
      <c r="BK11" s="73">
        <v>364439.03302999982</v>
      </c>
      <c r="BL11" s="73">
        <v>117528.18953699959</v>
      </c>
      <c r="BM11" s="73">
        <v>0</v>
      </c>
      <c r="BN11" s="73">
        <v>481967.22256699938</v>
      </c>
      <c r="BO11" s="73">
        <v>21735.52</v>
      </c>
      <c r="BP11" s="73">
        <v>10618.137894999989</v>
      </c>
      <c r="BQ11" s="73">
        <v>8074.3214809999963</v>
      </c>
      <c r="BR11" s="73">
        <v>75</v>
      </c>
      <c r="BS11" s="73">
        <v>18767.459375999984</v>
      </c>
      <c r="BT11" s="73">
        <v>1518.76</v>
      </c>
      <c r="BU11" s="73">
        <v>452188.23890799994</v>
      </c>
      <c r="BV11" s="73">
        <v>150</v>
      </c>
      <c r="BW11" s="73">
        <v>0</v>
      </c>
      <c r="BX11" s="73">
        <v>452338.23890799994</v>
      </c>
      <c r="BY11" s="73">
        <v>419363.44</v>
      </c>
      <c r="BZ11" s="73">
        <v>0</v>
      </c>
      <c r="CA11" s="73">
        <v>0</v>
      </c>
      <c r="CB11" s="73">
        <v>0</v>
      </c>
      <c r="CC11" s="73">
        <v>0</v>
      </c>
      <c r="CD11" s="73">
        <v>0</v>
      </c>
      <c r="CE11" s="73">
        <v>146825.84620700002</v>
      </c>
      <c r="CF11" s="73">
        <v>550.48630100000003</v>
      </c>
      <c r="CG11" s="73">
        <v>2065</v>
      </c>
      <c r="CH11" s="73">
        <v>149441.33250800002</v>
      </c>
      <c r="CI11" s="73">
        <v>38307.359819999998</v>
      </c>
      <c r="CJ11" s="73">
        <v>0</v>
      </c>
      <c r="CK11" s="73">
        <v>0</v>
      </c>
      <c r="CL11" s="73">
        <v>0</v>
      </c>
      <c r="CM11" s="73">
        <v>0</v>
      </c>
      <c r="CN11" s="73">
        <v>0</v>
      </c>
      <c r="CO11" s="73">
        <f t="shared" si="0"/>
        <v>6086757.4973650109</v>
      </c>
      <c r="CP11" s="73">
        <f t="shared" si="1"/>
        <v>782171.54328399978</v>
      </c>
      <c r="CQ11" s="73">
        <f t="shared" si="2"/>
        <v>1321908.5118810001</v>
      </c>
      <c r="CR11" s="73">
        <f t="shared" si="3"/>
        <v>8190837.5525300102</v>
      </c>
      <c r="CS11" s="73">
        <f t="shared" si="4"/>
        <v>739157.33981999999</v>
      </c>
    </row>
    <row r="12" spans="1:97" ht="24.95" customHeight="1" x14ac:dyDescent="0.2">
      <c r="A12" s="53">
        <v>6</v>
      </c>
      <c r="B12" s="72" t="s">
        <v>57</v>
      </c>
      <c r="C12" s="73">
        <v>171830.04571600072</v>
      </c>
      <c r="D12" s="73">
        <v>0</v>
      </c>
      <c r="E12" s="73">
        <v>41568.339999999254</v>
      </c>
      <c r="F12" s="73">
        <v>213398.38571599999</v>
      </c>
      <c r="G12" s="73">
        <v>166744.085716</v>
      </c>
      <c r="H12" s="73">
        <v>27715.129999999997</v>
      </c>
      <c r="I12" s="73">
        <v>1573.5</v>
      </c>
      <c r="J12" s="73">
        <v>1478.5</v>
      </c>
      <c r="K12" s="73">
        <v>30767.129999999997</v>
      </c>
      <c r="L12" s="73">
        <v>1466.2145719999999</v>
      </c>
      <c r="M12" s="73">
        <v>44361.909438000119</v>
      </c>
      <c r="N12" s="73">
        <v>11804.990099999997</v>
      </c>
      <c r="O12" s="73">
        <v>41119.72999999988</v>
      </c>
      <c r="P12" s="73">
        <v>97286.629537999994</v>
      </c>
      <c r="Q12" s="73">
        <v>4091.0946572255002</v>
      </c>
      <c r="R12" s="73">
        <v>2266241.1191190183</v>
      </c>
      <c r="S12" s="73">
        <v>26145.980000000003</v>
      </c>
      <c r="T12" s="73">
        <v>1717615.5198999818</v>
      </c>
      <c r="U12" s="73">
        <v>4010002.6190189999</v>
      </c>
      <c r="V12" s="73">
        <v>0</v>
      </c>
      <c r="W12" s="73">
        <v>395539.77396499913</v>
      </c>
      <c r="X12" s="73">
        <v>438835.76180000021</v>
      </c>
      <c r="Y12" s="73">
        <v>516487.94420000061</v>
      </c>
      <c r="Z12" s="73">
        <v>1350863.4799649999</v>
      </c>
      <c r="AA12" s="73">
        <v>48159.303991000001</v>
      </c>
      <c r="AB12" s="73">
        <v>81067.796736000106</v>
      </c>
      <c r="AC12" s="73">
        <v>62631.092399999987</v>
      </c>
      <c r="AD12" s="73">
        <v>50547.905999999879</v>
      </c>
      <c r="AE12" s="73">
        <v>194246.79513599997</v>
      </c>
      <c r="AF12" s="73">
        <v>4944.952556319</v>
      </c>
      <c r="AG12" s="73">
        <v>0</v>
      </c>
      <c r="AH12" s="73">
        <v>0</v>
      </c>
      <c r="AI12" s="73">
        <v>0</v>
      </c>
      <c r="AJ12" s="73">
        <v>0</v>
      </c>
      <c r="AK12" s="73">
        <v>0</v>
      </c>
      <c r="AL12" s="73">
        <v>0</v>
      </c>
      <c r="AM12" s="73">
        <v>0</v>
      </c>
      <c r="AN12" s="73">
        <v>0</v>
      </c>
      <c r="AO12" s="73">
        <v>0</v>
      </c>
      <c r="AP12" s="73">
        <v>164.09304620739999</v>
      </c>
      <c r="AQ12" s="73">
        <v>0</v>
      </c>
      <c r="AR12" s="73">
        <v>0</v>
      </c>
      <c r="AS12" s="73">
        <v>0</v>
      </c>
      <c r="AT12" s="73">
        <v>0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  <c r="BA12" s="73">
        <v>0</v>
      </c>
      <c r="BB12" s="73">
        <v>0</v>
      </c>
      <c r="BC12" s="73">
        <v>0</v>
      </c>
      <c r="BD12" s="73">
        <v>0</v>
      </c>
      <c r="BE12" s="73">
        <v>0</v>
      </c>
      <c r="BF12" s="73">
        <v>72486.397556000011</v>
      </c>
      <c r="BG12" s="73">
        <v>39811.379399999998</v>
      </c>
      <c r="BH12" s="73">
        <v>0</v>
      </c>
      <c r="BI12" s="73">
        <v>112297.77695600002</v>
      </c>
      <c r="BJ12" s="73">
        <v>41169.8728598054</v>
      </c>
      <c r="BK12" s="73">
        <v>828781.38665299991</v>
      </c>
      <c r="BL12" s="73">
        <v>23565.766299999999</v>
      </c>
      <c r="BM12" s="73">
        <v>0</v>
      </c>
      <c r="BN12" s="73">
        <v>852347.15295299992</v>
      </c>
      <c r="BO12" s="73">
        <v>761397.4476279096</v>
      </c>
      <c r="BP12" s="73">
        <v>188940.70431</v>
      </c>
      <c r="BQ12" s="73">
        <v>0</v>
      </c>
      <c r="BR12" s="73">
        <v>0</v>
      </c>
      <c r="BS12" s="73">
        <v>188940.70431</v>
      </c>
      <c r="BT12" s="73">
        <v>170276.44437752629</v>
      </c>
      <c r="BU12" s="73">
        <v>0</v>
      </c>
      <c r="BV12" s="73">
        <v>0</v>
      </c>
      <c r="BW12" s="73">
        <v>0</v>
      </c>
      <c r="BX12" s="73">
        <v>0</v>
      </c>
      <c r="BY12" s="73">
        <v>0</v>
      </c>
      <c r="BZ12" s="73">
        <v>0</v>
      </c>
      <c r="CA12" s="73">
        <v>0</v>
      </c>
      <c r="CB12" s="73">
        <v>0</v>
      </c>
      <c r="CC12" s="73">
        <v>0</v>
      </c>
      <c r="CD12" s="73">
        <v>0</v>
      </c>
      <c r="CE12" s="73">
        <v>209023.931194</v>
      </c>
      <c r="CF12" s="73">
        <v>2042.048</v>
      </c>
      <c r="CG12" s="73">
        <v>27000</v>
      </c>
      <c r="CH12" s="73">
        <v>238065.97919400001</v>
      </c>
      <c r="CI12" s="73">
        <v>184008.48439549998</v>
      </c>
      <c r="CJ12" s="73">
        <v>0</v>
      </c>
      <c r="CK12" s="73">
        <v>0</v>
      </c>
      <c r="CL12" s="73">
        <v>0</v>
      </c>
      <c r="CM12" s="73">
        <v>0</v>
      </c>
      <c r="CN12" s="73">
        <v>0</v>
      </c>
      <c r="CO12" s="73">
        <f t="shared" si="0"/>
        <v>4285988.1946870182</v>
      </c>
      <c r="CP12" s="73">
        <f t="shared" si="1"/>
        <v>606410.51800000016</v>
      </c>
      <c r="CQ12" s="73">
        <f t="shared" si="2"/>
        <v>2395817.9400999816</v>
      </c>
      <c r="CR12" s="73">
        <f t="shared" si="3"/>
        <v>7288216.6527870009</v>
      </c>
      <c r="CS12" s="73">
        <f t="shared" si="4"/>
        <v>1382421.9937994934</v>
      </c>
    </row>
    <row r="13" spans="1:97" ht="24.95" customHeight="1" x14ac:dyDescent="0.2">
      <c r="A13" s="53">
        <v>7</v>
      </c>
      <c r="B13" s="72" t="s">
        <v>60</v>
      </c>
      <c r="C13" s="73">
        <v>6339.69</v>
      </c>
      <c r="D13" s="73">
        <v>15927.3</v>
      </c>
      <c r="E13" s="73">
        <v>98755.73</v>
      </c>
      <c r="F13" s="73">
        <v>121022.72</v>
      </c>
      <c r="G13" s="73">
        <v>0</v>
      </c>
      <c r="H13" s="73">
        <v>156.5</v>
      </c>
      <c r="I13" s="73">
        <v>24209.23</v>
      </c>
      <c r="J13" s="73">
        <v>175.22</v>
      </c>
      <c r="K13" s="73">
        <v>24540.95</v>
      </c>
      <c r="L13" s="73">
        <v>970.26121468799988</v>
      </c>
      <c r="M13" s="73">
        <v>546.29999999999973</v>
      </c>
      <c r="N13" s="73">
        <v>5165.09</v>
      </c>
      <c r="O13" s="73">
        <v>42530.09</v>
      </c>
      <c r="P13" s="73">
        <v>48241.479999999996</v>
      </c>
      <c r="Q13" s="73">
        <v>0</v>
      </c>
      <c r="R13" s="73">
        <v>277342.64</v>
      </c>
      <c r="S13" s="73">
        <v>46188.5</v>
      </c>
      <c r="T13" s="73">
        <v>1278223.1499999999</v>
      </c>
      <c r="U13" s="73">
        <v>1601754.29</v>
      </c>
      <c r="V13" s="73">
        <v>0</v>
      </c>
      <c r="W13" s="73">
        <v>319048.73</v>
      </c>
      <c r="X13" s="73">
        <v>251932.25</v>
      </c>
      <c r="Y13" s="73">
        <v>508607.37</v>
      </c>
      <c r="Z13" s="73">
        <v>1079588.3500000001</v>
      </c>
      <c r="AA13" s="73">
        <v>0</v>
      </c>
      <c r="AB13" s="73">
        <v>60847.28</v>
      </c>
      <c r="AC13" s="73">
        <v>26763.61</v>
      </c>
      <c r="AD13" s="73">
        <v>2845.42</v>
      </c>
      <c r="AE13" s="73">
        <v>90456.31</v>
      </c>
      <c r="AF13" s="73">
        <v>14393.118543013696</v>
      </c>
      <c r="AG13" s="73">
        <v>0</v>
      </c>
      <c r="AH13" s="73">
        <v>0</v>
      </c>
      <c r="AI13" s="73">
        <v>0</v>
      </c>
      <c r="AJ13" s="73">
        <v>0</v>
      </c>
      <c r="AK13" s="73">
        <v>0</v>
      </c>
      <c r="AL13" s="73">
        <v>0</v>
      </c>
      <c r="AM13" s="73">
        <v>0</v>
      </c>
      <c r="AN13" s="73">
        <v>0</v>
      </c>
      <c r="AO13" s="73">
        <v>0</v>
      </c>
      <c r="AP13" s="73">
        <v>0</v>
      </c>
      <c r="AQ13" s="73">
        <v>12190.5</v>
      </c>
      <c r="AR13" s="73">
        <v>0</v>
      </c>
      <c r="AS13" s="73">
        <v>0</v>
      </c>
      <c r="AT13" s="73">
        <v>12190.5</v>
      </c>
      <c r="AU13" s="73">
        <v>10836</v>
      </c>
      <c r="AV13" s="73">
        <v>0</v>
      </c>
      <c r="AW13" s="73">
        <v>0</v>
      </c>
      <c r="AX13" s="73">
        <v>24064.54</v>
      </c>
      <c r="AY13" s="73">
        <v>24064.54</v>
      </c>
      <c r="AZ13" s="73">
        <v>12032.269999999999</v>
      </c>
      <c r="BA13" s="73">
        <v>0</v>
      </c>
      <c r="BB13" s="73">
        <v>0</v>
      </c>
      <c r="BC13" s="73">
        <v>0</v>
      </c>
      <c r="BD13" s="73">
        <v>0</v>
      </c>
      <c r="BE13" s="73">
        <v>0</v>
      </c>
      <c r="BF13" s="73">
        <v>118743.4</v>
      </c>
      <c r="BG13" s="73">
        <v>192.9</v>
      </c>
      <c r="BH13" s="73">
        <v>0</v>
      </c>
      <c r="BI13" s="73">
        <v>118936.29999999999</v>
      </c>
      <c r="BJ13" s="73">
        <v>11979.238307643836</v>
      </c>
      <c r="BK13" s="73">
        <v>1453960.47</v>
      </c>
      <c r="BL13" s="73">
        <v>29506.36</v>
      </c>
      <c r="BM13" s="73">
        <v>66337.649999999994</v>
      </c>
      <c r="BN13" s="73">
        <v>1549804.48</v>
      </c>
      <c r="BO13" s="73">
        <v>990407.88371829758</v>
      </c>
      <c r="BP13" s="73">
        <v>94325.24</v>
      </c>
      <c r="BQ13" s="73">
        <v>22396.25</v>
      </c>
      <c r="BR13" s="73">
        <v>0</v>
      </c>
      <c r="BS13" s="73">
        <v>116721.49</v>
      </c>
      <c r="BT13" s="73">
        <v>31766.290800273975</v>
      </c>
      <c r="BU13" s="73">
        <v>106373.65</v>
      </c>
      <c r="BV13" s="73">
        <v>0</v>
      </c>
      <c r="BW13" s="73">
        <v>0</v>
      </c>
      <c r="BX13" s="73">
        <v>106373.65</v>
      </c>
      <c r="BY13" s="73">
        <v>71190.422120005576</v>
      </c>
      <c r="BZ13" s="73">
        <v>0</v>
      </c>
      <c r="CA13" s="73">
        <v>0</v>
      </c>
      <c r="CB13" s="73">
        <v>0</v>
      </c>
      <c r="CC13" s="73">
        <v>0</v>
      </c>
      <c r="CD13" s="73">
        <v>0</v>
      </c>
      <c r="CE13" s="73">
        <v>494184.91000000003</v>
      </c>
      <c r="CF13" s="73">
        <v>2915.42</v>
      </c>
      <c r="CG13" s="73">
        <v>104474.92</v>
      </c>
      <c r="CH13" s="73">
        <v>601575.25</v>
      </c>
      <c r="CI13" s="73">
        <v>321020.48539963469</v>
      </c>
      <c r="CJ13" s="73">
        <v>0</v>
      </c>
      <c r="CK13" s="73">
        <v>0</v>
      </c>
      <c r="CL13" s="73">
        <v>0</v>
      </c>
      <c r="CM13" s="73">
        <v>0</v>
      </c>
      <c r="CN13" s="73">
        <v>0</v>
      </c>
      <c r="CO13" s="73">
        <f t="shared" si="0"/>
        <v>2944059.31</v>
      </c>
      <c r="CP13" s="73">
        <f t="shared" si="1"/>
        <v>425196.91</v>
      </c>
      <c r="CQ13" s="73">
        <f t="shared" si="2"/>
        <v>2126014.09</v>
      </c>
      <c r="CR13" s="73">
        <f t="shared" si="3"/>
        <v>5495270.3100000005</v>
      </c>
      <c r="CS13" s="73">
        <f t="shared" si="4"/>
        <v>1464595.9701035572</v>
      </c>
    </row>
    <row r="14" spans="1:97" ht="24.95" customHeight="1" x14ac:dyDescent="0.2">
      <c r="A14" s="53">
        <v>8</v>
      </c>
      <c r="B14" s="72" t="s">
        <v>59</v>
      </c>
      <c r="C14" s="73">
        <v>6356.8</v>
      </c>
      <c r="D14" s="73">
        <v>364.84000000000003</v>
      </c>
      <c r="E14" s="73">
        <v>142858.69</v>
      </c>
      <c r="F14" s="73">
        <v>149580.33000000002</v>
      </c>
      <c r="G14" s="73">
        <v>0</v>
      </c>
      <c r="H14" s="73">
        <v>167.88</v>
      </c>
      <c r="I14" s="73">
        <v>3354.7300000000009</v>
      </c>
      <c r="J14" s="73">
        <v>4511.55</v>
      </c>
      <c r="K14" s="73">
        <v>8034.1600000000017</v>
      </c>
      <c r="L14" s="73">
        <v>0</v>
      </c>
      <c r="M14" s="73">
        <v>462.93</v>
      </c>
      <c r="N14" s="73">
        <v>605.26</v>
      </c>
      <c r="O14" s="73">
        <v>130967.34</v>
      </c>
      <c r="P14" s="73">
        <v>132035.53</v>
      </c>
      <c r="Q14" s="73">
        <v>30281.188718099995</v>
      </c>
      <c r="R14" s="73">
        <v>99006.790000000008</v>
      </c>
      <c r="S14" s="73">
        <v>19056.109999999997</v>
      </c>
      <c r="T14" s="73">
        <v>1742198.54</v>
      </c>
      <c r="U14" s="73">
        <v>1860261.44</v>
      </c>
      <c r="V14" s="73">
        <v>0</v>
      </c>
      <c r="W14" s="73">
        <v>41890.170000000006</v>
      </c>
      <c r="X14" s="73">
        <v>39115.620000000003</v>
      </c>
      <c r="Y14" s="73">
        <v>1975326.49</v>
      </c>
      <c r="Z14" s="73">
        <v>2056332.28</v>
      </c>
      <c r="AA14" s="73">
        <v>896001.23841410025</v>
      </c>
      <c r="AB14" s="73">
        <v>11324.949999999999</v>
      </c>
      <c r="AC14" s="73">
        <v>9972.64</v>
      </c>
      <c r="AD14" s="73">
        <v>389213.42000000004</v>
      </c>
      <c r="AE14" s="73">
        <v>410511.01</v>
      </c>
      <c r="AF14" s="73">
        <v>150806.93092510005</v>
      </c>
      <c r="AG14" s="73">
        <v>0</v>
      </c>
      <c r="AH14" s="73">
        <v>0</v>
      </c>
      <c r="AI14" s="73">
        <v>0</v>
      </c>
      <c r="AJ14" s="73">
        <v>0</v>
      </c>
      <c r="AK14" s="73">
        <v>0</v>
      </c>
      <c r="AL14" s="73">
        <v>0</v>
      </c>
      <c r="AM14" s="73">
        <v>0</v>
      </c>
      <c r="AN14" s="73">
        <v>0</v>
      </c>
      <c r="AO14" s="73">
        <v>0</v>
      </c>
      <c r="AP14" s="73">
        <v>0</v>
      </c>
      <c r="AQ14" s="73">
        <v>0</v>
      </c>
      <c r="AR14" s="73">
        <v>0</v>
      </c>
      <c r="AS14" s="73">
        <v>0</v>
      </c>
      <c r="AT14" s="73">
        <v>0</v>
      </c>
      <c r="AU14" s="73">
        <v>0</v>
      </c>
      <c r="AV14" s="73">
        <v>0</v>
      </c>
      <c r="AW14" s="73">
        <v>0</v>
      </c>
      <c r="AX14" s="73">
        <v>0</v>
      </c>
      <c r="AY14" s="73">
        <v>0</v>
      </c>
      <c r="AZ14" s="73">
        <v>0</v>
      </c>
      <c r="BA14" s="73">
        <v>0</v>
      </c>
      <c r="BB14" s="73">
        <v>0</v>
      </c>
      <c r="BC14" s="73">
        <v>0</v>
      </c>
      <c r="BD14" s="73">
        <v>0</v>
      </c>
      <c r="BE14" s="73">
        <v>0</v>
      </c>
      <c r="BF14" s="73">
        <v>12723.86</v>
      </c>
      <c r="BG14" s="73">
        <v>250.43</v>
      </c>
      <c r="BH14" s="73">
        <v>0</v>
      </c>
      <c r="BI14" s="73">
        <v>12974.29</v>
      </c>
      <c r="BJ14" s="73">
        <v>9081.9732930000009</v>
      </c>
      <c r="BK14" s="73">
        <v>5710.75</v>
      </c>
      <c r="BL14" s="73">
        <v>1720.8</v>
      </c>
      <c r="BM14" s="73">
        <v>1202</v>
      </c>
      <c r="BN14" s="73">
        <v>8633.5499999999993</v>
      </c>
      <c r="BO14" s="73">
        <v>5935.1477559999994</v>
      </c>
      <c r="BP14" s="73">
        <v>0</v>
      </c>
      <c r="BQ14" s="73">
        <v>0</v>
      </c>
      <c r="BR14" s="73">
        <v>0</v>
      </c>
      <c r="BS14" s="73">
        <v>0</v>
      </c>
      <c r="BT14" s="73">
        <v>0</v>
      </c>
      <c r="BU14" s="73">
        <v>0</v>
      </c>
      <c r="BV14" s="73">
        <v>0</v>
      </c>
      <c r="BW14" s="73">
        <v>0</v>
      </c>
      <c r="BX14" s="73">
        <v>0</v>
      </c>
      <c r="BY14" s="73">
        <v>0</v>
      </c>
      <c r="BZ14" s="73">
        <v>0</v>
      </c>
      <c r="CA14" s="73">
        <v>0</v>
      </c>
      <c r="CB14" s="73">
        <v>0</v>
      </c>
      <c r="CC14" s="73">
        <v>0</v>
      </c>
      <c r="CD14" s="73">
        <v>0</v>
      </c>
      <c r="CE14" s="73">
        <v>0</v>
      </c>
      <c r="CF14" s="73">
        <v>0</v>
      </c>
      <c r="CG14" s="73">
        <v>0</v>
      </c>
      <c r="CH14" s="73">
        <v>0</v>
      </c>
      <c r="CI14" s="73">
        <v>0</v>
      </c>
      <c r="CJ14" s="73">
        <v>0</v>
      </c>
      <c r="CK14" s="73">
        <v>0</v>
      </c>
      <c r="CL14" s="73">
        <v>0</v>
      </c>
      <c r="CM14" s="73">
        <v>0</v>
      </c>
      <c r="CN14" s="73">
        <v>0</v>
      </c>
      <c r="CO14" s="73">
        <f t="shared" si="0"/>
        <v>177644.13</v>
      </c>
      <c r="CP14" s="73">
        <f t="shared" si="1"/>
        <v>74440.429999999993</v>
      </c>
      <c r="CQ14" s="73">
        <f t="shared" si="2"/>
        <v>4386278.03</v>
      </c>
      <c r="CR14" s="73">
        <f t="shared" si="3"/>
        <v>4638362.59</v>
      </c>
      <c r="CS14" s="73">
        <f t="shared" si="4"/>
        <v>1092106.4791063003</v>
      </c>
    </row>
    <row r="15" spans="1:97" ht="24.95" customHeight="1" x14ac:dyDescent="0.2">
      <c r="A15" s="53">
        <v>9</v>
      </c>
      <c r="B15" s="72" t="s">
        <v>67</v>
      </c>
      <c r="C15" s="73">
        <v>713205.76821999997</v>
      </c>
      <c r="D15" s="73">
        <v>0</v>
      </c>
      <c r="E15" s="73">
        <v>0</v>
      </c>
      <c r="F15" s="73">
        <v>713205.76821999997</v>
      </c>
      <c r="G15" s="73">
        <v>252352.93762809999</v>
      </c>
      <c r="H15" s="73">
        <v>0</v>
      </c>
      <c r="I15" s="73">
        <v>3196</v>
      </c>
      <c r="J15" s="73">
        <v>0</v>
      </c>
      <c r="K15" s="73">
        <v>3196</v>
      </c>
      <c r="L15" s="73">
        <v>0</v>
      </c>
      <c r="M15" s="73">
        <v>23234.614101089304</v>
      </c>
      <c r="N15" s="73">
        <v>47076.892270759345</v>
      </c>
      <c r="O15" s="73">
        <v>16206.457410969981</v>
      </c>
      <c r="P15" s="73">
        <v>86517.963782818624</v>
      </c>
      <c r="Q15" s="73">
        <v>1323.2509780014889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442693.18198459374</v>
      </c>
      <c r="X15" s="73">
        <v>1366273.7362790394</v>
      </c>
      <c r="Y15" s="73">
        <v>900042.17982434831</v>
      </c>
      <c r="Z15" s="73">
        <v>2709009.0980879813</v>
      </c>
      <c r="AA15" s="73">
        <v>-150806.51542458718</v>
      </c>
      <c r="AB15" s="73">
        <v>44622.558064316108</v>
      </c>
      <c r="AC15" s="73">
        <v>152735.74048202217</v>
      </c>
      <c r="AD15" s="73">
        <v>38964.106054789969</v>
      </c>
      <c r="AE15" s="73">
        <v>236322.40460112825</v>
      </c>
      <c r="AF15" s="73">
        <v>-2.9558577807620168E-12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0</v>
      </c>
      <c r="AM15" s="73">
        <v>0</v>
      </c>
      <c r="AN15" s="73">
        <v>0</v>
      </c>
      <c r="AO15" s="73">
        <v>0</v>
      </c>
      <c r="AP15" s="73">
        <v>0</v>
      </c>
      <c r="AQ15" s="73">
        <v>0</v>
      </c>
      <c r="AR15" s="73">
        <v>0</v>
      </c>
      <c r="AS15" s="73">
        <v>0</v>
      </c>
      <c r="AT15" s="73">
        <v>0</v>
      </c>
      <c r="AU15" s="73">
        <v>0</v>
      </c>
      <c r="AV15" s="73">
        <v>0</v>
      </c>
      <c r="AW15" s="73">
        <v>0</v>
      </c>
      <c r="AX15" s="73">
        <v>0</v>
      </c>
      <c r="AY15" s="73">
        <v>0</v>
      </c>
      <c r="AZ15" s="73">
        <v>0</v>
      </c>
      <c r="BA15" s="73">
        <v>0</v>
      </c>
      <c r="BB15" s="73">
        <v>0</v>
      </c>
      <c r="BC15" s="73">
        <v>0</v>
      </c>
      <c r="BD15" s="73">
        <v>0</v>
      </c>
      <c r="BE15" s="73">
        <v>0</v>
      </c>
      <c r="BF15" s="73">
        <v>10564.065871000086</v>
      </c>
      <c r="BG15" s="73">
        <v>796.79600000000028</v>
      </c>
      <c r="BH15" s="73">
        <v>0</v>
      </c>
      <c r="BI15" s="73">
        <v>11360.861871000086</v>
      </c>
      <c r="BJ15" s="73">
        <v>0</v>
      </c>
      <c r="BK15" s="73">
        <v>264692.59686316364</v>
      </c>
      <c r="BL15" s="73">
        <v>60689.044164609979</v>
      </c>
      <c r="BM15" s="73">
        <v>0</v>
      </c>
      <c r="BN15" s="73">
        <v>325381.64102777361</v>
      </c>
      <c r="BO15" s="73">
        <v>89465.276818485916</v>
      </c>
      <c r="BP15" s="73">
        <v>5705</v>
      </c>
      <c r="BQ15" s="73">
        <v>0</v>
      </c>
      <c r="BR15" s="73">
        <v>0</v>
      </c>
      <c r="BS15" s="73">
        <v>5705</v>
      </c>
      <c r="BT15" s="73">
        <v>0</v>
      </c>
      <c r="BU15" s="73">
        <v>0</v>
      </c>
      <c r="BV15" s="73">
        <v>0</v>
      </c>
      <c r="BW15" s="73">
        <v>0</v>
      </c>
      <c r="BX15" s="73">
        <v>0</v>
      </c>
      <c r="BY15" s="73">
        <v>0</v>
      </c>
      <c r="BZ15" s="73">
        <v>0</v>
      </c>
      <c r="CA15" s="73">
        <v>192410.36781031371</v>
      </c>
      <c r="CB15" s="73">
        <v>0</v>
      </c>
      <c r="CC15" s="73">
        <v>192410.36781031371</v>
      </c>
      <c r="CD15" s="73">
        <v>0</v>
      </c>
      <c r="CE15" s="73">
        <v>22828.350062440026</v>
      </c>
      <c r="CF15" s="73">
        <v>0</v>
      </c>
      <c r="CG15" s="73">
        <v>0</v>
      </c>
      <c r="CH15" s="73">
        <v>22828.350062440026</v>
      </c>
      <c r="CI15" s="73">
        <v>0</v>
      </c>
      <c r="CJ15" s="73">
        <v>0</v>
      </c>
      <c r="CK15" s="73">
        <v>0</v>
      </c>
      <c r="CL15" s="73">
        <v>0</v>
      </c>
      <c r="CM15" s="73">
        <v>0</v>
      </c>
      <c r="CN15" s="73">
        <v>0</v>
      </c>
      <c r="CO15" s="73">
        <f t="shared" si="0"/>
        <v>1527546.1351666029</v>
      </c>
      <c r="CP15" s="73">
        <f t="shared" si="1"/>
        <v>1823178.5770067447</v>
      </c>
      <c r="CQ15" s="73">
        <f t="shared" si="2"/>
        <v>955212.74329010828</v>
      </c>
      <c r="CR15" s="73">
        <f t="shared" si="3"/>
        <v>4305937.455463456</v>
      </c>
      <c r="CS15" s="73">
        <f t="shared" si="4"/>
        <v>192334.95000000019</v>
      </c>
    </row>
    <row r="16" spans="1:97" ht="24.95" customHeight="1" x14ac:dyDescent="0.2">
      <c r="A16" s="53">
        <v>10</v>
      </c>
      <c r="B16" s="72" t="s">
        <v>58</v>
      </c>
      <c r="C16" s="73">
        <v>12034.046003932779</v>
      </c>
      <c r="D16" s="73">
        <v>20159.858104769701</v>
      </c>
      <c r="E16" s="73">
        <v>0</v>
      </c>
      <c r="F16" s="73">
        <v>32193.904108702482</v>
      </c>
      <c r="G16" s="73">
        <v>8065.2544595778299</v>
      </c>
      <c r="H16" s="73">
        <v>5837.4402169294499</v>
      </c>
      <c r="I16" s="73">
        <v>156563.9</v>
      </c>
      <c r="J16" s="73">
        <v>0</v>
      </c>
      <c r="K16" s="73">
        <v>162401.34021692944</v>
      </c>
      <c r="L16" s="73">
        <v>107.51187705469304</v>
      </c>
      <c r="M16" s="73">
        <v>22747.00323091471</v>
      </c>
      <c r="N16" s="73">
        <v>3670.5153263452044</v>
      </c>
      <c r="O16" s="73">
        <v>0</v>
      </c>
      <c r="P16" s="73">
        <v>26417.518557259915</v>
      </c>
      <c r="Q16" s="73">
        <v>8705.9748991499928</v>
      </c>
      <c r="R16" s="73">
        <v>1471529.769704615</v>
      </c>
      <c r="S16" s="73">
        <v>4753.3920952167082</v>
      </c>
      <c r="T16" s="73">
        <v>0</v>
      </c>
      <c r="U16" s="73">
        <v>1476283.1617998318</v>
      </c>
      <c r="V16" s="73">
        <v>-7556.0540619725925</v>
      </c>
      <c r="W16" s="73">
        <v>94209.1943758579</v>
      </c>
      <c r="X16" s="73">
        <v>133885.83233230977</v>
      </c>
      <c r="Y16" s="73">
        <v>0</v>
      </c>
      <c r="Z16" s="73">
        <v>228095.02670816769</v>
      </c>
      <c r="AA16" s="73">
        <v>15299.287419227181</v>
      </c>
      <c r="AB16" s="73">
        <v>83833.513426332371</v>
      </c>
      <c r="AC16" s="73">
        <v>18218.94996857777</v>
      </c>
      <c r="AD16" s="73">
        <v>0</v>
      </c>
      <c r="AE16" s="73">
        <v>102052.46339491014</v>
      </c>
      <c r="AF16" s="73">
        <v>54891.112286659692</v>
      </c>
      <c r="AG16" s="73">
        <v>0</v>
      </c>
      <c r="AH16" s="73">
        <v>0</v>
      </c>
      <c r="AI16" s="73">
        <v>0</v>
      </c>
      <c r="AJ16" s="73">
        <v>0</v>
      </c>
      <c r="AK16" s="73">
        <v>0</v>
      </c>
      <c r="AL16" s="73">
        <v>509890.34583337186</v>
      </c>
      <c r="AM16" s="73">
        <v>0</v>
      </c>
      <c r="AN16" s="73">
        <v>0</v>
      </c>
      <c r="AO16" s="73">
        <v>509890.34583337186</v>
      </c>
      <c r="AP16" s="73">
        <v>463261.88389765756</v>
      </c>
      <c r="AQ16" s="73">
        <v>57553.458976507391</v>
      </c>
      <c r="AR16" s="73">
        <v>0</v>
      </c>
      <c r="AS16" s="73">
        <v>0</v>
      </c>
      <c r="AT16" s="73">
        <v>57553.458976507391</v>
      </c>
      <c r="AU16" s="73">
        <v>45548.444544364538</v>
      </c>
      <c r="AV16" s="73">
        <v>0</v>
      </c>
      <c r="AW16" s="73">
        <v>0</v>
      </c>
      <c r="AX16" s="73">
        <v>0</v>
      </c>
      <c r="AY16" s="73">
        <v>0</v>
      </c>
      <c r="AZ16" s="73">
        <v>0</v>
      </c>
      <c r="BA16" s="73">
        <v>0</v>
      </c>
      <c r="BB16" s="73">
        <v>0</v>
      </c>
      <c r="BC16" s="73">
        <v>0</v>
      </c>
      <c r="BD16" s="73">
        <v>0</v>
      </c>
      <c r="BE16" s="73">
        <v>0</v>
      </c>
      <c r="BF16" s="73">
        <v>45825.969665991892</v>
      </c>
      <c r="BG16" s="73">
        <v>743.86665000000005</v>
      </c>
      <c r="BH16" s="73">
        <v>0</v>
      </c>
      <c r="BI16" s="73">
        <v>46569.836315991895</v>
      </c>
      <c r="BJ16" s="73">
        <v>24694.262574931145</v>
      </c>
      <c r="BK16" s="73">
        <v>251964.98700055064</v>
      </c>
      <c r="BL16" s="73">
        <v>42274.696261521793</v>
      </c>
      <c r="BM16" s="73">
        <v>0</v>
      </c>
      <c r="BN16" s="73">
        <v>294239.68326207245</v>
      </c>
      <c r="BO16" s="73">
        <v>150080.35184219992</v>
      </c>
      <c r="BP16" s="73">
        <v>0</v>
      </c>
      <c r="BQ16" s="73">
        <v>6610.9838121546954</v>
      </c>
      <c r="BR16" s="73">
        <v>0</v>
      </c>
      <c r="BS16" s="73">
        <v>6610.9838121546954</v>
      </c>
      <c r="BT16" s="73">
        <v>0</v>
      </c>
      <c r="BU16" s="73">
        <v>0</v>
      </c>
      <c r="BV16" s="73">
        <v>0</v>
      </c>
      <c r="BW16" s="73">
        <v>0</v>
      </c>
      <c r="BX16" s="73">
        <v>0</v>
      </c>
      <c r="BY16" s="73">
        <v>0</v>
      </c>
      <c r="BZ16" s="73">
        <v>0</v>
      </c>
      <c r="CA16" s="73">
        <v>0</v>
      </c>
      <c r="CB16" s="73">
        <v>0</v>
      </c>
      <c r="CC16" s="73">
        <v>0</v>
      </c>
      <c r="CD16" s="73">
        <v>0</v>
      </c>
      <c r="CE16" s="73">
        <v>37934.474520547941</v>
      </c>
      <c r="CF16" s="73">
        <v>4110</v>
      </c>
      <c r="CG16" s="73">
        <v>0</v>
      </c>
      <c r="CH16" s="73">
        <v>42044.474520547941</v>
      </c>
      <c r="CI16" s="73">
        <v>32383.215</v>
      </c>
      <c r="CJ16" s="73">
        <v>0</v>
      </c>
      <c r="CK16" s="73">
        <v>0</v>
      </c>
      <c r="CL16" s="73">
        <v>0</v>
      </c>
      <c r="CM16" s="73">
        <v>0</v>
      </c>
      <c r="CN16" s="73">
        <v>0</v>
      </c>
      <c r="CO16" s="73">
        <f t="shared" si="0"/>
        <v>2593360.2029555514</v>
      </c>
      <c r="CP16" s="73">
        <f t="shared" si="1"/>
        <v>390991.99455089553</v>
      </c>
      <c r="CQ16" s="73">
        <f t="shared" si="2"/>
        <v>0</v>
      </c>
      <c r="CR16" s="73">
        <f t="shared" si="3"/>
        <v>2984352.1975064473</v>
      </c>
      <c r="CS16" s="73">
        <f t="shared" si="4"/>
        <v>795481.24473884993</v>
      </c>
    </row>
    <row r="17" spans="1:97" ht="24.95" customHeight="1" x14ac:dyDescent="0.2">
      <c r="A17" s="53">
        <v>11</v>
      </c>
      <c r="B17" s="72" t="s">
        <v>49</v>
      </c>
      <c r="C17" s="73">
        <v>1324.3618000000001</v>
      </c>
      <c r="D17" s="73">
        <v>0</v>
      </c>
      <c r="E17" s="73">
        <v>0</v>
      </c>
      <c r="F17" s="73">
        <v>1324.3618000000001</v>
      </c>
      <c r="G17" s="73">
        <v>0</v>
      </c>
      <c r="H17" s="73">
        <v>0</v>
      </c>
      <c r="I17" s="73">
        <v>3228</v>
      </c>
      <c r="J17" s="73">
        <v>0</v>
      </c>
      <c r="K17" s="73">
        <v>3228</v>
      </c>
      <c r="L17" s="73">
        <v>0</v>
      </c>
      <c r="M17" s="73">
        <v>14518.4077</v>
      </c>
      <c r="N17" s="73">
        <v>2650</v>
      </c>
      <c r="O17" s="73">
        <v>0</v>
      </c>
      <c r="P17" s="73">
        <v>17168.4077</v>
      </c>
      <c r="Q17" s="73">
        <v>-1851.41</v>
      </c>
      <c r="R17" s="73">
        <v>600642.99050000019</v>
      </c>
      <c r="S17" s="73">
        <v>100</v>
      </c>
      <c r="T17" s="73">
        <v>0</v>
      </c>
      <c r="U17" s="73">
        <v>600742.99050000019</v>
      </c>
      <c r="V17" s="73">
        <v>46545.824999999997</v>
      </c>
      <c r="W17" s="73">
        <v>248013</v>
      </c>
      <c r="X17" s="73">
        <v>78091</v>
      </c>
      <c r="Y17" s="73">
        <v>0</v>
      </c>
      <c r="Z17" s="73">
        <v>326104</v>
      </c>
      <c r="AA17" s="73">
        <v>13325.73</v>
      </c>
      <c r="AB17" s="73">
        <v>79031.44</v>
      </c>
      <c r="AC17" s="73">
        <v>13486</v>
      </c>
      <c r="AD17" s="73">
        <v>0</v>
      </c>
      <c r="AE17" s="73">
        <v>92517.440000000002</v>
      </c>
      <c r="AF17" s="73">
        <v>7021.8600000000006</v>
      </c>
      <c r="AG17" s="73">
        <v>0</v>
      </c>
      <c r="AH17" s="73">
        <v>0</v>
      </c>
      <c r="AI17" s="73">
        <v>0</v>
      </c>
      <c r="AJ17" s="73">
        <v>0</v>
      </c>
      <c r="AK17" s="73">
        <v>0</v>
      </c>
      <c r="AL17" s="73">
        <v>0</v>
      </c>
      <c r="AM17" s="73">
        <v>0</v>
      </c>
      <c r="AN17" s="73">
        <v>0</v>
      </c>
      <c r="AO17" s="73">
        <v>0</v>
      </c>
      <c r="AP17" s="73">
        <v>0</v>
      </c>
      <c r="AQ17" s="73">
        <v>0</v>
      </c>
      <c r="AR17" s="73">
        <v>0</v>
      </c>
      <c r="AS17" s="73">
        <v>0</v>
      </c>
      <c r="AT17" s="73">
        <v>0</v>
      </c>
      <c r="AU17" s="73">
        <v>0</v>
      </c>
      <c r="AV17" s="73">
        <v>82609.074995999996</v>
      </c>
      <c r="AW17" s="73">
        <v>0</v>
      </c>
      <c r="AX17" s="73">
        <v>0</v>
      </c>
      <c r="AY17" s="73">
        <v>82609.074995999996</v>
      </c>
      <c r="AZ17" s="73">
        <v>53417.323259999997</v>
      </c>
      <c r="BA17" s="73">
        <v>0</v>
      </c>
      <c r="BB17" s="73">
        <v>0</v>
      </c>
      <c r="BC17" s="73">
        <v>0</v>
      </c>
      <c r="BD17" s="73">
        <v>0</v>
      </c>
      <c r="BE17" s="73">
        <v>0</v>
      </c>
      <c r="BF17" s="73">
        <v>22553.4</v>
      </c>
      <c r="BG17" s="73">
        <v>0</v>
      </c>
      <c r="BH17" s="73">
        <v>0</v>
      </c>
      <c r="BI17" s="73">
        <v>22553.4</v>
      </c>
      <c r="BJ17" s="73">
        <v>5333.03</v>
      </c>
      <c r="BK17" s="73">
        <v>325417.505</v>
      </c>
      <c r="BL17" s="73">
        <v>2722.1949999999997</v>
      </c>
      <c r="BM17" s="73">
        <v>0</v>
      </c>
      <c r="BN17" s="73">
        <v>328139.7</v>
      </c>
      <c r="BO17" s="73">
        <v>167305.42000000001</v>
      </c>
      <c r="BP17" s="73">
        <v>0</v>
      </c>
      <c r="BQ17" s="73">
        <v>0</v>
      </c>
      <c r="BR17" s="73">
        <v>0</v>
      </c>
      <c r="BS17" s="73">
        <v>0</v>
      </c>
      <c r="BT17" s="73">
        <v>0</v>
      </c>
      <c r="BU17" s="73">
        <v>41067.83</v>
      </c>
      <c r="BV17" s="73">
        <v>442.73</v>
      </c>
      <c r="BW17" s="73">
        <v>0</v>
      </c>
      <c r="BX17" s="73">
        <v>41510.560000000005</v>
      </c>
      <c r="BY17" s="73">
        <v>0</v>
      </c>
      <c r="BZ17" s="73">
        <v>0</v>
      </c>
      <c r="CA17" s="73">
        <v>0</v>
      </c>
      <c r="CB17" s="73">
        <v>0</v>
      </c>
      <c r="CC17" s="73">
        <v>0</v>
      </c>
      <c r="CD17" s="73">
        <v>0</v>
      </c>
      <c r="CE17" s="73">
        <v>103183.02499999999</v>
      </c>
      <c r="CF17" s="73">
        <v>1917.835</v>
      </c>
      <c r="CG17" s="73">
        <v>0</v>
      </c>
      <c r="CH17" s="73">
        <v>105100.86</v>
      </c>
      <c r="CI17" s="73">
        <v>10550.22</v>
      </c>
      <c r="CJ17" s="73">
        <v>0</v>
      </c>
      <c r="CK17" s="73">
        <v>0</v>
      </c>
      <c r="CL17" s="73">
        <v>0</v>
      </c>
      <c r="CM17" s="73">
        <v>0</v>
      </c>
      <c r="CN17" s="73">
        <v>0</v>
      </c>
      <c r="CO17" s="73">
        <f t="shared" si="0"/>
        <v>1518361.0349960001</v>
      </c>
      <c r="CP17" s="73">
        <f t="shared" si="1"/>
        <v>102637.76000000001</v>
      </c>
      <c r="CQ17" s="73">
        <f t="shared" si="2"/>
        <v>0</v>
      </c>
      <c r="CR17" s="73">
        <f t="shared" si="3"/>
        <v>1620998.7949960001</v>
      </c>
      <c r="CS17" s="73">
        <f t="shared" si="4"/>
        <v>301647.99825999996</v>
      </c>
    </row>
    <row r="18" spans="1:97" ht="24.95" customHeight="1" x14ac:dyDescent="0.2">
      <c r="A18" s="53">
        <v>12</v>
      </c>
      <c r="B18" s="72" t="s">
        <v>62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3">
        <v>1602</v>
      </c>
      <c r="I18" s="73">
        <v>850.2</v>
      </c>
      <c r="J18" s="73">
        <v>35</v>
      </c>
      <c r="K18" s="73">
        <v>2487.1999999999998</v>
      </c>
      <c r="L18" s="73">
        <v>0</v>
      </c>
      <c r="M18" s="73">
        <v>5015.91</v>
      </c>
      <c r="N18" s="73">
        <v>201.22000000000003</v>
      </c>
      <c r="O18" s="73">
        <v>3813.12</v>
      </c>
      <c r="P18" s="73">
        <v>9030.25</v>
      </c>
      <c r="Q18" s="73">
        <v>1261.8875500000001</v>
      </c>
      <c r="R18" s="73">
        <v>617089.34</v>
      </c>
      <c r="S18" s="73">
        <v>177229.77</v>
      </c>
      <c r="T18" s="73">
        <v>-5438.53</v>
      </c>
      <c r="U18" s="73">
        <v>788880.58</v>
      </c>
      <c r="V18" s="73">
        <v>0</v>
      </c>
      <c r="W18" s="73">
        <v>130149.19</v>
      </c>
      <c r="X18" s="73">
        <v>4706.5600000000004</v>
      </c>
      <c r="Y18" s="73">
        <v>44257.8</v>
      </c>
      <c r="Z18" s="73">
        <v>179113.55</v>
      </c>
      <c r="AA18" s="73">
        <v>93333.798546799968</v>
      </c>
      <c r="AB18" s="73">
        <v>14180.64</v>
      </c>
      <c r="AC18" s="73">
        <v>243.42</v>
      </c>
      <c r="AD18" s="73">
        <v>6047.99</v>
      </c>
      <c r="AE18" s="73">
        <v>20472.05</v>
      </c>
      <c r="AF18" s="73">
        <v>7206.9420499999942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4388.45</v>
      </c>
      <c r="AM18" s="73">
        <v>0</v>
      </c>
      <c r="AN18" s="73">
        <v>0</v>
      </c>
      <c r="AO18" s="73">
        <v>4388.45</v>
      </c>
      <c r="AP18" s="73">
        <v>0</v>
      </c>
      <c r="AQ18" s="73">
        <v>1511.14</v>
      </c>
      <c r="AR18" s="73">
        <v>0</v>
      </c>
      <c r="AS18" s="73">
        <v>0</v>
      </c>
      <c r="AT18" s="73">
        <v>1511.14</v>
      </c>
      <c r="AU18" s="73">
        <v>0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  <c r="BA18" s="73">
        <v>0</v>
      </c>
      <c r="BB18" s="73">
        <v>0</v>
      </c>
      <c r="BC18" s="73">
        <v>0</v>
      </c>
      <c r="BD18" s="73">
        <v>0</v>
      </c>
      <c r="BE18" s="73">
        <v>0</v>
      </c>
      <c r="BF18" s="73">
        <v>22276.78</v>
      </c>
      <c r="BG18" s="73">
        <v>0</v>
      </c>
      <c r="BH18" s="73">
        <v>0</v>
      </c>
      <c r="BI18" s="73">
        <v>22276.78</v>
      </c>
      <c r="BJ18" s="73">
        <v>17821.441355959669</v>
      </c>
      <c r="BK18" s="73">
        <v>230711.07</v>
      </c>
      <c r="BL18" s="73">
        <v>-367.04</v>
      </c>
      <c r="BM18" s="73">
        <v>-646.22</v>
      </c>
      <c r="BN18" s="73">
        <v>229697.81</v>
      </c>
      <c r="BO18" s="73">
        <v>153289.41842669295</v>
      </c>
      <c r="BP18" s="73">
        <v>0</v>
      </c>
      <c r="BQ18" s="73">
        <v>0</v>
      </c>
      <c r="BR18" s="73">
        <v>0</v>
      </c>
      <c r="BS18" s="73">
        <v>0</v>
      </c>
      <c r="BT18" s="73">
        <v>0</v>
      </c>
      <c r="BU18" s="73">
        <v>480.37</v>
      </c>
      <c r="BV18" s="73">
        <v>0</v>
      </c>
      <c r="BW18" s="73">
        <v>0</v>
      </c>
      <c r="BX18" s="73">
        <v>480.37</v>
      </c>
      <c r="BY18" s="73">
        <v>0</v>
      </c>
      <c r="BZ18" s="73">
        <v>0</v>
      </c>
      <c r="CA18" s="73">
        <v>0</v>
      </c>
      <c r="CB18" s="73">
        <v>0</v>
      </c>
      <c r="CC18" s="73">
        <v>0</v>
      </c>
      <c r="CD18" s="73">
        <v>0</v>
      </c>
      <c r="CE18" s="73">
        <v>795.59</v>
      </c>
      <c r="CF18" s="73">
        <v>-7.39</v>
      </c>
      <c r="CG18" s="73">
        <v>90</v>
      </c>
      <c r="CH18" s="73">
        <v>878.2</v>
      </c>
      <c r="CI18" s="73">
        <v>636.46879999999987</v>
      </c>
      <c r="CJ18" s="73">
        <v>0</v>
      </c>
      <c r="CK18" s="73">
        <v>0</v>
      </c>
      <c r="CL18" s="73">
        <v>0</v>
      </c>
      <c r="CM18" s="73">
        <v>0</v>
      </c>
      <c r="CN18" s="73">
        <v>0</v>
      </c>
      <c r="CO18" s="73">
        <f t="shared" si="0"/>
        <v>1028200.48</v>
      </c>
      <c r="CP18" s="73">
        <f t="shared" si="1"/>
        <v>182856.74</v>
      </c>
      <c r="CQ18" s="73">
        <f t="shared" si="2"/>
        <v>48159.159999999996</v>
      </c>
      <c r="CR18" s="73">
        <f t="shared" si="3"/>
        <v>1259216.3799999999</v>
      </c>
      <c r="CS18" s="73">
        <f t="shared" si="4"/>
        <v>273549.95672945253</v>
      </c>
    </row>
    <row r="19" spans="1:97" ht="24.95" customHeight="1" x14ac:dyDescent="0.2">
      <c r="A19" s="53">
        <v>13</v>
      </c>
      <c r="B19" s="72" t="s">
        <v>64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4239.7</v>
      </c>
      <c r="J19" s="73">
        <v>0</v>
      </c>
      <c r="K19" s="73">
        <v>4239.7</v>
      </c>
      <c r="L19" s="73">
        <v>0</v>
      </c>
      <c r="M19" s="73">
        <v>12119.6</v>
      </c>
      <c r="N19" s="73">
        <v>49.21</v>
      </c>
      <c r="O19" s="73">
        <v>0</v>
      </c>
      <c r="P19" s="73">
        <v>12168.81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785.74</v>
      </c>
      <c r="X19" s="73">
        <v>6802.7300000000005</v>
      </c>
      <c r="Y19" s="73">
        <v>0</v>
      </c>
      <c r="Z19" s="73">
        <v>7588.47</v>
      </c>
      <c r="AA19" s="73">
        <v>0</v>
      </c>
      <c r="AB19" s="73">
        <v>2725.0623013698632</v>
      </c>
      <c r="AC19" s="73">
        <v>1631.92</v>
      </c>
      <c r="AD19" s="73">
        <v>0</v>
      </c>
      <c r="AE19" s="73">
        <v>4356.9823013698633</v>
      </c>
      <c r="AF19" s="73">
        <v>1291.8499999999999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0</v>
      </c>
      <c r="AM19" s="73">
        <v>0</v>
      </c>
      <c r="AN19" s="73">
        <v>0</v>
      </c>
      <c r="AO19" s="73">
        <v>0</v>
      </c>
      <c r="AP19" s="73">
        <v>0</v>
      </c>
      <c r="AQ19" s="73">
        <v>0</v>
      </c>
      <c r="AR19" s="73">
        <v>0</v>
      </c>
      <c r="AS19" s="73">
        <v>0</v>
      </c>
      <c r="AT19" s="73">
        <v>0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  <c r="BA19" s="73">
        <v>0</v>
      </c>
      <c r="BB19" s="73">
        <v>0</v>
      </c>
      <c r="BC19" s="73">
        <v>0</v>
      </c>
      <c r="BD19" s="73">
        <v>0</v>
      </c>
      <c r="BE19" s="73">
        <v>0</v>
      </c>
      <c r="BF19" s="73">
        <v>0</v>
      </c>
      <c r="BG19" s="73">
        <v>0</v>
      </c>
      <c r="BH19" s="73">
        <v>0</v>
      </c>
      <c r="BI19" s="73">
        <v>0</v>
      </c>
      <c r="BJ19" s="73">
        <v>0</v>
      </c>
      <c r="BK19" s="73">
        <v>0</v>
      </c>
      <c r="BL19" s="73">
        <v>0</v>
      </c>
      <c r="BM19" s="73">
        <v>0</v>
      </c>
      <c r="BN19" s="73">
        <v>0</v>
      </c>
      <c r="BO19" s="73">
        <v>0</v>
      </c>
      <c r="BP19" s="73">
        <v>0</v>
      </c>
      <c r="BQ19" s="73">
        <v>0</v>
      </c>
      <c r="BR19" s="73">
        <v>0</v>
      </c>
      <c r="BS19" s="73">
        <v>0</v>
      </c>
      <c r="BT19" s="73">
        <v>0</v>
      </c>
      <c r="BU19" s="73">
        <v>77774</v>
      </c>
      <c r="BV19" s="73">
        <v>0</v>
      </c>
      <c r="BW19" s="73">
        <v>0</v>
      </c>
      <c r="BX19" s="73">
        <v>77774</v>
      </c>
      <c r="BY19" s="73">
        <v>0</v>
      </c>
      <c r="BZ19" s="73">
        <v>0</v>
      </c>
      <c r="CA19" s="73">
        <v>0</v>
      </c>
      <c r="CB19" s="73">
        <v>0</v>
      </c>
      <c r="CC19" s="73">
        <v>0</v>
      </c>
      <c r="CD19" s="73">
        <v>0</v>
      </c>
      <c r="CE19" s="73">
        <v>0</v>
      </c>
      <c r="CF19" s="73">
        <v>0</v>
      </c>
      <c r="CG19" s="73">
        <v>0</v>
      </c>
      <c r="CH19" s="73">
        <v>0</v>
      </c>
      <c r="CI19" s="73">
        <v>0</v>
      </c>
      <c r="CJ19" s="73">
        <v>0</v>
      </c>
      <c r="CK19" s="73">
        <v>0</v>
      </c>
      <c r="CL19" s="73">
        <v>0</v>
      </c>
      <c r="CM19" s="73">
        <v>0</v>
      </c>
      <c r="CN19" s="73">
        <v>0</v>
      </c>
      <c r="CO19" s="73">
        <f t="shared" si="0"/>
        <v>93404.402301369861</v>
      </c>
      <c r="CP19" s="73">
        <f t="shared" si="1"/>
        <v>12723.56</v>
      </c>
      <c r="CQ19" s="73">
        <f t="shared" si="2"/>
        <v>0</v>
      </c>
      <c r="CR19" s="73">
        <f t="shared" si="3"/>
        <v>106127.96230136986</v>
      </c>
      <c r="CS19" s="73">
        <f t="shared" si="4"/>
        <v>1291.8499999999999</v>
      </c>
    </row>
    <row r="20" spans="1:97" ht="24.95" customHeight="1" x14ac:dyDescent="0.2">
      <c r="A20" s="53">
        <v>14</v>
      </c>
      <c r="B20" s="72" t="s">
        <v>63</v>
      </c>
      <c r="C20" s="73">
        <v>0</v>
      </c>
      <c r="D20" s="73">
        <v>12477</v>
      </c>
      <c r="E20" s="73">
        <v>0</v>
      </c>
      <c r="F20" s="73">
        <v>12477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-9896.3003539999991</v>
      </c>
      <c r="Y20" s="73">
        <v>0</v>
      </c>
      <c r="Z20" s="73">
        <v>-9896.3003539999991</v>
      </c>
      <c r="AA20" s="73">
        <v>0</v>
      </c>
      <c r="AB20" s="73">
        <v>0</v>
      </c>
      <c r="AC20" s="73">
        <v>0</v>
      </c>
      <c r="AD20" s="73">
        <v>0</v>
      </c>
      <c r="AE20" s="73">
        <v>0</v>
      </c>
      <c r="AF20" s="73">
        <v>0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0</v>
      </c>
      <c r="AM20" s="73">
        <v>0</v>
      </c>
      <c r="AN20" s="73">
        <v>0</v>
      </c>
      <c r="AO20" s="73">
        <v>0</v>
      </c>
      <c r="AP20" s="73">
        <v>0</v>
      </c>
      <c r="AQ20" s="73">
        <v>0</v>
      </c>
      <c r="AR20" s="73">
        <v>0</v>
      </c>
      <c r="AS20" s="73">
        <v>0</v>
      </c>
      <c r="AT20" s="73">
        <v>0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  <c r="BA20" s="73">
        <v>0</v>
      </c>
      <c r="BB20" s="73">
        <v>0</v>
      </c>
      <c r="BC20" s="73">
        <v>0</v>
      </c>
      <c r="BD20" s="73">
        <v>0</v>
      </c>
      <c r="BE20" s="73">
        <v>0</v>
      </c>
      <c r="BF20" s="73">
        <v>0</v>
      </c>
      <c r="BG20" s="73">
        <v>0</v>
      </c>
      <c r="BH20" s="73">
        <v>0</v>
      </c>
      <c r="BI20" s="73">
        <v>0</v>
      </c>
      <c r="BJ20" s="73">
        <v>0</v>
      </c>
      <c r="BK20" s="73">
        <v>0</v>
      </c>
      <c r="BL20" s="73">
        <v>888</v>
      </c>
      <c r="BM20" s="73">
        <v>0</v>
      </c>
      <c r="BN20" s="73">
        <v>888</v>
      </c>
      <c r="BO20" s="73">
        <v>0</v>
      </c>
      <c r="BP20" s="73">
        <v>0</v>
      </c>
      <c r="BQ20" s="73">
        <v>0</v>
      </c>
      <c r="BR20" s="73">
        <v>0</v>
      </c>
      <c r="BS20" s="73">
        <v>0</v>
      </c>
      <c r="BT20" s="73">
        <v>0</v>
      </c>
      <c r="BU20" s="73">
        <v>0</v>
      </c>
      <c r="BV20" s="73">
        <v>0</v>
      </c>
      <c r="BW20" s="73">
        <v>0</v>
      </c>
      <c r="BX20" s="73">
        <v>0</v>
      </c>
      <c r="BY20" s="73">
        <v>0</v>
      </c>
      <c r="BZ20" s="73">
        <v>0</v>
      </c>
      <c r="CA20" s="73">
        <v>881</v>
      </c>
      <c r="CB20" s="73">
        <v>0</v>
      </c>
      <c r="CC20" s="73">
        <v>881</v>
      </c>
      <c r="CD20" s="73">
        <v>0</v>
      </c>
      <c r="CE20" s="73">
        <v>0</v>
      </c>
      <c r="CF20" s="73">
        <v>0</v>
      </c>
      <c r="CG20" s="73">
        <v>0</v>
      </c>
      <c r="CH20" s="73">
        <v>0</v>
      </c>
      <c r="CI20" s="73">
        <v>0</v>
      </c>
      <c r="CJ20" s="73">
        <v>0</v>
      </c>
      <c r="CK20" s="73">
        <v>0</v>
      </c>
      <c r="CL20" s="73">
        <v>0</v>
      </c>
      <c r="CM20" s="73">
        <v>0</v>
      </c>
      <c r="CN20" s="73">
        <v>0</v>
      </c>
      <c r="CO20" s="73">
        <f t="shared" si="0"/>
        <v>0</v>
      </c>
      <c r="CP20" s="73">
        <f t="shared" si="1"/>
        <v>4349.6996460000009</v>
      </c>
      <c r="CQ20" s="73">
        <f t="shared" si="2"/>
        <v>0</v>
      </c>
      <c r="CR20" s="73">
        <f t="shared" si="3"/>
        <v>4349.6996460000009</v>
      </c>
      <c r="CS20" s="73">
        <f t="shared" si="4"/>
        <v>0</v>
      </c>
    </row>
    <row r="21" spans="1:97" ht="24.95" customHeight="1" x14ac:dyDescent="0.2">
      <c r="A21" s="53">
        <v>15</v>
      </c>
      <c r="B21" s="74" t="s">
        <v>68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0</v>
      </c>
      <c r="AA21" s="73">
        <v>0</v>
      </c>
      <c r="AB21" s="73">
        <v>0</v>
      </c>
      <c r="AC21" s="73">
        <v>0</v>
      </c>
      <c r="AD21" s="73">
        <v>0</v>
      </c>
      <c r="AE21" s="73">
        <v>0</v>
      </c>
      <c r="AF21" s="73">
        <v>0</v>
      </c>
      <c r="AG21" s="73">
        <v>0</v>
      </c>
      <c r="AH21" s="73">
        <v>0</v>
      </c>
      <c r="AI21" s="73">
        <v>0</v>
      </c>
      <c r="AJ21" s="73">
        <v>0</v>
      </c>
      <c r="AK21" s="73">
        <v>0</v>
      </c>
      <c r="AL21" s="73">
        <v>0</v>
      </c>
      <c r="AM21" s="73">
        <v>0</v>
      </c>
      <c r="AN21" s="73">
        <v>0</v>
      </c>
      <c r="AO21" s="73">
        <v>0</v>
      </c>
      <c r="AP21" s="73">
        <v>0</v>
      </c>
      <c r="AQ21" s="73">
        <v>0</v>
      </c>
      <c r="AR21" s="73">
        <v>0</v>
      </c>
      <c r="AS21" s="73">
        <v>0</v>
      </c>
      <c r="AT21" s="73">
        <v>0</v>
      </c>
      <c r="AU21" s="73">
        <v>0</v>
      </c>
      <c r="AV21" s="73">
        <v>0</v>
      </c>
      <c r="AW21" s="73">
        <v>0</v>
      </c>
      <c r="AX21" s="73">
        <v>0</v>
      </c>
      <c r="AY21" s="73">
        <v>0</v>
      </c>
      <c r="AZ21" s="73">
        <v>0</v>
      </c>
      <c r="BA21" s="73">
        <v>0</v>
      </c>
      <c r="BB21" s="73">
        <v>0</v>
      </c>
      <c r="BC21" s="73">
        <v>0</v>
      </c>
      <c r="BD21" s="73">
        <v>0</v>
      </c>
      <c r="BE21" s="73">
        <v>0</v>
      </c>
      <c r="BF21" s="73">
        <v>0</v>
      </c>
      <c r="BG21" s="73">
        <v>0</v>
      </c>
      <c r="BH21" s="73">
        <v>0</v>
      </c>
      <c r="BI21" s="73">
        <v>0</v>
      </c>
      <c r="BJ21" s="73">
        <v>0</v>
      </c>
      <c r="BK21" s="73">
        <v>0</v>
      </c>
      <c r="BL21" s="73">
        <v>0</v>
      </c>
      <c r="BM21" s="73">
        <v>0</v>
      </c>
      <c r="BN21" s="73">
        <v>0</v>
      </c>
      <c r="BO21" s="73">
        <v>0</v>
      </c>
      <c r="BP21" s="73">
        <v>0</v>
      </c>
      <c r="BQ21" s="73">
        <v>0</v>
      </c>
      <c r="BR21" s="73">
        <v>0</v>
      </c>
      <c r="BS21" s="73">
        <v>0</v>
      </c>
      <c r="BT21" s="73">
        <v>0</v>
      </c>
      <c r="BU21" s="73">
        <v>0</v>
      </c>
      <c r="BV21" s="73">
        <v>0</v>
      </c>
      <c r="BW21" s="73">
        <v>0</v>
      </c>
      <c r="BX21" s="73">
        <v>0</v>
      </c>
      <c r="BY21" s="73">
        <v>0</v>
      </c>
      <c r="BZ21" s="73">
        <v>0</v>
      </c>
      <c r="CA21" s="73">
        <v>0</v>
      </c>
      <c r="CB21" s="73">
        <v>0</v>
      </c>
      <c r="CC21" s="73">
        <v>0</v>
      </c>
      <c r="CD21" s="73">
        <v>0</v>
      </c>
      <c r="CE21" s="73">
        <v>0</v>
      </c>
      <c r="CF21" s="73">
        <v>0</v>
      </c>
      <c r="CG21" s="73">
        <v>0</v>
      </c>
      <c r="CH21" s="73">
        <v>0</v>
      </c>
      <c r="CI21" s="73">
        <v>0</v>
      </c>
      <c r="CJ21" s="73">
        <v>0</v>
      </c>
      <c r="CK21" s="73">
        <v>0</v>
      </c>
      <c r="CL21" s="73">
        <v>0</v>
      </c>
      <c r="CM21" s="73">
        <v>0</v>
      </c>
      <c r="CN21" s="73">
        <v>0</v>
      </c>
      <c r="CO21" s="73">
        <f t="shared" si="0"/>
        <v>0</v>
      </c>
      <c r="CP21" s="73">
        <f t="shared" si="1"/>
        <v>0</v>
      </c>
      <c r="CQ21" s="73">
        <f t="shared" si="2"/>
        <v>0</v>
      </c>
      <c r="CR21" s="73">
        <f t="shared" si="3"/>
        <v>0</v>
      </c>
      <c r="CS21" s="73">
        <f t="shared" si="4"/>
        <v>0</v>
      </c>
    </row>
    <row r="22" spans="1:97" x14ac:dyDescent="0.2">
      <c r="A22" s="55"/>
      <c r="B22" s="56" t="s">
        <v>1</v>
      </c>
      <c r="C22" s="57">
        <f>SUM(C7:C21)</f>
        <v>1346857.830458937</v>
      </c>
      <c r="D22" s="57">
        <f t="shared" ref="D22:BO22" si="5">SUM(D7:D21)</f>
        <v>1500322.0032937278</v>
      </c>
      <c r="E22" s="57">
        <f t="shared" si="5"/>
        <v>3217352.893963824</v>
      </c>
      <c r="F22" s="57">
        <f t="shared" si="5"/>
        <v>6064532.7277164888</v>
      </c>
      <c r="G22" s="57">
        <f t="shared" si="5"/>
        <v>2556542.3673021612</v>
      </c>
      <c r="H22" s="57">
        <f t="shared" si="5"/>
        <v>237962.24119692945</v>
      </c>
      <c r="I22" s="57">
        <f t="shared" si="5"/>
        <v>742809.42981799785</v>
      </c>
      <c r="J22" s="57">
        <f t="shared" si="5"/>
        <v>1876380.1668978664</v>
      </c>
      <c r="K22" s="57">
        <f t="shared" si="5"/>
        <v>2857151.8379127947</v>
      </c>
      <c r="L22" s="57">
        <f t="shared" si="5"/>
        <v>2543.9876637426928</v>
      </c>
      <c r="M22" s="57">
        <f t="shared" si="5"/>
        <v>504616.604869976</v>
      </c>
      <c r="N22" s="57">
        <f t="shared" si="5"/>
        <v>245334.67531060483</v>
      </c>
      <c r="O22" s="57">
        <f t="shared" si="5"/>
        <v>368940.01609196985</v>
      </c>
      <c r="P22" s="57">
        <f t="shared" si="5"/>
        <v>1118891.2962725507</v>
      </c>
      <c r="Q22" s="57">
        <f t="shared" si="5"/>
        <v>63250.940516476905</v>
      </c>
      <c r="R22" s="57">
        <f t="shared" si="5"/>
        <v>30782295.019167554</v>
      </c>
      <c r="S22" s="57">
        <f t="shared" si="5"/>
        <v>3537651.6901722164</v>
      </c>
      <c r="T22" s="57">
        <f t="shared" si="5"/>
        <v>47764203.775885113</v>
      </c>
      <c r="U22" s="57">
        <f t="shared" si="5"/>
        <v>82084150.485224903</v>
      </c>
      <c r="V22" s="57">
        <f t="shared" si="5"/>
        <v>286638.88379402738</v>
      </c>
      <c r="W22" s="57">
        <f t="shared" si="5"/>
        <v>6810673.8488430185</v>
      </c>
      <c r="X22" s="57">
        <f t="shared" si="5"/>
        <v>6641920.7817814611</v>
      </c>
      <c r="Y22" s="57">
        <f t="shared" si="5"/>
        <v>8653800.1324033514</v>
      </c>
      <c r="Z22" s="57">
        <f t="shared" si="5"/>
        <v>22106394.763027828</v>
      </c>
      <c r="AA22" s="57">
        <f t="shared" si="5"/>
        <v>1525635.6757179482</v>
      </c>
      <c r="AB22" s="57">
        <f t="shared" si="5"/>
        <v>1156326.5487257154</v>
      </c>
      <c r="AC22" s="57">
        <f t="shared" si="5"/>
        <v>918668.55572510767</v>
      </c>
      <c r="AD22" s="57">
        <f t="shared" si="5"/>
        <v>645934.63783378981</v>
      </c>
      <c r="AE22" s="57">
        <f t="shared" si="5"/>
        <v>2720929.7422846132</v>
      </c>
      <c r="AF22" s="57">
        <f t="shared" si="5"/>
        <v>353350.13873183227</v>
      </c>
      <c r="AG22" s="57">
        <f t="shared" si="5"/>
        <v>62322.361440000001</v>
      </c>
      <c r="AH22" s="57">
        <f t="shared" si="5"/>
        <v>0</v>
      </c>
      <c r="AI22" s="57">
        <f t="shared" si="5"/>
        <v>0</v>
      </c>
      <c r="AJ22" s="57">
        <f t="shared" si="5"/>
        <v>62322.361440000001</v>
      </c>
      <c r="AK22" s="57">
        <f t="shared" si="5"/>
        <v>62322.361440000001</v>
      </c>
      <c r="AL22" s="57">
        <f t="shared" si="5"/>
        <v>633312.92707337183</v>
      </c>
      <c r="AM22" s="57">
        <f t="shared" si="5"/>
        <v>20112</v>
      </c>
      <c r="AN22" s="57">
        <f t="shared" si="5"/>
        <v>128105.12</v>
      </c>
      <c r="AO22" s="57">
        <f t="shared" si="5"/>
        <v>781530.04707337182</v>
      </c>
      <c r="AP22" s="57">
        <f t="shared" si="5"/>
        <v>690345.36654245702</v>
      </c>
      <c r="AQ22" s="57">
        <f t="shared" si="5"/>
        <v>361999.23897650745</v>
      </c>
      <c r="AR22" s="57">
        <f t="shared" si="5"/>
        <v>0</v>
      </c>
      <c r="AS22" s="57">
        <f t="shared" si="5"/>
        <v>0</v>
      </c>
      <c r="AT22" s="57">
        <f t="shared" si="5"/>
        <v>361999.23897650745</v>
      </c>
      <c r="AU22" s="57">
        <f t="shared" si="5"/>
        <v>283355.03454436455</v>
      </c>
      <c r="AV22" s="57">
        <f t="shared" si="5"/>
        <v>275347.43745899998</v>
      </c>
      <c r="AW22" s="57">
        <f t="shared" si="5"/>
        <v>0</v>
      </c>
      <c r="AX22" s="57">
        <f t="shared" si="5"/>
        <v>24064.54</v>
      </c>
      <c r="AY22" s="57">
        <f t="shared" si="5"/>
        <v>299411.97745900002</v>
      </c>
      <c r="AZ22" s="57">
        <f t="shared" si="5"/>
        <v>126110.21298005499</v>
      </c>
      <c r="BA22" s="57">
        <f t="shared" si="5"/>
        <v>0</v>
      </c>
      <c r="BB22" s="57">
        <f t="shared" si="5"/>
        <v>0</v>
      </c>
      <c r="BC22" s="57">
        <f t="shared" si="5"/>
        <v>0</v>
      </c>
      <c r="BD22" s="57">
        <f t="shared" si="5"/>
        <v>0</v>
      </c>
      <c r="BE22" s="57">
        <f t="shared" si="5"/>
        <v>0</v>
      </c>
      <c r="BF22" s="57">
        <f t="shared" si="5"/>
        <v>1338766.7403399921</v>
      </c>
      <c r="BG22" s="57">
        <f t="shared" si="5"/>
        <v>51449.064934000002</v>
      </c>
      <c r="BH22" s="57">
        <f t="shared" si="5"/>
        <v>10061.9864</v>
      </c>
      <c r="BI22" s="57">
        <f t="shared" si="5"/>
        <v>1400277.7916739921</v>
      </c>
      <c r="BJ22" s="57">
        <f t="shared" si="5"/>
        <v>468711.09671830176</v>
      </c>
      <c r="BK22" s="57">
        <f t="shared" si="5"/>
        <v>9667688.3688147105</v>
      </c>
      <c r="BL22" s="57">
        <f t="shared" si="5"/>
        <v>1139461.1257771272</v>
      </c>
      <c r="BM22" s="57">
        <f t="shared" si="5"/>
        <v>102513.96901</v>
      </c>
      <c r="BN22" s="57">
        <f t="shared" si="5"/>
        <v>10909663.463601837</v>
      </c>
      <c r="BO22" s="57">
        <f t="shared" si="5"/>
        <v>6814922.9694428798</v>
      </c>
      <c r="BP22" s="57">
        <f t="shared" ref="BP22:CS22" si="6">SUM(BP7:BP21)</f>
        <v>907115.30220499984</v>
      </c>
      <c r="BQ22" s="57">
        <f t="shared" si="6"/>
        <v>37081.555293154692</v>
      </c>
      <c r="BR22" s="57">
        <f t="shared" si="6"/>
        <v>75</v>
      </c>
      <c r="BS22" s="57">
        <f t="shared" si="6"/>
        <v>944271.85749815474</v>
      </c>
      <c r="BT22" s="57">
        <f t="shared" si="6"/>
        <v>747858.39517780032</v>
      </c>
      <c r="BU22" s="57">
        <f t="shared" si="6"/>
        <v>1189639.311765</v>
      </c>
      <c r="BV22" s="57">
        <f t="shared" si="6"/>
        <v>692.73</v>
      </c>
      <c r="BW22" s="57">
        <f t="shared" si="6"/>
        <v>1408</v>
      </c>
      <c r="BX22" s="57">
        <f t="shared" si="6"/>
        <v>1191740.041765</v>
      </c>
      <c r="BY22" s="57">
        <f t="shared" si="6"/>
        <v>858584.79407400568</v>
      </c>
      <c r="BZ22" s="57">
        <f t="shared" si="6"/>
        <v>0</v>
      </c>
      <c r="CA22" s="57">
        <f t="shared" si="6"/>
        <v>193291.36781031371</v>
      </c>
      <c r="CB22" s="57">
        <f t="shared" si="6"/>
        <v>0</v>
      </c>
      <c r="CC22" s="57">
        <f t="shared" si="6"/>
        <v>193291.36781031371</v>
      </c>
      <c r="CD22" s="57">
        <f t="shared" si="6"/>
        <v>0</v>
      </c>
      <c r="CE22" s="57">
        <f t="shared" si="6"/>
        <v>3228413.6655379874</v>
      </c>
      <c r="CF22" s="57">
        <f t="shared" si="6"/>
        <v>302255.52572249988</v>
      </c>
      <c r="CG22" s="57">
        <f t="shared" si="6"/>
        <v>135076.49</v>
      </c>
      <c r="CH22" s="57">
        <f t="shared" si="6"/>
        <v>3665745.681260488</v>
      </c>
      <c r="CI22" s="57">
        <f t="shared" si="6"/>
        <v>2309507.9848876661</v>
      </c>
      <c r="CJ22" s="57">
        <f t="shared" si="6"/>
        <v>0</v>
      </c>
      <c r="CK22" s="57">
        <f t="shared" si="6"/>
        <v>0</v>
      </c>
      <c r="CL22" s="57">
        <f t="shared" si="6"/>
        <v>0</v>
      </c>
      <c r="CM22" s="57">
        <f t="shared" si="6"/>
        <v>0</v>
      </c>
      <c r="CN22" s="57">
        <f t="shared" si="6"/>
        <v>0</v>
      </c>
      <c r="CO22" s="57">
        <f t="shared" si="6"/>
        <v>58503337.446873702</v>
      </c>
      <c r="CP22" s="57">
        <f t="shared" si="6"/>
        <v>15331050.505638208</v>
      </c>
      <c r="CQ22" s="57">
        <f t="shared" si="6"/>
        <v>62927916.728485927</v>
      </c>
      <c r="CR22" s="57">
        <f t="shared" si="6"/>
        <v>136762304.68099782</v>
      </c>
      <c r="CS22" s="57">
        <f t="shared" si="6"/>
        <v>17149680.209533717</v>
      </c>
    </row>
    <row r="23" spans="1:97" x14ac:dyDescent="0.2">
      <c r="A23" s="82"/>
      <c r="B23" s="83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84"/>
      <c r="CR23" s="84"/>
      <c r="CS23" s="84"/>
    </row>
    <row r="24" spans="1:97" s="27" customFormat="1" ht="12.75" customHeight="1" x14ac:dyDescent="0.2">
      <c r="CR24" s="95"/>
    </row>
    <row r="25" spans="1:97" ht="13.5" x14ac:dyDescent="0.2">
      <c r="B25" s="29" t="s">
        <v>15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97" ht="21.75" customHeight="1" x14ac:dyDescent="0.2">
      <c r="B26" s="106" t="s">
        <v>72</v>
      </c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</row>
    <row r="27" spans="1:97" ht="17.25" customHeight="1" x14ac:dyDescent="0.2"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</row>
    <row r="28" spans="1:97" ht="12.75" customHeight="1" x14ac:dyDescent="0.2"/>
    <row r="31" spans="1:97" ht="15" x14ac:dyDescent="0.3">
      <c r="B31" s="62"/>
    </row>
  </sheetData>
  <sortState ref="B9:CS21">
    <sortCondition descending="1" ref="CR7:CR21"/>
  </sortState>
  <mergeCells count="41">
    <mergeCell ref="B26:N27"/>
    <mergeCell ref="CO4:CS4"/>
    <mergeCell ref="BZ4:CD4"/>
    <mergeCell ref="BZ5:CC5"/>
    <mergeCell ref="CE5:CH5"/>
    <mergeCell ref="CJ5:CM5"/>
    <mergeCell ref="CO5:CR5"/>
    <mergeCell ref="BA5:BD5"/>
    <mergeCell ref="BF5:BI5"/>
    <mergeCell ref="CE4:CI4"/>
    <mergeCell ref="CJ4:CN4"/>
    <mergeCell ref="AQ4:AU4"/>
    <mergeCell ref="BA4:BE4"/>
    <mergeCell ref="BF4:BJ4"/>
    <mergeCell ref="BK4:BO4"/>
    <mergeCell ref="BP4:BT4"/>
    <mergeCell ref="BU4:BY4"/>
    <mergeCell ref="BP5:BS5"/>
    <mergeCell ref="BU5:BX5"/>
    <mergeCell ref="M5:P5"/>
    <mergeCell ref="BK5:BN5"/>
    <mergeCell ref="AL5:AO5"/>
    <mergeCell ref="AQ5:AT5"/>
    <mergeCell ref="AG5:AJ5"/>
    <mergeCell ref="W4:AA4"/>
    <mergeCell ref="AB4:AF4"/>
    <mergeCell ref="AG4:AK4"/>
    <mergeCell ref="AL4:AP4"/>
    <mergeCell ref="R5:U5"/>
    <mergeCell ref="AV4:AZ4"/>
    <mergeCell ref="W5:Z5"/>
    <mergeCell ref="AB5:AE5"/>
    <mergeCell ref="AV5:AY5"/>
    <mergeCell ref="A4:A6"/>
    <mergeCell ref="B4:B6"/>
    <mergeCell ref="C4:G4"/>
    <mergeCell ref="H4:L4"/>
    <mergeCell ref="M4:Q4"/>
    <mergeCell ref="R4:V4"/>
    <mergeCell ref="C5:F5"/>
    <mergeCell ref="H5:K5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</sheetPr>
  <dimension ref="A1:AN30"/>
  <sheetViews>
    <sheetView zoomScale="90" zoomScaleNormal="90" workbookViewId="0">
      <pane xSplit="2" ySplit="5" topLeftCell="AD13" activePane="bottomRight" state="frozen"/>
      <selection pane="topRight" activeCell="C1" sqref="C1"/>
      <selection pane="bottomLeft" activeCell="A7" sqref="A7"/>
      <selection pane="bottomRight" activeCell="AM21" sqref="AM21:AN21"/>
    </sheetView>
  </sheetViews>
  <sheetFormatPr defaultRowHeight="12.75" x14ac:dyDescent="0.2"/>
  <cols>
    <col min="1" max="1" width="3.28515625" style="31" customWidth="1"/>
    <col min="2" max="2" width="50.28515625" style="31" customWidth="1"/>
    <col min="3" max="3" width="15.5703125" style="31" customWidth="1"/>
    <col min="4" max="4" width="12.7109375" style="31" customWidth="1"/>
    <col min="5" max="5" width="14.7109375" style="31" customWidth="1"/>
    <col min="6" max="6" width="12.7109375" style="31" customWidth="1"/>
    <col min="7" max="8" width="13.42578125" style="31" customWidth="1"/>
    <col min="9" max="28" width="12.7109375" style="31" customWidth="1"/>
    <col min="29" max="29" width="14.5703125" style="31" customWidth="1"/>
    <col min="30" max="38" width="12.7109375" style="31" customWidth="1"/>
    <col min="39" max="39" width="15.42578125" style="31" customWidth="1"/>
    <col min="40" max="40" width="14.140625" style="31" customWidth="1"/>
    <col min="41" max="16384" width="9.140625" style="31"/>
  </cols>
  <sheetData>
    <row r="1" spans="1:40" s="18" customFormat="1" ht="20.25" customHeight="1" x14ac:dyDescent="0.2">
      <c r="A1" s="16" t="s">
        <v>81</v>
      </c>
    </row>
    <row r="2" spans="1:40" ht="19.5" customHeight="1" x14ac:dyDescent="0.2">
      <c r="A2" s="21" t="s">
        <v>39</v>
      </c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0"/>
    </row>
    <row r="3" spans="1:40" ht="19.5" customHeight="1" x14ac:dyDescent="0.2">
      <c r="A3" s="64"/>
      <c r="B3" s="40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0"/>
    </row>
    <row r="4" spans="1:40" ht="82.5" customHeight="1" x14ac:dyDescent="0.2">
      <c r="A4" s="96" t="s">
        <v>0</v>
      </c>
      <c r="B4" s="96" t="s">
        <v>2</v>
      </c>
      <c r="C4" s="99" t="s">
        <v>3</v>
      </c>
      <c r="D4" s="101"/>
      <c r="E4" s="99" t="s">
        <v>27</v>
      </c>
      <c r="F4" s="101"/>
      <c r="G4" s="99" t="s">
        <v>34</v>
      </c>
      <c r="H4" s="101"/>
      <c r="I4" s="99" t="s">
        <v>6</v>
      </c>
      <c r="J4" s="101"/>
      <c r="K4" s="99" t="s">
        <v>35</v>
      </c>
      <c r="L4" s="101"/>
      <c r="M4" s="99" t="s">
        <v>7</v>
      </c>
      <c r="N4" s="101"/>
      <c r="O4" s="99" t="s">
        <v>8</v>
      </c>
      <c r="P4" s="101"/>
      <c r="Q4" s="99" t="s">
        <v>28</v>
      </c>
      <c r="R4" s="101"/>
      <c r="S4" s="99" t="s">
        <v>38</v>
      </c>
      <c r="T4" s="101"/>
      <c r="U4" s="99" t="s">
        <v>29</v>
      </c>
      <c r="V4" s="101"/>
      <c r="W4" s="99" t="s">
        <v>30</v>
      </c>
      <c r="X4" s="101"/>
      <c r="Y4" s="99" t="s">
        <v>9</v>
      </c>
      <c r="Z4" s="101"/>
      <c r="AA4" s="99" t="s">
        <v>31</v>
      </c>
      <c r="AB4" s="101"/>
      <c r="AC4" s="99" t="s">
        <v>10</v>
      </c>
      <c r="AD4" s="101"/>
      <c r="AE4" s="99" t="s">
        <v>11</v>
      </c>
      <c r="AF4" s="101"/>
      <c r="AG4" s="99" t="s">
        <v>12</v>
      </c>
      <c r="AH4" s="101"/>
      <c r="AI4" s="99" t="s">
        <v>32</v>
      </c>
      <c r="AJ4" s="101"/>
      <c r="AK4" s="99" t="s">
        <v>13</v>
      </c>
      <c r="AL4" s="101"/>
      <c r="AM4" s="99" t="s">
        <v>14</v>
      </c>
      <c r="AN4" s="101"/>
    </row>
    <row r="5" spans="1:40" ht="25.5" x14ac:dyDescent="0.2">
      <c r="A5" s="98"/>
      <c r="B5" s="98"/>
      <c r="C5" s="23" t="s">
        <v>16</v>
      </c>
      <c r="D5" s="23" t="s">
        <v>17</v>
      </c>
      <c r="E5" s="23" t="s">
        <v>16</v>
      </c>
      <c r="F5" s="23" t="s">
        <v>17</v>
      </c>
      <c r="G5" s="23" t="s">
        <v>16</v>
      </c>
      <c r="H5" s="23" t="s">
        <v>17</v>
      </c>
      <c r="I5" s="23" t="s">
        <v>16</v>
      </c>
      <c r="J5" s="23" t="s">
        <v>17</v>
      </c>
      <c r="K5" s="23" t="s">
        <v>16</v>
      </c>
      <c r="L5" s="23" t="s">
        <v>17</v>
      </c>
      <c r="M5" s="23" t="s">
        <v>16</v>
      </c>
      <c r="N5" s="23" t="s">
        <v>17</v>
      </c>
      <c r="O5" s="23" t="s">
        <v>16</v>
      </c>
      <c r="P5" s="23" t="s">
        <v>17</v>
      </c>
      <c r="Q5" s="23" t="s">
        <v>16</v>
      </c>
      <c r="R5" s="23" t="s">
        <v>17</v>
      </c>
      <c r="S5" s="23" t="s">
        <v>16</v>
      </c>
      <c r="T5" s="23" t="s">
        <v>17</v>
      </c>
      <c r="U5" s="23" t="s">
        <v>16</v>
      </c>
      <c r="V5" s="23" t="s">
        <v>17</v>
      </c>
      <c r="W5" s="23" t="s">
        <v>16</v>
      </c>
      <c r="X5" s="23" t="s">
        <v>17</v>
      </c>
      <c r="Y5" s="23" t="s">
        <v>16</v>
      </c>
      <c r="Z5" s="23" t="s">
        <v>17</v>
      </c>
      <c r="AA5" s="23" t="s">
        <v>16</v>
      </c>
      <c r="AB5" s="23" t="s">
        <v>17</v>
      </c>
      <c r="AC5" s="23" t="s">
        <v>16</v>
      </c>
      <c r="AD5" s="23" t="s">
        <v>17</v>
      </c>
      <c r="AE5" s="23" t="s">
        <v>16</v>
      </c>
      <c r="AF5" s="23" t="s">
        <v>17</v>
      </c>
      <c r="AG5" s="23" t="s">
        <v>16</v>
      </c>
      <c r="AH5" s="23" t="s">
        <v>17</v>
      </c>
      <c r="AI5" s="23" t="s">
        <v>16</v>
      </c>
      <c r="AJ5" s="23" t="s">
        <v>17</v>
      </c>
      <c r="AK5" s="23" t="s">
        <v>16</v>
      </c>
      <c r="AL5" s="23" t="s">
        <v>17</v>
      </c>
      <c r="AM5" s="23" t="s">
        <v>16</v>
      </c>
      <c r="AN5" s="23" t="s">
        <v>17</v>
      </c>
    </row>
    <row r="6" spans="1:40" ht="24.95" customHeight="1" x14ac:dyDescent="0.2">
      <c r="A6" s="53">
        <v>1</v>
      </c>
      <c r="B6" s="54" t="s">
        <v>48</v>
      </c>
      <c r="C6" s="73">
        <v>2658142.1114271651</v>
      </c>
      <c r="D6" s="73">
        <v>1875788.6318991156</v>
      </c>
      <c r="E6" s="73">
        <v>165404.36680493315</v>
      </c>
      <c r="F6" s="73">
        <v>165404.36680493315</v>
      </c>
      <c r="G6" s="73">
        <v>227264.92192045119</v>
      </c>
      <c r="H6" s="73">
        <v>223668.12941901188</v>
      </c>
      <c r="I6" s="73">
        <v>10686700.571026277</v>
      </c>
      <c r="J6" s="73">
        <v>10590195.178192923</v>
      </c>
      <c r="K6" s="73">
        <v>3793863.1003157021</v>
      </c>
      <c r="L6" s="73">
        <v>3696922.4969943739</v>
      </c>
      <c r="M6" s="73">
        <v>480930.06244841072</v>
      </c>
      <c r="N6" s="73">
        <v>455926.2130701564</v>
      </c>
      <c r="O6" s="73">
        <v>49191.018235029973</v>
      </c>
      <c r="P6" s="73">
        <v>0</v>
      </c>
      <c r="Q6" s="73">
        <v>26971.609656593399</v>
      </c>
      <c r="R6" s="73">
        <v>17539.622433261546</v>
      </c>
      <c r="S6" s="73">
        <v>0</v>
      </c>
      <c r="T6" s="73">
        <v>0</v>
      </c>
      <c r="U6" s="73">
        <v>58826.318690454616</v>
      </c>
      <c r="V6" s="73">
        <v>48007.803233461695</v>
      </c>
      <c r="W6" s="73">
        <v>0</v>
      </c>
      <c r="X6" s="73">
        <v>0</v>
      </c>
      <c r="Y6" s="73">
        <v>207797.3002754678</v>
      </c>
      <c r="Z6" s="73">
        <v>119724.18847742527</v>
      </c>
      <c r="AA6" s="73">
        <v>3266440.7025036644</v>
      </c>
      <c r="AB6" s="73">
        <v>937736.34505841415</v>
      </c>
      <c r="AC6" s="73">
        <v>189108.17087776144</v>
      </c>
      <c r="AD6" s="73">
        <v>24123.078604244918</v>
      </c>
      <c r="AE6" s="73">
        <v>284117.5279918469</v>
      </c>
      <c r="AF6" s="73">
        <v>56990.807652134921</v>
      </c>
      <c r="AG6" s="73">
        <v>0</v>
      </c>
      <c r="AH6" s="73">
        <v>0</v>
      </c>
      <c r="AI6" s="73">
        <v>1161759.6487568216</v>
      </c>
      <c r="AJ6" s="73">
        <v>540249.09148163931</v>
      </c>
      <c r="AK6" s="73">
        <v>0</v>
      </c>
      <c r="AL6" s="73">
        <v>0</v>
      </c>
      <c r="AM6" s="75">
        <f t="shared" ref="AM6:AM20" si="0">C6+E6+G6+I6+K6+M6+O6+Q6+S6+U6+W6+Y6+AA6+AC6+AE6+AG6+AI6+AK6</f>
        <v>23256517.430930581</v>
      </c>
      <c r="AN6" s="75">
        <f t="shared" ref="AN6:AN20" si="1">D6+F6+H6+J6+L6+N6+P6+R6+T6+V6+X6+Z6+AB6+AD6+AF6+AH6+AJ6+AL6</f>
        <v>18752275.953321099</v>
      </c>
    </row>
    <row r="7" spans="1:40" ht="24.95" customHeight="1" x14ac:dyDescent="0.2">
      <c r="A7" s="53">
        <v>2</v>
      </c>
      <c r="B7" s="54" t="s">
        <v>47</v>
      </c>
      <c r="C7" s="73">
        <v>2118331.2296929583</v>
      </c>
      <c r="D7" s="73">
        <v>1968119.3462963381</v>
      </c>
      <c r="E7" s="73">
        <v>333.354219</v>
      </c>
      <c r="F7" s="73">
        <v>333.354219</v>
      </c>
      <c r="G7" s="73">
        <v>277927.10640999547</v>
      </c>
      <c r="H7" s="73">
        <v>254949.72116329626</v>
      </c>
      <c r="I7" s="73">
        <v>3960.3223599999569</v>
      </c>
      <c r="J7" s="73">
        <v>933.55815703131884</v>
      </c>
      <c r="K7" s="73">
        <v>5921977.2390041379</v>
      </c>
      <c r="L7" s="73">
        <v>5848329.5120197935</v>
      </c>
      <c r="M7" s="73">
        <v>1075702.9156399667</v>
      </c>
      <c r="N7" s="73">
        <v>1002505.3477970045</v>
      </c>
      <c r="O7" s="73">
        <v>0</v>
      </c>
      <c r="P7" s="73">
        <v>0</v>
      </c>
      <c r="Q7" s="73">
        <v>182723.99257799998</v>
      </c>
      <c r="R7" s="73">
        <v>21937.160871684871</v>
      </c>
      <c r="S7" s="73">
        <v>0</v>
      </c>
      <c r="T7" s="73">
        <v>0</v>
      </c>
      <c r="U7" s="73">
        <v>0</v>
      </c>
      <c r="V7" s="73">
        <v>0</v>
      </c>
      <c r="W7" s="73">
        <v>0</v>
      </c>
      <c r="X7" s="73">
        <v>0</v>
      </c>
      <c r="Y7" s="73">
        <v>755205.68268400081</v>
      </c>
      <c r="Z7" s="73">
        <v>593199.20872870472</v>
      </c>
      <c r="AA7" s="73">
        <v>5297990.1243220437</v>
      </c>
      <c r="AB7" s="73">
        <v>2665056.3362178723</v>
      </c>
      <c r="AC7" s="73">
        <v>0</v>
      </c>
      <c r="AD7" s="73">
        <v>0</v>
      </c>
      <c r="AE7" s="73">
        <v>386148.48808700003</v>
      </c>
      <c r="AF7" s="73">
        <v>233789.68485040325</v>
      </c>
      <c r="AG7" s="73">
        <v>0</v>
      </c>
      <c r="AH7" s="73">
        <v>0</v>
      </c>
      <c r="AI7" s="73">
        <v>2467976.7816810105</v>
      </c>
      <c r="AJ7" s="73">
        <v>1203584.0499549084</v>
      </c>
      <c r="AK7" s="73">
        <v>0</v>
      </c>
      <c r="AL7" s="73">
        <v>0</v>
      </c>
      <c r="AM7" s="75">
        <f t="shared" si="0"/>
        <v>18488277.236678116</v>
      </c>
      <c r="AN7" s="75">
        <f t="shared" si="1"/>
        <v>13792737.280276038</v>
      </c>
    </row>
    <row r="8" spans="1:40" ht="24.95" customHeight="1" x14ac:dyDescent="0.2">
      <c r="A8" s="53">
        <v>3</v>
      </c>
      <c r="B8" s="54" t="s">
        <v>65</v>
      </c>
      <c r="C8" s="73">
        <v>276663.76943436527</v>
      </c>
      <c r="D8" s="73">
        <v>276663.76943436527</v>
      </c>
      <c r="E8" s="73">
        <v>490658.51424790098</v>
      </c>
      <c r="F8" s="73">
        <v>490658.51424790098</v>
      </c>
      <c r="G8" s="73">
        <v>68282.870436718382</v>
      </c>
      <c r="H8" s="73">
        <v>68282.870436718382</v>
      </c>
      <c r="I8" s="73">
        <v>13125893.730934124</v>
      </c>
      <c r="J8" s="73">
        <v>13125893.730934124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0</v>
      </c>
      <c r="AF8" s="73">
        <v>0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0</v>
      </c>
      <c r="AM8" s="75">
        <f t="shared" si="0"/>
        <v>13961498.885053109</v>
      </c>
      <c r="AN8" s="75">
        <f t="shared" si="1"/>
        <v>13961498.885053109</v>
      </c>
    </row>
    <row r="9" spans="1:40" ht="24.95" customHeight="1" x14ac:dyDescent="0.2">
      <c r="A9" s="53">
        <v>4</v>
      </c>
      <c r="B9" s="54" t="s">
        <v>61</v>
      </c>
      <c r="C9" s="73">
        <v>652044.7897975262</v>
      </c>
      <c r="D9" s="73">
        <v>652044.7897975262</v>
      </c>
      <c r="E9" s="73">
        <v>515972.40296786319</v>
      </c>
      <c r="F9" s="73">
        <v>515972.40296786319</v>
      </c>
      <c r="G9" s="73">
        <v>83315.264129500967</v>
      </c>
      <c r="H9" s="73">
        <v>83315.264129500967</v>
      </c>
      <c r="I9" s="73">
        <v>6044169.8655236512</v>
      </c>
      <c r="J9" s="73">
        <v>6044169.8655236512</v>
      </c>
      <c r="K9" s="73">
        <v>185387.89918587107</v>
      </c>
      <c r="L9" s="73">
        <v>185387.89918587107</v>
      </c>
      <c r="M9" s="73">
        <v>26889.339784719668</v>
      </c>
      <c r="N9" s="73">
        <v>26889.339784719668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617.33865205479458</v>
      </c>
      <c r="AB9" s="73">
        <v>617.33865205479458</v>
      </c>
      <c r="AC9" s="73">
        <v>0</v>
      </c>
      <c r="AD9" s="73">
        <v>0</v>
      </c>
      <c r="AE9" s="73">
        <v>122.28260869565217</v>
      </c>
      <c r="AF9" s="73">
        <v>122.28260869565217</v>
      </c>
      <c r="AG9" s="73">
        <v>0</v>
      </c>
      <c r="AH9" s="73">
        <v>0</v>
      </c>
      <c r="AI9" s="73">
        <v>0</v>
      </c>
      <c r="AJ9" s="73">
        <v>0</v>
      </c>
      <c r="AK9" s="73">
        <v>0</v>
      </c>
      <c r="AL9" s="73">
        <v>0</v>
      </c>
      <c r="AM9" s="75">
        <f t="shared" si="0"/>
        <v>7508519.1826498825</v>
      </c>
      <c r="AN9" s="75">
        <f t="shared" si="1"/>
        <v>7508519.1826498825</v>
      </c>
    </row>
    <row r="10" spans="1:40" ht="24.95" customHeight="1" x14ac:dyDescent="0.2">
      <c r="A10" s="53">
        <v>5</v>
      </c>
      <c r="B10" s="54" t="s">
        <v>57</v>
      </c>
      <c r="C10" s="73">
        <v>187659.78121979482</v>
      </c>
      <c r="D10" s="73">
        <v>20693.302974893712</v>
      </c>
      <c r="E10" s="73">
        <v>32333.224326277716</v>
      </c>
      <c r="F10" s="73">
        <v>31523.934485779435</v>
      </c>
      <c r="G10" s="73">
        <v>53043.48201499119</v>
      </c>
      <c r="H10" s="73">
        <v>51814.82663184448</v>
      </c>
      <c r="I10" s="73">
        <v>3740041.2278188728</v>
      </c>
      <c r="J10" s="73">
        <v>3740041.2278188728</v>
      </c>
      <c r="K10" s="73">
        <v>893085.32176494389</v>
      </c>
      <c r="L10" s="73">
        <v>848776.56210482214</v>
      </c>
      <c r="M10" s="73">
        <v>144377.29694958651</v>
      </c>
      <c r="N10" s="73">
        <v>131042.4235705364</v>
      </c>
      <c r="O10" s="73">
        <v>0</v>
      </c>
      <c r="P10" s="73">
        <v>0</v>
      </c>
      <c r="Q10" s="73">
        <v>1265.4060514601833</v>
      </c>
      <c r="R10" s="73">
        <v>1153.392074525405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76359.142465916026</v>
      </c>
      <c r="Z10" s="73">
        <v>57464.763065502666</v>
      </c>
      <c r="AA10" s="73">
        <v>1659921.3495178609</v>
      </c>
      <c r="AB10" s="73">
        <v>295108.83986966754</v>
      </c>
      <c r="AC10" s="73">
        <v>144880.00262690953</v>
      </c>
      <c r="AD10" s="73">
        <v>5118.082844019169</v>
      </c>
      <c r="AE10" s="73">
        <v>0</v>
      </c>
      <c r="AF10" s="73">
        <v>0</v>
      </c>
      <c r="AG10" s="73">
        <v>0</v>
      </c>
      <c r="AH10" s="73">
        <v>0</v>
      </c>
      <c r="AI10" s="73">
        <v>309733.72756671684</v>
      </c>
      <c r="AJ10" s="73">
        <v>47263.821198582569</v>
      </c>
      <c r="AK10" s="73">
        <v>0</v>
      </c>
      <c r="AL10" s="73">
        <v>0</v>
      </c>
      <c r="AM10" s="75">
        <f t="shared" si="0"/>
        <v>7242699.9623233313</v>
      </c>
      <c r="AN10" s="75">
        <f t="shared" si="1"/>
        <v>5230001.1766390465</v>
      </c>
    </row>
    <row r="11" spans="1:40" ht="24.95" customHeight="1" x14ac:dyDescent="0.2">
      <c r="A11" s="53">
        <v>6</v>
      </c>
      <c r="B11" s="54" t="s">
        <v>66</v>
      </c>
      <c r="C11" s="73">
        <v>23806.140000000149</v>
      </c>
      <c r="D11" s="73">
        <v>6640.9900000001471</v>
      </c>
      <c r="E11" s="73">
        <v>48484.86</v>
      </c>
      <c r="F11" s="73">
        <v>48484.86</v>
      </c>
      <c r="G11" s="73">
        <v>50116.86</v>
      </c>
      <c r="H11" s="73">
        <v>33362.550000000003</v>
      </c>
      <c r="I11" s="73">
        <v>4148515.4</v>
      </c>
      <c r="J11" s="73">
        <v>4148515.4</v>
      </c>
      <c r="K11" s="73">
        <v>548178.21</v>
      </c>
      <c r="L11" s="73">
        <v>548178.21</v>
      </c>
      <c r="M11" s="73">
        <v>100639.85</v>
      </c>
      <c r="N11" s="73">
        <v>100639.85</v>
      </c>
      <c r="O11" s="73">
        <v>0</v>
      </c>
      <c r="P11" s="73">
        <v>0</v>
      </c>
      <c r="Q11" s="73">
        <v>70149.429999999993</v>
      </c>
      <c r="R11" s="73">
        <v>6082.47</v>
      </c>
      <c r="S11" s="73">
        <v>316542.61</v>
      </c>
      <c r="T11" s="73">
        <v>91431.03</v>
      </c>
      <c r="U11" s="73">
        <v>0</v>
      </c>
      <c r="V11" s="73">
        <v>0</v>
      </c>
      <c r="W11" s="73">
        <v>0</v>
      </c>
      <c r="X11" s="73">
        <v>0</v>
      </c>
      <c r="Y11" s="73">
        <v>50928.34</v>
      </c>
      <c r="Z11" s="73">
        <v>50928.34</v>
      </c>
      <c r="AA11" s="73">
        <v>518102.78</v>
      </c>
      <c r="AB11" s="73">
        <v>409956.26</v>
      </c>
      <c r="AC11" s="73">
        <v>20216.689999999999</v>
      </c>
      <c r="AD11" s="73">
        <v>19841.169999999998</v>
      </c>
      <c r="AE11" s="73">
        <v>421099.43999999994</v>
      </c>
      <c r="AF11" s="73">
        <v>57967.862903999994</v>
      </c>
      <c r="AG11" s="73">
        <v>0</v>
      </c>
      <c r="AH11" s="73">
        <v>0</v>
      </c>
      <c r="AI11" s="73">
        <v>227144.8</v>
      </c>
      <c r="AJ11" s="73">
        <v>154977.32407900004</v>
      </c>
      <c r="AK11" s="73">
        <v>0</v>
      </c>
      <c r="AL11" s="73">
        <v>0</v>
      </c>
      <c r="AM11" s="75">
        <f t="shared" si="0"/>
        <v>6543925.4099999992</v>
      </c>
      <c r="AN11" s="75">
        <f t="shared" si="1"/>
        <v>5677006.3169829994</v>
      </c>
    </row>
    <row r="12" spans="1:40" ht="24.95" customHeight="1" x14ac:dyDescent="0.2">
      <c r="A12" s="53">
        <v>7</v>
      </c>
      <c r="B12" s="54" t="s">
        <v>60</v>
      </c>
      <c r="C12" s="73">
        <v>94062.38</v>
      </c>
      <c r="D12" s="73">
        <v>94062.38</v>
      </c>
      <c r="E12" s="73">
        <v>19851.57</v>
      </c>
      <c r="F12" s="73">
        <v>18785.210440114421</v>
      </c>
      <c r="G12" s="73">
        <v>58260.94</v>
      </c>
      <c r="H12" s="73">
        <v>58260.94</v>
      </c>
      <c r="I12" s="73">
        <v>1323517.46</v>
      </c>
      <c r="J12" s="73">
        <v>1323517.46</v>
      </c>
      <c r="K12" s="73">
        <v>496414.5</v>
      </c>
      <c r="L12" s="73">
        <v>496414.5</v>
      </c>
      <c r="M12" s="73">
        <v>90369.14</v>
      </c>
      <c r="N12" s="73">
        <v>81234.596097368689</v>
      </c>
      <c r="O12" s="73">
        <v>0</v>
      </c>
      <c r="P12" s="73">
        <v>0</v>
      </c>
      <c r="Q12" s="73">
        <v>162114.51</v>
      </c>
      <c r="R12" s="73">
        <v>22747.780677061433</v>
      </c>
      <c r="S12" s="73">
        <v>393828.19</v>
      </c>
      <c r="T12" s="73">
        <v>186477.64358310858</v>
      </c>
      <c r="U12" s="73">
        <v>20374.2</v>
      </c>
      <c r="V12" s="73">
        <v>12718.229915061929</v>
      </c>
      <c r="W12" s="73">
        <v>1408.97</v>
      </c>
      <c r="X12" s="73">
        <v>704.48257519178082</v>
      </c>
      <c r="Y12" s="73">
        <v>66181.59</v>
      </c>
      <c r="Z12" s="73">
        <v>52591.586071309044</v>
      </c>
      <c r="AA12" s="73">
        <v>2342450.2599999998</v>
      </c>
      <c r="AB12" s="73">
        <v>505792.39295289072</v>
      </c>
      <c r="AC12" s="73">
        <v>111664.91</v>
      </c>
      <c r="AD12" s="73">
        <v>27725.3867451318</v>
      </c>
      <c r="AE12" s="73">
        <v>111940.21</v>
      </c>
      <c r="AF12" s="73">
        <v>32549.443886615605</v>
      </c>
      <c r="AG12" s="73">
        <v>0</v>
      </c>
      <c r="AH12" s="73">
        <v>0</v>
      </c>
      <c r="AI12" s="73">
        <v>611186.27</v>
      </c>
      <c r="AJ12" s="73">
        <v>211728.07389916785</v>
      </c>
      <c r="AK12" s="73">
        <v>0</v>
      </c>
      <c r="AL12" s="73">
        <v>0</v>
      </c>
      <c r="AM12" s="75">
        <f t="shared" si="0"/>
        <v>5903625.0999999996</v>
      </c>
      <c r="AN12" s="75">
        <f t="shared" si="1"/>
        <v>3125310.1068430222</v>
      </c>
    </row>
    <row r="13" spans="1:40" ht="24.95" customHeight="1" x14ac:dyDescent="0.2">
      <c r="A13" s="53">
        <v>8</v>
      </c>
      <c r="B13" s="54" t="s">
        <v>58</v>
      </c>
      <c r="C13" s="73">
        <v>39199.612862707378</v>
      </c>
      <c r="D13" s="73">
        <v>18416.213736042439</v>
      </c>
      <c r="E13" s="73">
        <v>150594.24535923445</v>
      </c>
      <c r="F13" s="73">
        <v>148572.68382194094</v>
      </c>
      <c r="G13" s="73">
        <v>47690.006175847506</v>
      </c>
      <c r="H13" s="73">
        <v>15776.700648834667</v>
      </c>
      <c r="I13" s="73">
        <v>1079830.6806504014</v>
      </c>
      <c r="J13" s="73">
        <v>390193.01044308767</v>
      </c>
      <c r="K13" s="73">
        <v>353311.62187765306</v>
      </c>
      <c r="L13" s="73">
        <v>316503.18689551105</v>
      </c>
      <c r="M13" s="73">
        <v>74500.092577530755</v>
      </c>
      <c r="N13" s="73">
        <v>47240.65025821358</v>
      </c>
      <c r="O13" s="73">
        <v>0</v>
      </c>
      <c r="P13" s="73">
        <v>0</v>
      </c>
      <c r="Q13" s="73">
        <v>304717.92610912502</v>
      </c>
      <c r="R13" s="73">
        <v>25115.917814795801</v>
      </c>
      <c r="S13" s="73">
        <v>70790.70770313956</v>
      </c>
      <c r="T13" s="73">
        <v>12019.791506887756</v>
      </c>
      <c r="U13" s="73">
        <v>0</v>
      </c>
      <c r="V13" s="73">
        <v>0</v>
      </c>
      <c r="W13" s="73">
        <v>0</v>
      </c>
      <c r="X13" s="73">
        <v>0</v>
      </c>
      <c r="Y13" s="73">
        <v>69796.154529365769</v>
      </c>
      <c r="Z13" s="73">
        <v>34697.772940870156</v>
      </c>
      <c r="AA13" s="73">
        <v>524621.5771171439</v>
      </c>
      <c r="AB13" s="73">
        <v>103481.65147272722</v>
      </c>
      <c r="AC13" s="73">
        <v>39389.889620700691</v>
      </c>
      <c r="AD13" s="73">
        <v>21139.063196159848</v>
      </c>
      <c r="AE13" s="73">
        <v>0</v>
      </c>
      <c r="AF13" s="73">
        <v>0</v>
      </c>
      <c r="AG13" s="73">
        <v>0</v>
      </c>
      <c r="AH13" s="73">
        <v>0</v>
      </c>
      <c r="AI13" s="73">
        <v>49087.700566942141</v>
      </c>
      <c r="AJ13" s="73">
        <v>16181.620092693885</v>
      </c>
      <c r="AK13" s="73">
        <v>0</v>
      </c>
      <c r="AL13" s="73">
        <v>0</v>
      </c>
      <c r="AM13" s="75">
        <f t="shared" si="0"/>
        <v>2803530.2151497924</v>
      </c>
      <c r="AN13" s="75">
        <f t="shared" si="1"/>
        <v>1149338.2628277652</v>
      </c>
    </row>
    <row r="14" spans="1:40" ht="24.95" customHeight="1" x14ac:dyDescent="0.2">
      <c r="A14" s="53">
        <v>9</v>
      </c>
      <c r="B14" s="54" t="s">
        <v>67</v>
      </c>
      <c r="C14" s="73">
        <v>713205.76821999997</v>
      </c>
      <c r="D14" s="73">
        <v>460852.8318807552</v>
      </c>
      <c r="E14" s="73">
        <v>269.92876709999882</v>
      </c>
      <c r="F14" s="73">
        <v>269.92876709999882</v>
      </c>
      <c r="G14" s="73">
        <v>69929.165366350222</v>
      </c>
      <c r="H14" s="73">
        <v>68605.914388348741</v>
      </c>
      <c r="I14" s="73">
        <v>0</v>
      </c>
      <c r="J14" s="73">
        <v>0</v>
      </c>
      <c r="K14" s="73">
        <v>1595365.5895019514</v>
      </c>
      <c r="L14" s="73">
        <v>1785349.0268460915</v>
      </c>
      <c r="M14" s="73">
        <v>152213.05572247726</v>
      </c>
      <c r="N14" s="73">
        <v>153211.98575002726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6076.9758071900096</v>
      </c>
      <c r="Z14" s="73">
        <v>6537.5528315328929</v>
      </c>
      <c r="AA14" s="73">
        <v>200986.62672318524</v>
      </c>
      <c r="AB14" s="73">
        <v>161447.92134971297</v>
      </c>
      <c r="AC14" s="73">
        <v>92.38866397000038</v>
      </c>
      <c r="AD14" s="73">
        <v>92.38866397000038</v>
      </c>
      <c r="AE14" s="73">
        <v>557.37704917999986</v>
      </c>
      <c r="AF14" s="73">
        <v>557.37704917999986</v>
      </c>
      <c r="AG14" s="73">
        <v>22503.177489874361</v>
      </c>
      <c r="AH14" s="73">
        <v>22503.177489874361</v>
      </c>
      <c r="AI14" s="73">
        <v>13127.100364300008</v>
      </c>
      <c r="AJ14" s="73">
        <v>17129.55945050672</v>
      </c>
      <c r="AK14" s="73">
        <v>0</v>
      </c>
      <c r="AL14" s="73">
        <v>0</v>
      </c>
      <c r="AM14" s="75">
        <f t="shared" si="0"/>
        <v>2774327.1536755785</v>
      </c>
      <c r="AN14" s="75">
        <f t="shared" si="1"/>
        <v>2676557.6644671001</v>
      </c>
    </row>
    <row r="15" spans="1:40" ht="24.95" customHeight="1" x14ac:dyDescent="0.2">
      <c r="A15" s="53">
        <v>10</v>
      </c>
      <c r="B15" s="54" t="s">
        <v>62</v>
      </c>
      <c r="C15" s="73">
        <v>1928.1060819774946</v>
      </c>
      <c r="D15" s="73">
        <v>1928.1060819774946</v>
      </c>
      <c r="E15" s="73">
        <v>3150.3574740057197</v>
      </c>
      <c r="F15" s="73">
        <v>3150.3574740057197</v>
      </c>
      <c r="G15" s="73">
        <v>64678.790782640761</v>
      </c>
      <c r="H15" s="73">
        <v>15617.67336039678</v>
      </c>
      <c r="I15" s="73">
        <v>785984.12564069219</v>
      </c>
      <c r="J15" s="73">
        <v>785984.12564069219</v>
      </c>
      <c r="K15" s="73">
        <v>158253.67619327977</v>
      </c>
      <c r="L15" s="73">
        <v>104898.94220776681</v>
      </c>
      <c r="M15" s="73">
        <v>24777.815915340143</v>
      </c>
      <c r="N15" s="73">
        <v>17536.084284628509</v>
      </c>
      <c r="O15" s="73">
        <v>0</v>
      </c>
      <c r="P15" s="73">
        <v>0</v>
      </c>
      <c r="Q15" s="73">
        <v>292074.25073533255</v>
      </c>
      <c r="R15" s="73">
        <v>21688.425917839835</v>
      </c>
      <c r="S15" s="73">
        <v>269188.948618097</v>
      </c>
      <c r="T15" s="73">
        <v>25057.01966241065</v>
      </c>
      <c r="U15" s="73">
        <v>3865.560410958904</v>
      </c>
      <c r="V15" s="73">
        <v>3865.560410958904</v>
      </c>
      <c r="W15" s="73">
        <v>0</v>
      </c>
      <c r="X15" s="73">
        <v>0</v>
      </c>
      <c r="Y15" s="73">
        <v>26397.891978050306</v>
      </c>
      <c r="Z15" s="73">
        <v>5865.1021221437677</v>
      </c>
      <c r="AA15" s="73">
        <v>389486.034328832</v>
      </c>
      <c r="AB15" s="73">
        <v>200872.3359592832</v>
      </c>
      <c r="AC15" s="73">
        <v>4288.1731694363361</v>
      </c>
      <c r="AD15" s="73">
        <v>3362.441099764204</v>
      </c>
      <c r="AE15" s="73">
        <v>2975.1422640155997</v>
      </c>
      <c r="AF15" s="73">
        <v>2975.1422640155997</v>
      </c>
      <c r="AG15" s="73">
        <v>0</v>
      </c>
      <c r="AH15" s="73">
        <v>0</v>
      </c>
      <c r="AI15" s="73">
        <v>43067.780140795476</v>
      </c>
      <c r="AJ15" s="73">
        <v>36940.105684197217</v>
      </c>
      <c r="AK15" s="73">
        <v>0</v>
      </c>
      <c r="AL15" s="73">
        <v>0</v>
      </c>
      <c r="AM15" s="75">
        <f t="shared" si="0"/>
        <v>2070116.6537334544</v>
      </c>
      <c r="AN15" s="75">
        <f t="shared" si="1"/>
        <v>1229741.4221700809</v>
      </c>
    </row>
    <row r="16" spans="1:40" ht="24.95" customHeight="1" x14ac:dyDescent="0.2">
      <c r="A16" s="53">
        <v>11</v>
      </c>
      <c r="B16" s="54" t="s">
        <v>59</v>
      </c>
      <c r="C16" s="73">
        <v>54278.390000000014</v>
      </c>
      <c r="D16" s="73">
        <v>54278.390000000014</v>
      </c>
      <c r="E16" s="73">
        <v>5061.6500000000033</v>
      </c>
      <c r="F16" s="73">
        <v>5061.6500000000033</v>
      </c>
      <c r="G16" s="73">
        <v>25461.91000000004</v>
      </c>
      <c r="H16" s="73">
        <v>21669.458628700046</v>
      </c>
      <c r="I16" s="73">
        <v>1021912.7000000014</v>
      </c>
      <c r="J16" s="73">
        <v>1021912.7000000014</v>
      </c>
      <c r="K16" s="73">
        <v>288512.65999999922</v>
      </c>
      <c r="L16" s="73">
        <v>169897.94688999909</v>
      </c>
      <c r="M16" s="73">
        <v>61229.479999999981</v>
      </c>
      <c r="N16" s="73">
        <v>41740.326238599897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16354.009999999998</v>
      </c>
      <c r="Z16" s="73">
        <v>4906.0741169999965</v>
      </c>
      <c r="AA16" s="73">
        <v>95494.35000000002</v>
      </c>
      <c r="AB16" s="73">
        <v>33154.046848900041</v>
      </c>
      <c r="AC16" s="73">
        <v>0</v>
      </c>
      <c r="AD16" s="73">
        <v>0</v>
      </c>
      <c r="AE16" s="73">
        <v>0</v>
      </c>
      <c r="AF16" s="73">
        <v>0</v>
      </c>
      <c r="AG16" s="73">
        <v>0</v>
      </c>
      <c r="AH16" s="73">
        <v>0</v>
      </c>
      <c r="AI16" s="73">
        <v>2183.7200000000012</v>
      </c>
      <c r="AJ16" s="73">
        <v>695.5535114000013</v>
      </c>
      <c r="AK16" s="73">
        <v>0</v>
      </c>
      <c r="AL16" s="73">
        <v>0</v>
      </c>
      <c r="AM16" s="75">
        <f t="shared" si="0"/>
        <v>1570488.8700000006</v>
      </c>
      <c r="AN16" s="75">
        <f t="shared" si="1"/>
        <v>1353316.1462346006</v>
      </c>
    </row>
    <row r="17" spans="1:40" ht="24.95" customHeight="1" x14ac:dyDescent="0.2">
      <c r="A17" s="53">
        <v>12</v>
      </c>
      <c r="B17" s="54" t="s">
        <v>49</v>
      </c>
      <c r="C17" s="73">
        <v>2010.3024000000009</v>
      </c>
      <c r="D17" s="73">
        <v>2010.3024000000009</v>
      </c>
      <c r="E17" s="73">
        <v>4866.8100000000004</v>
      </c>
      <c r="F17" s="73">
        <v>4866.8100000000004</v>
      </c>
      <c r="G17" s="73">
        <v>32792.244600000005</v>
      </c>
      <c r="H17" s="73">
        <v>11434.004599999997</v>
      </c>
      <c r="I17" s="73">
        <v>538431.32770000002</v>
      </c>
      <c r="J17" s="73">
        <v>527248.03270000056</v>
      </c>
      <c r="K17" s="73">
        <v>312037.90000000002</v>
      </c>
      <c r="L17" s="73">
        <v>286533</v>
      </c>
      <c r="M17" s="73">
        <v>82734.11</v>
      </c>
      <c r="N17" s="73">
        <v>72084.320000000007</v>
      </c>
      <c r="O17" s="73">
        <v>0</v>
      </c>
      <c r="P17" s="73">
        <v>0</v>
      </c>
      <c r="Q17" s="73">
        <v>0</v>
      </c>
      <c r="R17" s="73">
        <v>0</v>
      </c>
      <c r="S17" s="73">
        <v>1356</v>
      </c>
      <c r="T17" s="73">
        <v>0</v>
      </c>
      <c r="U17" s="73">
        <v>19788.176714994508</v>
      </c>
      <c r="V17" s="73">
        <v>6992.5900726868113</v>
      </c>
      <c r="W17" s="73">
        <v>0</v>
      </c>
      <c r="X17" s="73">
        <v>0</v>
      </c>
      <c r="Y17" s="73">
        <v>20120.560000000001</v>
      </c>
      <c r="Z17" s="73">
        <v>15301.600000000004</v>
      </c>
      <c r="AA17" s="73">
        <v>127743.59</v>
      </c>
      <c r="AB17" s="73">
        <v>81577.8</v>
      </c>
      <c r="AC17" s="73">
        <v>0</v>
      </c>
      <c r="AD17" s="73">
        <v>0</v>
      </c>
      <c r="AE17" s="73">
        <v>21347.891970802921</v>
      </c>
      <c r="AF17" s="73">
        <v>21347.891970802921</v>
      </c>
      <c r="AG17" s="73">
        <v>0</v>
      </c>
      <c r="AH17" s="73">
        <v>0</v>
      </c>
      <c r="AI17" s="73">
        <v>97281.02</v>
      </c>
      <c r="AJ17" s="73">
        <v>16265.52</v>
      </c>
      <c r="AK17" s="73">
        <v>0</v>
      </c>
      <c r="AL17" s="73">
        <v>0</v>
      </c>
      <c r="AM17" s="75">
        <f t="shared" si="0"/>
        <v>1260509.9333857975</v>
      </c>
      <c r="AN17" s="75">
        <f t="shared" si="1"/>
        <v>1045661.8717434902</v>
      </c>
    </row>
    <row r="18" spans="1:40" ht="24.95" customHeight="1" x14ac:dyDescent="0.2">
      <c r="A18" s="53">
        <v>13</v>
      </c>
      <c r="B18" s="54" t="s">
        <v>64</v>
      </c>
      <c r="C18" s="73">
        <v>0</v>
      </c>
      <c r="D18" s="73">
        <v>0</v>
      </c>
      <c r="E18" s="73">
        <v>3754.8350175265336</v>
      </c>
      <c r="F18" s="73">
        <v>3754.8350175265336</v>
      </c>
      <c r="G18" s="73">
        <v>5999.0011658255235</v>
      </c>
      <c r="H18" s="73">
        <v>5999.0011658255235</v>
      </c>
      <c r="I18" s="73">
        <v>0</v>
      </c>
      <c r="J18" s="73">
        <v>0</v>
      </c>
      <c r="K18" s="73">
        <v>11793.245124388231</v>
      </c>
      <c r="L18" s="73">
        <v>11793.245124388231</v>
      </c>
      <c r="M18" s="73">
        <v>3046.6393141385852</v>
      </c>
      <c r="N18" s="73">
        <v>2933.3812319468043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126.94684931506849</v>
      </c>
      <c r="AB18" s="73">
        <v>126.94684931506849</v>
      </c>
      <c r="AC18" s="73">
        <v>120.9008219178082</v>
      </c>
      <c r="AD18" s="73">
        <v>120.9008219178082</v>
      </c>
      <c r="AE18" s="73">
        <v>81811.460608362118</v>
      </c>
      <c r="AF18" s="73">
        <v>81811.460608362118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0</v>
      </c>
      <c r="AM18" s="75">
        <f t="shared" si="0"/>
        <v>106653.02890147387</v>
      </c>
      <c r="AN18" s="75">
        <f t="shared" si="1"/>
        <v>106539.77081928209</v>
      </c>
    </row>
    <row r="19" spans="1:40" ht="24.95" customHeight="1" x14ac:dyDescent="0.2">
      <c r="A19" s="53">
        <v>14</v>
      </c>
      <c r="B19" s="54" t="s">
        <v>63</v>
      </c>
      <c r="C19" s="73">
        <v>13290.754703000019</v>
      </c>
      <c r="D19" s="73">
        <v>13290.754703000019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16196.79904099994</v>
      </c>
      <c r="L19" s="73">
        <v>16196.79904099994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947.90322300000003</v>
      </c>
      <c r="AB19" s="73">
        <v>947.90322300000003</v>
      </c>
      <c r="AC19" s="73">
        <v>0</v>
      </c>
      <c r="AD19" s="73">
        <v>0</v>
      </c>
      <c r="AE19" s="73">
        <v>0</v>
      </c>
      <c r="AF19" s="73">
        <v>0</v>
      </c>
      <c r="AG19" s="73">
        <v>928.51613499999996</v>
      </c>
      <c r="AH19" s="73">
        <v>928.51613499999996</v>
      </c>
      <c r="AI19" s="73">
        <v>0</v>
      </c>
      <c r="AJ19" s="73">
        <v>0</v>
      </c>
      <c r="AK19" s="73">
        <v>0</v>
      </c>
      <c r="AL19" s="73">
        <v>0</v>
      </c>
      <c r="AM19" s="75">
        <f t="shared" si="0"/>
        <v>31363.973101999964</v>
      </c>
      <c r="AN19" s="75">
        <f t="shared" si="1"/>
        <v>31363.973101999964</v>
      </c>
    </row>
    <row r="20" spans="1:40" ht="24.95" customHeight="1" x14ac:dyDescent="0.2">
      <c r="A20" s="53">
        <v>15</v>
      </c>
      <c r="B20" s="63" t="s">
        <v>68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0</v>
      </c>
      <c r="AF20" s="73">
        <v>0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0</v>
      </c>
      <c r="AM20" s="75">
        <f t="shared" si="0"/>
        <v>0</v>
      </c>
      <c r="AN20" s="75">
        <f t="shared" si="1"/>
        <v>0</v>
      </c>
    </row>
    <row r="21" spans="1:40" ht="15" x14ac:dyDescent="0.2">
      <c r="A21" s="26"/>
      <c r="B21" s="12" t="s">
        <v>1</v>
      </c>
      <c r="C21" s="76">
        <f t="shared" ref="C21:AN21" si="2">SUM(C6:C20)</f>
        <v>6834623.1358394949</v>
      </c>
      <c r="D21" s="76">
        <f t="shared" si="2"/>
        <v>5444789.809204014</v>
      </c>
      <c r="E21" s="76">
        <f t="shared" si="2"/>
        <v>1440736.1191838419</v>
      </c>
      <c r="F21" s="76">
        <f t="shared" si="2"/>
        <v>1436838.9082461644</v>
      </c>
      <c r="G21" s="76">
        <f t="shared" si="2"/>
        <v>1064762.5630023212</v>
      </c>
      <c r="H21" s="76">
        <f t="shared" si="2"/>
        <v>912757.05457247759</v>
      </c>
      <c r="I21" s="76">
        <f t="shared" si="2"/>
        <v>42498957.411654018</v>
      </c>
      <c r="J21" s="76">
        <f t="shared" si="2"/>
        <v>41698604.289410383</v>
      </c>
      <c r="K21" s="76">
        <f t="shared" si="2"/>
        <v>14574377.76200893</v>
      </c>
      <c r="L21" s="76">
        <f t="shared" si="2"/>
        <v>14315181.327309618</v>
      </c>
      <c r="M21" s="76">
        <f t="shared" si="2"/>
        <v>2317409.7983521707</v>
      </c>
      <c r="N21" s="76">
        <f t="shared" si="2"/>
        <v>2132984.5180832017</v>
      </c>
      <c r="O21" s="76">
        <f t="shared" si="2"/>
        <v>49191.018235029973</v>
      </c>
      <c r="P21" s="76">
        <f t="shared" si="2"/>
        <v>0</v>
      </c>
      <c r="Q21" s="76">
        <f t="shared" si="2"/>
        <v>1040017.1251305111</v>
      </c>
      <c r="R21" s="76">
        <f t="shared" si="2"/>
        <v>116264.7697891689</v>
      </c>
      <c r="S21" s="76">
        <f t="shared" si="2"/>
        <v>1051706.4563212367</v>
      </c>
      <c r="T21" s="76">
        <f t="shared" si="2"/>
        <v>314985.48475240701</v>
      </c>
      <c r="U21" s="76">
        <f t="shared" si="2"/>
        <v>102854.25581640803</v>
      </c>
      <c r="V21" s="76">
        <f t="shared" si="2"/>
        <v>71584.183632169341</v>
      </c>
      <c r="W21" s="76">
        <f t="shared" si="2"/>
        <v>1408.97</v>
      </c>
      <c r="X21" s="76">
        <f t="shared" si="2"/>
        <v>704.48257519178082</v>
      </c>
      <c r="Y21" s="76">
        <f t="shared" si="2"/>
        <v>1295217.6477399908</v>
      </c>
      <c r="Z21" s="76">
        <f t="shared" si="2"/>
        <v>941216.18835448835</v>
      </c>
      <c r="AA21" s="76">
        <f t="shared" si="2"/>
        <v>14424929.583237099</v>
      </c>
      <c r="AB21" s="76">
        <f t="shared" si="2"/>
        <v>5395876.118453837</v>
      </c>
      <c r="AC21" s="76">
        <f t="shared" si="2"/>
        <v>509761.12578069576</v>
      </c>
      <c r="AD21" s="76">
        <f t="shared" si="2"/>
        <v>101522.51197520773</v>
      </c>
      <c r="AE21" s="76">
        <f t="shared" si="2"/>
        <v>1310119.8205799034</v>
      </c>
      <c r="AF21" s="76">
        <f t="shared" si="2"/>
        <v>488111.9537942101</v>
      </c>
      <c r="AG21" s="76">
        <f t="shared" si="2"/>
        <v>23431.693624874362</v>
      </c>
      <c r="AH21" s="76">
        <f t="shared" si="2"/>
        <v>23431.693624874362</v>
      </c>
      <c r="AI21" s="76">
        <f t="shared" si="2"/>
        <v>4982548.549076586</v>
      </c>
      <c r="AJ21" s="76">
        <f t="shared" si="2"/>
        <v>2245014.7193520959</v>
      </c>
      <c r="AK21" s="76">
        <f t="shared" si="2"/>
        <v>0</v>
      </c>
      <c r="AL21" s="76">
        <f t="shared" si="2"/>
        <v>0</v>
      </c>
      <c r="AM21" s="76">
        <f t="shared" si="2"/>
        <v>93522053.035583124</v>
      </c>
      <c r="AN21" s="76">
        <f t="shared" si="2"/>
        <v>75639868.013129517</v>
      </c>
    </row>
    <row r="22" spans="1:40" ht="15" x14ac:dyDescent="0.2">
      <c r="A22" s="86"/>
      <c r="B22" s="87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</row>
    <row r="23" spans="1:40" x14ac:dyDescent="0.2">
      <c r="AM23" s="92"/>
      <c r="AN23" s="92"/>
    </row>
    <row r="24" spans="1:40" ht="13.5" x14ac:dyDescent="0.2">
      <c r="B24" s="17" t="s">
        <v>15</v>
      </c>
      <c r="AM24" s="32"/>
      <c r="AN24" s="32"/>
    </row>
    <row r="25" spans="1:40" x14ac:dyDescent="0.2">
      <c r="B25" s="109" t="s">
        <v>73</v>
      </c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AM25" s="32"/>
      <c r="AN25" s="32"/>
    </row>
    <row r="26" spans="1:40" x14ac:dyDescent="0.2"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AM26" s="32"/>
      <c r="AN26" s="32"/>
    </row>
    <row r="27" spans="1:40" ht="13.5" x14ac:dyDescent="0.2">
      <c r="B27" s="17" t="s">
        <v>18</v>
      </c>
      <c r="C27" s="18"/>
    </row>
    <row r="28" spans="1:40" ht="13.5" x14ac:dyDescent="0.2">
      <c r="B28" s="17" t="s">
        <v>19</v>
      </c>
      <c r="AM28" s="32"/>
      <c r="AN28" s="32"/>
    </row>
    <row r="30" spans="1:40" x14ac:dyDescent="0.2">
      <c r="AM30" s="32"/>
      <c r="AN30" s="32"/>
    </row>
  </sheetData>
  <sortState ref="B7:AN20">
    <sortCondition descending="1" ref="AM6:AM20"/>
  </sortState>
  <mergeCells count="22">
    <mergeCell ref="B25:N26"/>
    <mergeCell ref="G4:H4"/>
    <mergeCell ref="I4:J4"/>
    <mergeCell ref="S4:T4"/>
    <mergeCell ref="O4:P4"/>
    <mergeCell ref="Q4:R4"/>
    <mergeCell ref="A4:A5"/>
    <mergeCell ref="B4:B5"/>
    <mergeCell ref="C4:D4"/>
    <mergeCell ref="E4:F4"/>
    <mergeCell ref="AM4:AN4"/>
    <mergeCell ref="W4:X4"/>
    <mergeCell ref="Y4:Z4"/>
    <mergeCell ref="AA4:AB4"/>
    <mergeCell ref="AC4:AD4"/>
    <mergeCell ref="AK4:AL4"/>
    <mergeCell ref="AG4:AH4"/>
    <mergeCell ref="AI4:AJ4"/>
    <mergeCell ref="AE4:AF4"/>
    <mergeCell ref="U4:V4"/>
    <mergeCell ref="K4:L4"/>
    <mergeCell ref="M4:N4"/>
  </mergeCells>
  <phoneticPr fontId="9" type="noConversion"/>
  <pageMargins left="0.31496062992125984" right="0.15748031496062992" top="0.15748031496062992" bottom="0.15748031496062992" header="0.23622047244094491" footer="0.15748031496062992"/>
  <pageSetup paperSize="9" scale="60" orientation="landscape" r:id="rId1"/>
  <headerFooter alignWithMargins="0"/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EX31"/>
  <sheetViews>
    <sheetView zoomScale="90" zoomScaleNormal="90" workbookViewId="0">
      <pane xSplit="2" ySplit="7" topLeftCell="EN21" activePane="bottomRight" state="frozen"/>
      <selection pane="topRight" activeCell="C1" sqref="C1"/>
      <selection pane="bottomLeft" activeCell="A6" sqref="A6"/>
      <selection pane="bottomRight" activeCell="EU11" sqref="EU11"/>
    </sheetView>
  </sheetViews>
  <sheetFormatPr defaultRowHeight="12.75" outlineLevelCol="1" x14ac:dyDescent="0.2"/>
  <cols>
    <col min="1" max="1" width="5.85546875" style="25" customWidth="1"/>
    <col min="2" max="2" width="49.5703125" style="25" customWidth="1"/>
    <col min="3" max="5" width="12.7109375" style="25" customWidth="1" outlineLevel="1"/>
    <col min="6" max="6" width="15.140625" style="25" customWidth="1"/>
    <col min="7" max="9" width="12.7109375" style="25" customWidth="1" outlineLevel="1"/>
    <col min="10" max="10" width="12.7109375" style="25" customWidth="1"/>
    <col min="11" max="13" width="12.7109375" style="25" customWidth="1" outlineLevel="1"/>
    <col min="14" max="14" width="15.140625" style="25" customWidth="1"/>
    <col min="15" max="17" width="12.7109375" style="25" customWidth="1" outlineLevel="1"/>
    <col min="18" max="18" width="12.7109375" style="25" customWidth="1"/>
    <col min="19" max="21" width="12.7109375" style="25" customWidth="1" outlineLevel="1"/>
    <col min="22" max="22" width="15.140625" style="25" customWidth="1"/>
    <col min="23" max="25" width="12.7109375" style="25" customWidth="1" outlineLevel="1"/>
    <col min="26" max="26" width="12.7109375" style="25" customWidth="1"/>
    <col min="27" max="29" width="12.7109375" style="25" customWidth="1" outlineLevel="1"/>
    <col min="30" max="30" width="15.140625" style="25" customWidth="1"/>
    <col min="31" max="33" width="12.7109375" style="25" customWidth="1" outlineLevel="1"/>
    <col min="34" max="34" width="12.7109375" style="25" customWidth="1"/>
    <col min="35" max="37" width="12.7109375" style="25" customWidth="1" outlineLevel="1"/>
    <col min="38" max="38" width="15.140625" style="25" customWidth="1"/>
    <col min="39" max="41" width="12.7109375" style="25" customWidth="1" outlineLevel="1"/>
    <col min="42" max="42" width="12.7109375" style="25" customWidth="1"/>
    <col min="43" max="45" width="12.7109375" style="25" customWidth="1" outlineLevel="1"/>
    <col min="46" max="46" width="15.140625" style="25" customWidth="1"/>
    <col min="47" max="49" width="12.7109375" style="25" customWidth="1" outlineLevel="1"/>
    <col min="50" max="50" width="12.7109375" style="25" customWidth="1"/>
    <col min="51" max="53" width="12.7109375" style="25" customWidth="1" outlineLevel="1"/>
    <col min="54" max="54" width="15.140625" style="25" customWidth="1"/>
    <col min="55" max="57" width="12.7109375" style="25" customWidth="1" outlineLevel="1"/>
    <col min="58" max="58" width="12.7109375" style="25" customWidth="1"/>
    <col min="59" max="61" width="12.7109375" style="25" customWidth="1" outlineLevel="1"/>
    <col min="62" max="62" width="15.140625" style="25" customWidth="1"/>
    <col min="63" max="65" width="12.7109375" style="25" customWidth="1" outlineLevel="1"/>
    <col min="66" max="66" width="12.7109375" style="25" customWidth="1"/>
    <col min="67" max="69" width="12.7109375" style="25" customWidth="1" outlineLevel="1"/>
    <col min="70" max="70" width="15.140625" style="25" customWidth="1"/>
    <col min="71" max="73" width="12.7109375" style="25" customWidth="1" outlineLevel="1"/>
    <col min="74" max="74" width="12.7109375" style="25" customWidth="1"/>
    <col min="75" max="77" width="12.7109375" style="25" customWidth="1" outlineLevel="1"/>
    <col min="78" max="78" width="15.140625" style="25" customWidth="1"/>
    <col min="79" max="81" width="12.7109375" style="25" customWidth="1" outlineLevel="1"/>
    <col min="82" max="82" width="12.7109375" style="25" customWidth="1"/>
    <col min="83" max="85" width="12.7109375" style="25" customWidth="1" outlineLevel="1"/>
    <col min="86" max="86" width="15.140625" style="25" customWidth="1"/>
    <col min="87" max="89" width="12.7109375" style="25" customWidth="1" outlineLevel="1"/>
    <col min="90" max="90" width="12.7109375" style="25" customWidth="1"/>
    <col min="91" max="93" width="12.7109375" style="25" customWidth="1" outlineLevel="1"/>
    <col min="94" max="94" width="15.140625" style="25" customWidth="1"/>
    <col min="95" max="97" width="12.7109375" style="25" customWidth="1" outlineLevel="1"/>
    <col min="98" max="98" width="12.7109375" style="25" customWidth="1"/>
    <col min="99" max="101" width="12.7109375" style="25" customWidth="1" outlineLevel="1"/>
    <col min="102" max="102" width="15.140625" style="25" customWidth="1"/>
    <col min="103" max="105" width="12.7109375" style="25" customWidth="1" outlineLevel="1"/>
    <col min="106" max="106" width="12.7109375" style="25" customWidth="1"/>
    <col min="107" max="109" width="12.7109375" style="25" customWidth="1" outlineLevel="1"/>
    <col min="110" max="110" width="15.140625" style="25" customWidth="1"/>
    <col min="111" max="113" width="12.7109375" style="25" customWidth="1" outlineLevel="1"/>
    <col min="114" max="114" width="12.7109375" style="25" customWidth="1"/>
    <col min="115" max="117" width="12.7109375" style="25" customWidth="1" outlineLevel="1"/>
    <col min="118" max="118" width="15.140625" style="25" customWidth="1"/>
    <col min="119" max="121" width="12.7109375" style="25" customWidth="1" outlineLevel="1"/>
    <col min="122" max="122" width="12.7109375" style="25" customWidth="1"/>
    <col min="123" max="125" width="12.7109375" style="25" customWidth="1" outlineLevel="1"/>
    <col min="126" max="126" width="15.140625" style="25" customWidth="1"/>
    <col min="127" max="129" width="12.7109375" style="25" customWidth="1" outlineLevel="1"/>
    <col min="130" max="130" width="12.7109375" style="25" customWidth="1"/>
    <col min="131" max="133" width="12.7109375" style="25" customWidth="1" outlineLevel="1"/>
    <col min="134" max="134" width="15.140625" style="25" customWidth="1"/>
    <col min="135" max="137" width="12.7109375" style="25" customWidth="1" outlineLevel="1"/>
    <col min="138" max="138" width="12.7109375" style="25" customWidth="1"/>
    <col min="139" max="141" width="12.7109375" style="25" customWidth="1" outlineLevel="1"/>
    <col min="142" max="142" width="15.140625" style="25" customWidth="1"/>
    <col min="143" max="145" width="12.7109375" style="25" customWidth="1" outlineLevel="1"/>
    <col min="146" max="146" width="12.7109375" style="25" customWidth="1"/>
    <col min="147" max="149" width="12.7109375" style="25" customWidth="1" outlineLevel="1"/>
    <col min="150" max="150" width="15.140625" style="25" customWidth="1"/>
    <col min="151" max="153" width="12.7109375" style="25" customWidth="1" outlineLevel="1"/>
    <col min="154" max="154" width="12.7109375" style="25" customWidth="1"/>
    <col min="155" max="16384" width="9.140625" style="25"/>
  </cols>
  <sheetData>
    <row r="1" spans="1:154" s="18" customFormat="1" ht="20.25" customHeight="1" x14ac:dyDescent="0.2">
      <c r="A1" s="110" t="s">
        <v>82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39"/>
    </row>
    <row r="2" spans="1:154" s="33" customFormat="1" ht="13.5" x14ac:dyDescent="0.2">
      <c r="A2" s="110" t="s">
        <v>26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39"/>
      <c r="AG2" s="18"/>
    </row>
    <row r="3" spans="1:154" s="18" customFormat="1" ht="15" customHeight="1" x14ac:dyDescent="0.2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154" s="18" customFormat="1" ht="22.5" customHeight="1" x14ac:dyDescent="0.2">
      <c r="A4" s="64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154" s="22" customFormat="1" ht="89.25" customHeight="1" x14ac:dyDescent="0.2">
      <c r="A5" s="96" t="s">
        <v>0</v>
      </c>
      <c r="B5" s="96" t="s">
        <v>2</v>
      </c>
      <c r="C5" s="99" t="s">
        <v>3</v>
      </c>
      <c r="D5" s="100"/>
      <c r="E5" s="100"/>
      <c r="F5" s="100"/>
      <c r="G5" s="100"/>
      <c r="H5" s="100"/>
      <c r="I5" s="100"/>
      <c r="J5" s="101"/>
      <c r="K5" s="99" t="s">
        <v>27</v>
      </c>
      <c r="L5" s="100"/>
      <c r="M5" s="100"/>
      <c r="N5" s="100"/>
      <c r="O5" s="100"/>
      <c r="P5" s="100"/>
      <c r="Q5" s="100"/>
      <c r="R5" s="101"/>
      <c r="S5" s="99" t="s">
        <v>34</v>
      </c>
      <c r="T5" s="100"/>
      <c r="U5" s="100"/>
      <c r="V5" s="100"/>
      <c r="W5" s="100"/>
      <c r="X5" s="100"/>
      <c r="Y5" s="100"/>
      <c r="Z5" s="101"/>
      <c r="AA5" s="99" t="s">
        <v>6</v>
      </c>
      <c r="AB5" s="100"/>
      <c r="AC5" s="100"/>
      <c r="AD5" s="100"/>
      <c r="AE5" s="100"/>
      <c r="AF5" s="100"/>
      <c r="AG5" s="100"/>
      <c r="AH5" s="101"/>
      <c r="AI5" s="99" t="s">
        <v>35</v>
      </c>
      <c r="AJ5" s="100"/>
      <c r="AK5" s="100"/>
      <c r="AL5" s="100"/>
      <c r="AM5" s="100"/>
      <c r="AN5" s="100"/>
      <c r="AO5" s="100"/>
      <c r="AP5" s="101"/>
      <c r="AQ5" s="99" t="s">
        <v>7</v>
      </c>
      <c r="AR5" s="100"/>
      <c r="AS5" s="100"/>
      <c r="AT5" s="100"/>
      <c r="AU5" s="100"/>
      <c r="AV5" s="100"/>
      <c r="AW5" s="100"/>
      <c r="AX5" s="101"/>
      <c r="AY5" s="99" t="s">
        <v>8</v>
      </c>
      <c r="AZ5" s="100"/>
      <c r="BA5" s="100"/>
      <c r="BB5" s="100"/>
      <c r="BC5" s="100"/>
      <c r="BD5" s="100"/>
      <c r="BE5" s="100"/>
      <c r="BF5" s="101"/>
      <c r="BG5" s="99" t="s">
        <v>28</v>
      </c>
      <c r="BH5" s="100"/>
      <c r="BI5" s="100"/>
      <c r="BJ5" s="100"/>
      <c r="BK5" s="100"/>
      <c r="BL5" s="100"/>
      <c r="BM5" s="100"/>
      <c r="BN5" s="101"/>
      <c r="BO5" s="99" t="s">
        <v>38</v>
      </c>
      <c r="BP5" s="100"/>
      <c r="BQ5" s="100"/>
      <c r="BR5" s="100"/>
      <c r="BS5" s="100"/>
      <c r="BT5" s="100"/>
      <c r="BU5" s="100"/>
      <c r="BV5" s="101"/>
      <c r="BW5" s="99" t="s">
        <v>29</v>
      </c>
      <c r="BX5" s="100"/>
      <c r="BY5" s="100"/>
      <c r="BZ5" s="100"/>
      <c r="CA5" s="100"/>
      <c r="CB5" s="100"/>
      <c r="CC5" s="100"/>
      <c r="CD5" s="101"/>
      <c r="CE5" s="99" t="s">
        <v>30</v>
      </c>
      <c r="CF5" s="100"/>
      <c r="CG5" s="100"/>
      <c r="CH5" s="100"/>
      <c r="CI5" s="100"/>
      <c r="CJ5" s="100"/>
      <c r="CK5" s="100"/>
      <c r="CL5" s="101"/>
      <c r="CM5" s="99" t="s">
        <v>9</v>
      </c>
      <c r="CN5" s="100"/>
      <c r="CO5" s="100"/>
      <c r="CP5" s="100"/>
      <c r="CQ5" s="100"/>
      <c r="CR5" s="100"/>
      <c r="CS5" s="100"/>
      <c r="CT5" s="101"/>
      <c r="CU5" s="99" t="s">
        <v>33</v>
      </c>
      <c r="CV5" s="100"/>
      <c r="CW5" s="100"/>
      <c r="CX5" s="100"/>
      <c r="CY5" s="100"/>
      <c r="CZ5" s="100"/>
      <c r="DA5" s="100"/>
      <c r="DB5" s="101"/>
      <c r="DC5" s="99" t="s">
        <v>10</v>
      </c>
      <c r="DD5" s="100"/>
      <c r="DE5" s="100"/>
      <c r="DF5" s="100"/>
      <c r="DG5" s="100"/>
      <c r="DH5" s="100"/>
      <c r="DI5" s="100"/>
      <c r="DJ5" s="101"/>
      <c r="DK5" s="99" t="s">
        <v>11</v>
      </c>
      <c r="DL5" s="100"/>
      <c r="DM5" s="100"/>
      <c r="DN5" s="100"/>
      <c r="DO5" s="100"/>
      <c r="DP5" s="100"/>
      <c r="DQ5" s="100"/>
      <c r="DR5" s="101"/>
      <c r="DS5" s="99" t="s">
        <v>12</v>
      </c>
      <c r="DT5" s="100"/>
      <c r="DU5" s="100"/>
      <c r="DV5" s="100"/>
      <c r="DW5" s="100"/>
      <c r="DX5" s="100"/>
      <c r="DY5" s="100"/>
      <c r="DZ5" s="101"/>
      <c r="EA5" s="99" t="s">
        <v>32</v>
      </c>
      <c r="EB5" s="100"/>
      <c r="EC5" s="100"/>
      <c r="ED5" s="100"/>
      <c r="EE5" s="100"/>
      <c r="EF5" s="100"/>
      <c r="EG5" s="100"/>
      <c r="EH5" s="101"/>
      <c r="EI5" s="99" t="s">
        <v>13</v>
      </c>
      <c r="EJ5" s="100"/>
      <c r="EK5" s="100"/>
      <c r="EL5" s="100"/>
      <c r="EM5" s="100"/>
      <c r="EN5" s="100"/>
      <c r="EO5" s="100"/>
      <c r="EP5" s="101"/>
      <c r="EQ5" s="99" t="s">
        <v>14</v>
      </c>
      <c r="ER5" s="100"/>
      <c r="ES5" s="100"/>
      <c r="ET5" s="100"/>
      <c r="EU5" s="100"/>
      <c r="EV5" s="100"/>
      <c r="EW5" s="100"/>
      <c r="EX5" s="101"/>
    </row>
    <row r="6" spans="1:154" s="22" customFormat="1" ht="42" customHeight="1" x14ac:dyDescent="0.2">
      <c r="A6" s="97"/>
      <c r="B6" s="97"/>
      <c r="C6" s="103" t="s">
        <v>20</v>
      </c>
      <c r="D6" s="104"/>
      <c r="E6" s="104"/>
      <c r="F6" s="105"/>
      <c r="G6" s="103" t="s">
        <v>21</v>
      </c>
      <c r="H6" s="104"/>
      <c r="I6" s="104"/>
      <c r="J6" s="105"/>
      <c r="K6" s="103" t="s">
        <v>20</v>
      </c>
      <c r="L6" s="104"/>
      <c r="M6" s="104"/>
      <c r="N6" s="105"/>
      <c r="O6" s="103" t="s">
        <v>21</v>
      </c>
      <c r="P6" s="104"/>
      <c r="Q6" s="104"/>
      <c r="R6" s="105"/>
      <c r="S6" s="103" t="s">
        <v>20</v>
      </c>
      <c r="T6" s="104"/>
      <c r="U6" s="104"/>
      <c r="V6" s="105"/>
      <c r="W6" s="103" t="s">
        <v>21</v>
      </c>
      <c r="X6" s="104"/>
      <c r="Y6" s="104"/>
      <c r="Z6" s="105"/>
      <c r="AA6" s="103" t="s">
        <v>20</v>
      </c>
      <c r="AB6" s="104"/>
      <c r="AC6" s="104"/>
      <c r="AD6" s="105"/>
      <c r="AE6" s="103" t="s">
        <v>21</v>
      </c>
      <c r="AF6" s="104"/>
      <c r="AG6" s="104"/>
      <c r="AH6" s="105"/>
      <c r="AI6" s="103" t="s">
        <v>20</v>
      </c>
      <c r="AJ6" s="104"/>
      <c r="AK6" s="104"/>
      <c r="AL6" s="105"/>
      <c r="AM6" s="103" t="s">
        <v>21</v>
      </c>
      <c r="AN6" s="104"/>
      <c r="AO6" s="104"/>
      <c r="AP6" s="105"/>
      <c r="AQ6" s="103" t="s">
        <v>20</v>
      </c>
      <c r="AR6" s="104"/>
      <c r="AS6" s="104"/>
      <c r="AT6" s="105"/>
      <c r="AU6" s="103" t="s">
        <v>21</v>
      </c>
      <c r="AV6" s="104"/>
      <c r="AW6" s="104"/>
      <c r="AX6" s="105"/>
      <c r="AY6" s="103" t="s">
        <v>20</v>
      </c>
      <c r="AZ6" s="104"/>
      <c r="BA6" s="104"/>
      <c r="BB6" s="105"/>
      <c r="BC6" s="103" t="s">
        <v>21</v>
      </c>
      <c r="BD6" s="104"/>
      <c r="BE6" s="104"/>
      <c r="BF6" s="105"/>
      <c r="BG6" s="103" t="s">
        <v>20</v>
      </c>
      <c r="BH6" s="104"/>
      <c r="BI6" s="104"/>
      <c r="BJ6" s="105"/>
      <c r="BK6" s="103" t="s">
        <v>21</v>
      </c>
      <c r="BL6" s="104"/>
      <c r="BM6" s="104"/>
      <c r="BN6" s="105"/>
      <c r="BO6" s="103" t="s">
        <v>20</v>
      </c>
      <c r="BP6" s="104"/>
      <c r="BQ6" s="104"/>
      <c r="BR6" s="105"/>
      <c r="BS6" s="103" t="s">
        <v>21</v>
      </c>
      <c r="BT6" s="104"/>
      <c r="BU6" s="104"/>
      <c r="BV6" s="105"/>
      <c r="BW6" s="103" t="s">
        <v>20</v>
      </c>
      <c r="BX6" s="104"/>
      <c r="BY6" s="104"/>
      <c r="BZ6" s="105"/>
      <c r="CA6" s="103" t="s">
        <v>21</v>
      </c>
      <c r="CB6" s="104"/>
      <c r="CC6" s="104"/>
      <c r="CD6" s="105"/>
      <c r="CE6" s="103" t="s">
        <v>20</v>
      </c>
      <c r="CF6" s="104"/>
      <c r="CG6" s="104"/>
      <c r="CH6" s="105"/>
      <c r="CI6" s="103" t="s">
        <v>21</v>
      </c>
      <c r="CJ6" s="104"/>
      <c r="CK6" s="104"/>
      <c r="CL6" s="105"/>
      <c r="CM6" s="103" t="s">
        <v>20</v>
      </c>
      <c r="CN6" s="104"/>
      <c r="CO6" s="104"/>
      <c r="CP6" s="105"/>
      <c r="CQ6" s="103" t="s">
        <v>21</v>
      </c>
      <c r="CR6" s="104"/>
      <c r="CS6" s="104"/>
      <c r="CT6" s="105"/>
      <c r="CU6" s="103" t="s">
        <v>20</v>
      </c>
      <c r="CV6" s="104"/>
      <c r="CW6" s="104"/>
      <c r="CX6" s="105"/>
      <c r="CY6" s="103" t="s">
        <v>21</v>
      </c>
      <c r="CZ6" s="104"/>
      <c r="DA6" s="104"/>
      <c r="DB6" s="105"/>
      <c r="DC6" s="103" t="s">
        <v>20</v>
      </c>
      <c r="DD6" s="104"/>
      <c r="DE6" s="104"/>
      <c r="DF6" s="105"/>
      <c r="DG6" s="103" t="s">
        <v>21</v>
      </c>
      <c r="DH6" s="104"/>
      <c r="DI6" s="104"/>
      <c r="DJ6" s="105"/>
      <c r="DK6" s="103" t="s">
        <v>20</v>
      </c>
      <c r="DL6" s="104"/>
      <c r="DM6" s="104"/>
      <c r="DN6" s="105"/>
      <c r="DO6" s="103" t="s">
        <v>21</v>
      </c>
      <c r="DP6" s="104"/>
      <c r="DQ6" s="104"/>
      <c r="DR6" s="105"/>
      <c r="DS6" s="103" t="s">
        <v>20</v>
      </c>
      <c r="DT6" s="104"/>
      <c r="DU6" s="104"/>
      <c r="DV6" s="105"/>
      <c r="DW6" s="103" t="s">
        <v>21</v>
      </c>
      <c r="DX6" s="104"/>
      <c r="DY6" s="104"/>
      <c r="DZ6" s="105"/>
      <c r="EA6" s="103" t="s">
        <v>20</v>
      </c>
      <c r="EB6" s="104"/>
      <c r="EC6" s="104"/>
      <c r="ED6" s="105"/>
      <c r="EE6" s="103" t="s">
        <v>21</v>
      </c>
      <c r="EF6" s="104"/>
      <c r="EG6" s="104"/>
      <c r="EH6" s="105"/>
      <c r="EI6" s="103" t="s">
        <v>20</v>
      </c>
      <c r="EJ6" s="104"/>
      <c r="EK6" s="104"/>
      <c r="EL6" s="105"/>
      <c r="EM6" s="103" t="s">
        <v>21</v>
      </c>
      <c r="EN6" s="104"/>
      <c r="EO6" s="104"/>
      <c r="EP6" s="105"/>
      <c r="EQ6" s="103" t="s">
        <v>20</v>
      </c>
      <c r="ER6" s="104"/>
      <c r="ES6" s="104"/>
      <c r="ET6" s="105"/>
      <c r="EU6" s="103" t="s">
        <v>21</v>
      </c>
      <c r="EV6" s="104"/>
      <c r="EW6" s="104"/>
      <c r="EX6" s="105"/>
    </row>
    <row r="7" spans="1:154" s="70" customFormat="1" ht="51.75" customHeight="1" x14ac:dyDescent="0.2">
      <c r="A7" s="98"/>
      <c r="B7" s="98"/>
      <c r="C7" s="71" t="s">
        <v>52</v>
      </c>
      <c r="D7" s="71" t="s">
        <v>53</v>
      </c>
      <c r="E7" s="71" t="s">
        <v>54</v>
      </c>
      <c r="F7" s="71" t="s">
        <v>14</v>
      </c>
      <c r="G7" s="71" t="s">
        <v>52</v>
      </c>
      <c r="H7" s="71" t="s">
        <v>53</v>
      </c>
      <c r="I7" s="71" t="s">
        <v>54</v>
      </c>
      <c r="J7" s="71" t="s">
        <v>14</v>
      </c>
      <c r="K7" s="71" t="s">
        <v>52</v>
      </c>
      <c r="L7" s="71" t="s">
        <v>53</v>
      </c>
      <c r="M7" s="71" t="s">
        <v>54</v>
      </c>
      <c r="N7" s="71" t="s">
        <v>14</v>
      </c>
      <c r="O7" s="71" t="s">
        <v>52</v>
      </c>
      <c r="P7" s="71" t="s">
        <v>53</v>
      </c>
      <c r="Q7" s="71" t="s">
        <v>54</v>
      </c>
      <c r="R7" s="71" t="s">
        <v>14</v>
      </c>
      <c r="S7" s="71" t="s">
        <v>52</v>
      </c>
      <c r="T7" s="71" t="s">
        <v>53</v>
      </c>
      <c r="U7" s="71" t="s">
        <v>54</v>
      </c>
      <c r="V7" s="71" t="s">
        <v>14</v>
      </c>
      <c r="W7" s="71" t="s">
        <v>52</v>
      </c>
      <c r="X7" s="71" t="s">
        <v>53</v>
      </c>
      <c r="Y7" s="71" t="s">
        <v>54</v>
      </c>
      <c r="Z7" s="71" t="s">
        <v>14</v>
      </c>
      <c r="AA7" s="71" t="s">
        <v>52</v>
      </c>
      <c r="AB7" s="71" t="s">
        <v>53</v>
      </c>
      <c r="AC7" s="71" t="s">
        <v>54</v>
      </c>
      <c r="AD7" s="71" t="s">
        <v>14</v>
      </c>
      <c r="AE7" s="71" t="s">
        <v>52</v>
      </c>
      <c r="AF7" s="71" t="s">
        <v>53</v>
      </c>
      <c r="AG7" s="71" t="s">
        <v>54</v>
      </c>
      <c r="AH7" s="71" t="s">
        <v>14</v>
      </c>
      <c r="AI7" s="71" t="s">
        <v>52</v>
      </c>
      <c r="AJ7" s="71" t="s">
        <v>53</v>
      </c>
      <c r="AK7" s="71" t="s">
        <v>54</v>
      </c>
      <c r="AL7" s="71" t="s">
        <v>14</v>
      </c>
      <c r="AM7" s="71" t="s">
        <v>52</v>
      </c>
      <c r="AN7" s="71" t="s">
        <v>53</v>
      </c>
      <c r="AO7" s="71" t="s">
        <v>54</v>
      </c>
      <c r="AP7" s="71" t="s">
        <v>14</v>
      </c>
      <c r="AQ7" s="71" t="s">
        <v>52</v>
      </c>
      <c r="AR7" s="71" t="s">
        <v>53</v>
      </c>
      <c r="AS7" s="71" t="s">
        <v>54</v>
      </c>
      <c r="AT7" s="71" t="s">
        <v>14</v>
      </c>
      <c r="AU7" s="71" t="s">
        <v>52</v>
      </c>
      <c r="AV7" s="71" t="s">
        <v>53</v>
      </c>
      <c r="AW7" s="71" t="s">
        <v>54</v>
      </c>
      <c r="AX7" s="71" t="s">
        <v>14</v>
      </c>
      <c r="AY7" s="71" t="s">
        <v>52</v>
      </c>
      <c r="AZ7" s="71" t="s">
        <v>53</v>
      </c>
      <c r="BA7" s="71" t="s">
        <v>54</v>
      </c>
      <c r="BB7" s="71" t="s">
        <v>14</v>
      </c>
      <c r="BC7" s="71" t="s">
        <v>52</v>
      </c>
      <c r="BD7" s="71" t="s">
        <v>53</v>
      </c>
      <c r="BE7" s="71" t="s">
        <v>54</v>
      </c>
      <c r="BF7" s="71" t="s">
        <v>14</v>
      </c>
      <c r="BG7" s="71" t="s">
        <v>52</v>
      </c>
      <c r="BH7" s="71" t="s">
        <v>53</v>
      </c>
      <c r="BI7" s="71" t="s">
        <v>54</v>
      </c>
      <c r="BJ7" s="71" t="s">
        <v>14</v>
      </c>
      <c r="BK7" s="71" t="s">
        <v>52</v>
      </c>
      <c r="BL7" s="71" t="s">
        <v>53</v>
      </c>
      <c r="BM7" s="71" t="s">
        <v>54</v>
      </c>
      <c r="BN7" s="71" t="s">
        <v>14</v>
      </c>
      <c r="BO7" s="71" t="s">
        <v>52</v>
      </c>
      <c r="BP7" s="71" t="s">
        <v>53</v>
      </c>
      <c r="BQ7" s="71" t="s">
        <v>54</v>
      </c>
      <c r="BR7" s="71" t="s">
        <v>14</v>
      </c>
      <c r="BS7" s="71" t="s">
        <v>52</v>
      </c>
      <c r="BT7" s="71" t="s">
        <v>53</v>
      </c>
      <c r="BU7" s="71" t="s">
        <v>54</v>
      </c>
      <c r="BV7" s="71" t="s">
        <v>14</v>
      </c>
      <c r="BW7" s="71" t="s">
        <v>52</v>
      </c>
      <c r="BX7" s="71" t="s">
        <v>53</v>
      </c>
      <c r="BY7" s="71" t="s">
        <v>54</v>
      </c>
      <c r="BZ7" s="71" t="s">
        <v>14</v>
      </c>
      <c r="CA7" s="71" t="s">
        <v>52</v>
      </c>
      <c r="CB7" s="71" t="s">
        <v>53</v>
      </c>
      <c r="CC7" s="71" t="s">
        <v>54</v>
      </c>
      <c r="CD7" s="71" t="s">
        <v>14</v>
      </c>
      <c r="CE7" s="71" t="s">
        <v>52</v>
      </c>
      <c r="CF7" s="71" t="s">
        <v>53</v>
      </c>
      <c r="CG7" s="71" t="s">
        <v>54</v>
      </c>
      <c r="CH7" s="71" t="s">
        <v>14</v>
      </c>
      <c r="CI7" s="71" t="s">
        <v>52</v>
      </c>
      <c r="CJ7" s="71" t="s">
        <v>53</v>
      </c>
      <c r="CK7" s="71" t="s">
        <v>54</v>
      </c>
      <c r="CL7" s="71" t="s">
        <v>14</v>
      </c>
      <c r="CM7" s="71" t="s">
        <v>52</v>
      </c>
      <c r="CN7" s="71" t="s">
        <v>53</v>
      </c>
      <c r="CO7" s="71" t="s">
        <v>54</v>
      </c>
      <c r="CP7" s="71" t="s">
        <v>14</v>
      </c>
      <c r="CQ7" s="71" t="s">
        <v>52</v>
      </c>
      <c r="CR7" s="71" t="s">
        <v>53</v>
      </c>
      <c r="CS7" s="71" t="s">
        <v>54</v>
      </c>
      <c r="CT7" s="71" t="s">
        <v>14</v>
      </c>
      <c r="CU7" s="71" t="s">
        <v>52</v>
      </c>
      <c r="CV7" s="71" t="s">
        <v>53</v>
      </c>
      <c r="CW7" s="71" t="s">
        <v>54</v>
      </c>
      <c r="CX7" s="71" t="s">
        <v>14</v>
      </c>
      <c r="CY7" s="71" t="s">
        <v>52</v>
      </c>
      <c r="CZ7" s="71" t="s">
        <v>53</v>
      </c>
      <c r="DA7" s="71" t="s">
        <v>54</v>
      </c>
      <c r="DB7" s="71" t="s">
        <v>14</v>
      </c>
      <c r="DC7" s="71" t="s">
        <v>52</v>
      </c>
      <c r="DD7" s="71" t="s">
        <v>53</v>
      </c>
      <c r="DE7" s="71" t="s">
        <v>54</v>
      </c>
      <c r="DF7" s="71" t="s">
        <v>14</v>
      </c>
      <c r="DG7" s="71" t="s">
        <v>52</v>
      </c>
      <c r="DH7" s="71" t="s">
        <v>53</v>
      </c>
      <c r="DI7" s="71" t="s">
        <v>54</v>
      </c>
      <c r="DJ7" s="71" t="s">
        <v>14</v>
      </c>
      <c r="DK7" s="71" t="s">
        <v>52</v>
      </c>
      <c r="DL7" s="71" t="s">
        <v>53</v>
      </c>
      <c r="DM7" s="71" t="s">
        <v>54</v>
      </c>
      <c r="DN7" s="71" t="s">
        <v>14</v>
      </c>
      <c r="DO7" s="71" t="s">
        <v>52</v>
      </c>
      <c r="DP7" s="71" t="s">
        <v>53</v>
      </c>
      <c r="DQ7" s="71" t="s">
        <v>54</v>
      </c>
      <c r="DR7" s="71" t="s">
        <v>14</v>
      </c>
      <c r="DS7" s="71" t="s">
        <v>52</v>
      </c>
      <c r="DT7" s="71" t="s">
        <v>53</v>
      </c>
      <c r="DU7" s="71" t="s">
        <v>54</v>
      </c>
      <c r="DV7" s="71" t="s">
        <v>14</v>
      </c>
      <c r="DW7" s="71" t="s">
        <v>52</v>
      </c>
      <c r="DX7" s="71" t="s">
        <v>53</v>
      </c>
      <c r="DY7" s="71" t="s">
        <v>54</v>
      </c>
      <c r="DZ7" s="71" t="s">
        <v>14</v>
      </c>
      <c r="EA7" s="71" t="s">
        <v>52</v>
      </c>
      <c r="EB7" s="71" t="s">
        <v>53</v>
      </c>
      <c r="EC7" s="71" t="s">
        <v>54</v>
      </c>
      <c r="ED7" s="71" t="s">
        <v>14</v>
      </c>
      <c r="EE7" s="71" t="s">
        <v>52</v>
      </c>
      <c r="EF7" s="71" t="s">
        <v>53</v>
      </c>
      <c r="EG7" s="71" t="s">
        <v>54</v>
      </c>
      <c r="EH7" s="71" t="s">
        <v>14</v>
      </c>
      <c r="EI7" s="71" t="s">
        <v>52</v>
      </c>
      <c r="EJ7" s="71" t="s">
        <v>53</v>
      </c>
      <c r="EK7" s="71" t="s">
        <v>54</v>
      </c>
      <c r="EL7" s="71" t="s">
        <v>14</v>
      </c>
      <c r="EM7" s="71" t="s">
        <v>52</v>
      </c>
      <c r="EN7" s="71" t="s">
        <v>53</v>
      </c>
      <c r="EO7" s="71" t="s">
        <v>54</v>
      </c>
      <c r="EP7" s="71" t="s">
        <v>14</v>
      </c>
      <c r="EQ7" s="71" t="s">
        <v>52</v>
      </c>
      <c r="ER7" s="71" t="s">
        <v>53</v>
      </c>
      <c r="ES7" s="71" t="s">
        <v>54</v>
      </c>
      <c r="ET7" s="71" t="s">
        <v>14</v>
      </c>
      <c r="EU7" s="71" t="s">
        <v>52</v>
      </c>
      <c r="EV7" s="71" t="s">
        <v>53</v>
      </c>
      <c r="EW7" s="71" t="s">
        <v>54</v>
      </c>
      <c r="EX7" s="71" t="s">
        <v>14</v>
      </c>
    </row>
    <row r="8" spans="1:154" s="22" customFormat="1" ht="24.95" customHeight="1" x14ac:dyDescent="0.2">
      <c r="A8" s="53">
        <v>1</v>
      </c>
      <c r="B8" s="72" t="s">
        <v>48</v>
      </c>
      <c r="C8" s="73">
        <f>[1]ჯიპიაი5!$F$38</f>
        <v>188960.13999999984</v>
      </c>
      <c r="D8" s="73">
        <f>[1]ჯიპიაი5!$H$38</f>
        <v>137435.69</v>
      </c>
      <c r="E8" s="73">
        <f>[1]ჯიპიაი5!$J$38</f>
        <v>3000</v>
      </c>
      <c r="F8" s="73">
        <f t="shared" ref="F8:F22" si="0">SUM(C8:E8)</f>
        <v>329395.82999999984</v>
      </c>
      <c r="G8" s="73">
        <f>C8-[1]ჯიპიაი5!$E$50</f>
        <v>46913.788434395683</v>
      </c>
      <c r="H8" s="73">
        <f>D8-[1]ჯიპიაი5!$G$50</f>
        <v>25485.002995844479</v>
      </c>
      <c r="I8" s="73">
        <f>E8-[1]ჯიპიაი5!$I$50</f>
        <v>665.43856975967037</v>
      </c>
      <c r="J8" s="73">
        <f t="shared" ref="J8:J22" si="1">SUM(G8:I8)</f>
        <v>73064.229999999836</v>
      </c>
      <c r="K8" s="73">
        <f>[1]ჯიპიაი!$F$105</f>
        <v>12302.169999999996</v>
      </c>
      <c r="L8" s="73">
        <f>[1]ჯიპიაი!$H$105</f>
        <v>6904.67</v>
      </c>
      <c r="M8" s="73">
        <f>[1]ჯიპიაი!$J$105</f>
        <v>0</v>
      </c>
      <c r="N8" s="73">
        <f t="shared" ref="N8:N22" si="2">SUM(K8:M8)</f>
        <v>19206.839999999997</v>
      </c>
      <c r="O8" s="73">
        <f>K8-[1]ჯიპიაი!$E$152</f>
        <v>12302.169999999996</v>
      </c>
      <c r="P8" s="73">
        <f>L8-[1]ჯიპიაი!$G$152</f>
        <v>6904.67</v>
      </c>
      <c r="Q8" s="73">
        <f>M8-[1]ჯიპიაი!$I$152</f>
        <v>0</v>
      </c>
      <c r="R8" s="73">
        <f t="shared" ref="R8:R22" si="3">SUM(O8:Q8)</f>
        <v>19206.839999999997</v>
      </c>
      <c r="S8" s="73">
        <f>[1]ჯიპიაი!$F$106</f>
        <v>32500</v>
      </c>
      <c r="T8" s="73">
        <f>[1]ჯიპიაი!$H$106</f>
        <v>345.65999999999985</v>
      </c>
      <c r="U8" s="73">
        <f>[1]ჯიპიაი!$J$106</f>
        <v>0</v>
      </c>
      <c r="V8" s="73">
        <f t="shared" ref="V8:V22" si="4">SUM(S8:U8)</f>
        <v>32845.660000000003</v>
      </c>
      <c r="W8" s="73">
        <f>S8-[1]ჯიპიაი!$E$154</f>
        <v>32500</v>
      </c>
      <c r="X8" s="73">
        <f>T8-[1]ჯიპიაი!$G$154</f>
        <v>345.65999999999985</v>
      </c>
      <c r="Y8" s="73">
        <f>U8-[1]ჯიპიაი!$I$153</f>
        <v>0</v>
      </c>
      <c r="Z8" s="73">
        <f t="shared" ref="Z8:Z22" si="5">SUM(W8:Y8)</f>
        <v>32845.660000000003</v>
      </c>
      <c r="AA8" s="73">
        <f>[1]ჯიპიაი!$F$109</f>
        <v>4531592.8202</v>
      </c>
      <c r="AB8" s="73">
        <f>[1]ჯიპიაი!$H$109</f>
        <v>1015033.421</v>
      </c>
      <c r="AC8" s="73">
        <f>[1]ჯიპიაი!$J$109</f>
        <v>978177.57880000002</v>
      </c>
      <c r="AD8" s="73">
        <f t="shared" ref="AD8:AD22" si="6">SUM(AA8:AC8)</f>
        <v>6524803.8200000003</v>
      </c>
      <c r="AE8" s="73">
        <f>AA8-[1]ჯიპიაი!$E$156</f>
        <v>4531592.8202</v>
      </c>
      <c r="AF8" s="73">
        <f>AB8-[1]ჯიპიაი!$G$156</f>
        <v>1015033.421</v>
      </c>
      <c r="AG8" s="73">
        <f>AC8-[1]ჯიპიაი!$I$156</f>
        <v>978177.57880000002</v>
      </c>
      <c r="AH8" s="73">
        <f t="shared" ref="AH8:AH22" si="7">SUM(AE8:AG8)</f>
        <v>6524803.8200000003</v>
      </c>
      <c r="AI8" s="73">
        <f>[1]ჯიპიაი!$F$110</f>
        <v>994966.65324400028</v>
      </c>
      <c r="AJ8" s="73">
        <f>[1]ჯიპიაი!$H$110</f>
        <v>1417424.7967559998</v>
      </c>
      <c r="AK8" s="73">
        <f>[1]ჯიპიაი!$J$110</f>
        <v>1002156.65</v>
      </c>
      <c r="AL8" s="73">
        <f t="shared" ref="AL8:AL22" si="8">SUM(AI8:AK8)</f>
        <v>3414548.1</v>
      </c>
      <c r="AM8" s="73">
        <f>AI8-[1]ჯიპიაი!$E$157</f>
        <v>994966.65324400028</v>
      </c>
      <c r="AN8" s="73">
        <f>AJ8-[1]ჯიპიაი!$G$157</f>
        <v>1417424.7967559998</v>
      </c>
      <c r="AO8" s="73">
        <f>AK8-[1]ჯიპიაი!$I$157</f>
        <v>1002156.65</v>
      </c>
      <c r="AP8" s="73">
        <f t="shared" ref="AP8:AP22" si="9">SUM(AM8:AO8)</f>
        <v>3414548.1</v>
      </c>
      <c r="AQ8" s="73">
        <f>[1]ჯიპიაი!$F$113</f>
        <v>90110.180159000098</v>
      </c>
      <c r="AR8" s="73">
        <f>[1]ჯიპიაი!$H$113</f>
        <v>216107.10984099997</v>
      </c>
      <c r="AS8" s="73">
        <f>[1]ჯიპიაი!$J$113</f>
        <v>81307.709999999992</v>
      </c>
      <c r="AT8" s="73">
        <f t="shared" ref="AT8:AT22" si="10">SUM(AQ8:AS8)</f>
        <v>387525</v>
      </c>
      <c r="AU8" s="73">
        <f>AQ8-[1]ჯიპიაი!$E$160</f>
        <v>89107.670159000088</v>
      </c>
      <c r="AV8" s="73">
        <f>AR8-[1]ჯიპიაი!$G$160</f>
        <v>216107.10984099997</v>
      </c>
      <c r="AW8" s="73">
        <f>AS8-[1]ჯიპიაი!$I$160</f>
        <v>81307.709999999992</v>
      </c>
      <c r="AX8" s="73">
        <f t="shared" ref="AX8:AX22" si="11">SUM(AU8:AW8)</f>
        <v>386522.49</v>
      </c>
      <c r="AY8" s="73">
        <f>[1]ჯიპიაი!$F$117</f>
        <v>0</v>
      </c>
      <c r="AZ8" s="73">
        <f>[1]ჯიპიაი!$H$117</f>
        <v>0</v>
      </c>
      <c r="BA8" s="73">
        <f>[1]ჯიპიაი!$J$117</f>
        <v>0</v>
      </c>
      <c r="BB8" s="73">
        <f t="shared" ref="BB8:BB22" si="12">SUM(AY8:BA8)</f>
        <v>0</v>
      </c>
      <c r="BC8" s="73">
        <f>AY8-[1]ჯიპიაი!$E$164</f>
        <v>0</v>
      </c>
      <c r="BD8" s="73">
        <f>AZ8-[1]ჯიპიაი!$G$164</f>
        <v>0</v>
      </c>
      <c r="BE8" s="73">
        <f>BA8-[1]ჯიპიაი!$I$164</f>
        <v>0</v>
      </c>
      <c r="BF8" s="73">
        <f t="shared" ref="BF8:BF22" si="13">SUM(BC8:BE8)</f>
        <v>0</v>
      </c>
      <c r="BG8" s="73">
        <f>[1]ჯიპიაი!$F$118</f>
        <v>0</v>
      </c>
      <c r="BH8" s="73">
        <f>[1]ჯიპიაი!$H$118</f>
        <v>0</v>
      </c>
      <c r="BI8" s="73">
        <f>[1]ჯიპიაი!$J$118</f>
        <v>0</v>
      </c>
      <c r="BJ8" s="73">
        <f t="shared" ref="BJ8:BJ22" si="14">SUM(BG8:BI8)</f>
        <v>0</v>
      </c>
      <c r="BK8" s="73">
        <f>BG8-[1]ჯიპიაი!$E$165</f>
        <v>0</v>
      </c>
      <c r="BL8" s="73">
        <f>BH8-[1]ჯიპიაი!$G$165</f>
        <v>0</v>
      </c>
      <c r="BM8" s="73">
        <f>BI8-[1]ჯიპიაი!$I$165</f>
        <v>0</v>
      </c>
      <c r="BN8" s="73">
        <f t="shared" ref="BN8:BN22" si="15">SUM(BK8:BM8)</f>
        <v>0</v>
      </c>
      <c r="BO8" s="73">
        <f>[1]ჯიპიაი!$F$119</f>
        <v>0</v>
      </c>
      <c r="BP8" s="73">
        <f>[1]ჯიპიაი!$H$119</f>
        <v>0</v>
      </c>
      <c r="BQ8" s="73">
        <f>[1]ჯიპიაი!$J$119</f>
        <v>0</v>
      </c>
      <c r="BR8" s="73">
        <f t="shared" ref="BR8:BR22" si="16">SUM(BO8:BQ8)</f>
        <v>0</v>
      </c>
      <c r="BS8" s="73">
        <f>BO8-[1]ჯიპიაი!$E$166</f>
        <v>0</v>
      </c>
      <c r="BT8" s="73">
        <f>BP8-[1]ჯიპიაი!$G$166</f>
        <v>0</v>
      </c>
      <c r="BU8" s="73">
        <f>BQ8-[1]ჯიპიაი!$I$166</f>
        <v>0</v>
      </c>
      <c r="BV8" s="73">
        <f t="shared" ref="BV8:BV22" si="17">SUM(BS8:BU8)</f>
        <v>0</v>
      </c>
      <c r="BW8" s="73">
        <f>[1]ჯიპიაი!$F$122</f>
        <v>0</v>
      </c>
      <c r="BX8" s="73">
        <f>[1]ჯიპიაი!$H$122</f>
        <v>0</v>
      </c>
      <c r="BY8" s="73">
        <f>[1]ჯიპიაი!$J$122</f>
        <v>0</v>
      </c>
      <c r="BZ8" s="73">
        <f t="shared" ref="BZ8:BZ22" si="18">SUM(BW8:BY8)</f>
        <v>0</v>
      </c>
      <c r="CA8" s="73">
        <f>BW8-[1]ჯიპიაი!$E$169</f>
        <v>0</v>
      </c>
      <c r="CB8" s="73">
        <f>BX8-[1]ჯიპიაი!$G$169</f>
        <v>0</v>
      </c>
      <c r="CC8" s="73">
        <f>BY8-[1]ჯიპიაი!$I$170</f>
        <v>0</v>
      </c>
      <c r="CD8" s="73">
        <f t="shared" ref="CD8:CD22" si="19">SUM(CA8:CC8)</f>
        <v>0</v>
      </c>
      <c r="CE8" s="73">
        <f>[1]ჯიპიაი!$F$123</f>
        <v>0</v>
      </c>
      <c r="CF8" s="73">
        <f>[1]ჯიპიაი!$H$123</f>
        <v>0</v>
      </c>
      <c r="CG8" s="73">
        <f>[1]ჯიპიაი!$J$123</f>
        <v>0</v>
      </c>
      <c r="CH8" s="73">
        <f t="shared" ref="CH8:CH22" si="20">SUM(CE8:CG8)</f>
        <v>0</v>
      </c>
      <c r="CI8" s="73">
        <f>CE8-[1]ჯიპიაი!$E$170</f>
        <v>0</v>
      </c>
      <c r="CJ8" s="73">
        <f>CF8-[1]ჯიპიაი!$G$170</f>
        <v>0</v>
      </c>
      <c r="CK8" s="73">
        <f>CG8-[1]ჯიპიაი!$I$170</f>
        <v>0</v>
      </c>
      <c r="CL8" s="73">
        <f t="shared" ref="CL8:CL22" si="21">SUM(CI8:CK8)</f>
        <v>0</v>
      </c>
      <c r="CM8" s="73">
        <f>[1]ჯიპიაი!$F$126</f>
        <v>72607.25</v>
      </c>
      <c r="CN8" s="73">
        <f>[1]ჯიპიაი!$H$126</f>
        <v>0</v>
      </c>
      <c r="CO8" s="73">
        <f>[1]ჯიპიაი!$J$126</f>
        <v>0</v>
      </c>
      <c r="CP8" s="73">
        <f t="shared" ref="CP8:CP22" si="22">SUM(CM8:CO8)</f>
        <v>72607.25</v>
      </c>
      <c r="CQ8" s="73">
        <f>CM8-[1]ჯიპიაი!$E$173</f>
        <v>4685.9700000000012</v>
      </c>
      <c r="CR8" s="73">
        <f>CN8-[1]ჯიპიაი!$G$173</f>
        <v>0</v>
      </c>
      <c r="CS8" s="73">
        <f>CO8-[1]ჯიპიაი!$I$173</f>
        <v>0</v>
      </c>
      <c r="CT8" s="73">
        <f t="shared" ref="CT8:CT22" si="23">SUM(CQ8:CS8)</f>
        <v>4685.9700000000012</v>
      </c>
      <c r="CU8" s="73">
        <f>[1]ჯიპიაი!$F$127</f>
        <v>543572.66177999985</v>
      </c>
      <c r="CV8" s="73">
        <f>[1]ჯიპიაი!$H$127</f>
        <v>455239.84822000004</v>
      </c>
      <c r="CW8" s="73">
        <f>[1]ჯიპიაი!$J$127</f>
        <v>0</v>
      </c>
      <c r="CX8" s="73">
        <f t="shared" ref="CX8:CX22" si="24">SUM(CU8:CW8)</f>
        <v>998812.50999999989</v>
      </c>
      <c r="CY8" s="73">
        <f>CU8-[1]ჯიპიაი!$E$174</f>
        <v>141913.64897568093</v>
      </c>
      <c r="CZ8" s="73">
        <f>CV8-[1]ჯიპიაი!$G$174</f>
        <v>133566.07102431916</v>
      </c>
      <c r="DA8" s="73">
        <f>CW8-[1]ჯიპიაი!$I$174</f>
        <v>0</v>
      </c>
      <c r="DB8" s="73">
        <f t="shared" ref="DB8:DB22" si="25">SUM(CY8:DA8)</f>
        <v>275479.72000000009</v>
      </c>
      <c r="DC8" s="73">
        <f>[1]ჯიპიაი!$F$128</f>
        <v>0</v>
      </c>
      <c r="DD8" s="73">
        <f>[1]ჯიპიაი!$H$128</f>
        <v>0</v>
      </c>
      <c r="DE8" s="73">
        <f>[1]ჯიპიაი!$J$128</f>
        <v>0</v>
      </c>
      <c r="DF8" s="73">
        <f t="shared" ref="DF8:DF22" si="26">SUM(DC8:DE8)</f>
        <v>0</v>
      </c>
      <c r="DG8" s="73">
        <f>DC8-[1]ჯიპიაი!$E$175</f>
        <v>0</v>
      </c>
      <c r="DH8" s="73">
        <f>DD8-[1]ჯიპიაი!$G$175</f>
        <v>0</v>
      </c>
      <c r="DI8" s="73">
        <f>DE8-[1]ჯიპიაი!$I$175</f>
        <v>0</v>
      </c>
      <c r="DJ8" s="73">
        <f t="shared" ref="DJ8:DJ22" si="27">SUM(DG8:DI8)</f>
        <v>0</v>
      </c>
      <c r="DK8" s="73">
        <f>[1]ჯიპიაი!$F$129</f>
        <v>322384.48</v>
      </c>
      <c r="DL8" s="73">
        <f>[1]ჯიპიაი!$H$129</f>
        <v>0</v>
      </c>
      <c r="DM8" s="73">
        <f>[1]ჯიპიაი!$J$129</f>
        <v>0</v>
      </c>
      <c r="DN8" s="73">
        <f t="shared" ref="DN8:DN22" si="28">SUM(DK8:DM8)</f>
        <v>322384.48</v>
      </c>
      <c r="DO8" s="73">
        <f>DK8-[1]ჯიპიაი!$E$176</f>
        <v>64476.920000000013</v>
      </c>
      <c r="DP8" s="73">
        <f>DL8-[1]ჯიპიაი!$G$176</f>
        <v>0</v>
      </c>
      <c r="DQ8" s="73">
        <f>DM8-[1]ჯიპიაი!$I$176</f>
        <v>0</v>
      </c>
      <c r="DR8" s="73">
        <f t="shared" ref="DR8:DR22" si="29">SUM(DO8:DQ8)</f>
        <v>64476.920000000013</v>
      </c>
      <c r="DS8" s="73">
        <f>[1]ჯიპიაი!$F$133</f>
        <v>0</v>
      </c>
      <c r="DT8" s="73">
        <f>[1]ჯიპიაი!$H$133</f>
        <v>0</v>
      </c>
      <c r="DU8" s="73">
        <f>[1]ჯიპიაი!$J$133</f>
        <v>0</v>
      </c>
      <c r="DV8" s="73">
        <f t="shared" ref="DV8:DV22" si="30">SUM(DS8:DU8)</f>
        <v>0</v>
      </c>
      <c r="DW8" s="73">
        <f>DS8-[1]ჯიპიაი!$E$180</f>
        <v>0</v>
      </c>
      <c r="DX8" s="73">
        <f>DT8-[1]ჯიპიაი!$G$180</f>
        <v>0</v>
      </c>
      <c r="DY8" s="73">
        <f>DU8-[1]ჯიპიაი!$I$180</f>
        <v>0</v>
      </c>
      <c r="DZ8" s="73">
        <f t="shared" ref="DZ8:DZ22" si="31">SUM(DW8:DY8)</f>
        <v>0</v>
      </c>
      <c r="EA8" s="73">
        <f>[1]ჯიპიაი!$F$134</f>
        <v>191686.19</v>
      </c>
      <c r="EB8" s="73">
        <f>[1]ჯიპიაი!$H$134</f>
        <v>162992.29999999999</v>
      </c>
      <c r="EC8" s="73">
        <f>[1]ჯიპიაი!$J$134</f>
        <v>0</v>
      </c>
      <c r="ED8" s="73">
        <f t="shared" ref="ED8:ED22" si="32">SUM(EA8:EC8)</f>
        <v>354678.49</v>
      </c>
      <c r="EE8" s="73">
        <f>EA8-[1]ჯიპიაი!$E$181</f>
        <v>191686.19000000003</v>
      </c>
      <c r="EF8" s="73">
        <f>EB8-[1]ჯიპიაი!$G$181</f>
        <v>162992.30000000002</v>
      </c>
      <c r="EG8" s="73">
        <f>EC8-[1]ჯიპიაი!$I$181</f>
        <v>0</v>
      </c>
      <c r="EH8" s="73">
        <f t="shared" ref="EH8:EH22" si="33">SUM(EE8:EG8)</f>
        <v>354678.49000000005</v>
      </c>
      <c r="EI8" s="73">
        <f>[1]ჯიპიაი!$F$138</f>
        <v>0</v>
      </c>
      <c r="EJ8" s="73">
        <f>[1]ჯიპიაი!$H$138</f>
        <v>0</v>
      </c>
      <c r="EK8" s="73">
        <f>[1]ჯიპიაი!$J$138</f>
        <v>0</v>
      </c>
      <c r="EL8" s="73">
        <f t="shared" ref="EL8:EL22" si="34">SUM(EI8:EK8)</f>
        <v>0</v>
      </c>
      <c r="EM8" s="73">
        <f>EI8-[1]ჯიპიაი!$E$185</f>
        <v>0</v>
      </c>
      <c r="EN8" s="73">
        <f>EJ8-[1]ჯიპიაი!$G$185</f>
        <v>0</v>
      </c>
      <c r="EO8" s="73">
        <f>EK8-[1]ჯიპიაი!$I$185</f>
        <v>0</v>
      </c>
      <c r="EP8" s="73">
        <f t="shared" ref="EP8:EP22" si="35">SUM(EM8:EO8)</f>
        <v>0</v>
      </c>
      <c r="EQ8" s="73">
        <f t="shared" ref="EQ8:EQ22" si="36">C8+K8+S8+AA8+AI8+AQ8+AY8+BG8+BO8+BW8+CE8+CM8+CU8+DC8+DK8+DS8+EA8+EI8</f>
        <v>6980682.5453829998</v>
      </c>
      <c r="ER8" s="73">
        <f t="shared" ref="ER8:ER22" si="37">D8+L8+T8+AB8+AJ8+AR8+AZ8+BH8+BP8+BX8+CF8+CN8+CV8+DD8+DL8+DT8+EB8+EJ8</f>
        <v>3411483.4958169996</v>
      </c>
      <c r="ES8" s="73">
        <f t="shared" ref="ES8:ES22" si="38">E8+M8+U8+AC8+AK8+AS8+BA8+BI8+BQ8+BY8+CG8+CO8+CW8+DE8+DM8+DU8+EC8+EK8</f>
        <v>2064641.9388000001</v>
      </c>
      <c r="ET8" s="73">
        <f t="shared" ref="ET8:ET22" si="39">F8+N8+V8+AD8+AL8+AT8+BB8+BJ8+BR8+BZ8+CH8+CP8+CX8+DF8+DN8+DV8+ED8+EL8</f>
        <v>12456807.98</v>
      </c>
      <c r="EU8" s="73">
        <f t="shared" ref="EU8:EU22" si="40">G8+O8+W8+AE8+AM8+AU8+BC8+BK8+BS8+CA8+CI8+CQ8+CY8+DG8+DO8+DW8+EE8+EM8</f>
        <v>6110145.831013076</v>
      </c>
      <c r="EV8" s="73">
        <f t="shared" ref="EV8:EV22" si="41">H8+P8+X8+AF8+AN8+AV8+BD8+BL8+BT8+CB8+CJ8+CR8+CZ8+DH8+DP8+DX8+EF8+EN8</f>
        <v>2977859.0316171632</v>
      </c>
      <c r="EW8" s="73">
        <f t="shared" ref="EW8:EW22" si="42">I8+Q8+Y8+AG8+AO8+AW8+BE8+BM8+BU8+CC8+CK8+CS8+DA8+DI8+DQ8+DY8+EG8+EO8</f>
        <v>2062307.3773697596</v>
      </c>
      <c r="EX8" s="73">
        <f t="shared" ref="EX8:EX22" si="43">J8+R8+Z8+AH8+AP8+AX8+BF8+BN8+BV8+CD8+CL8+CT8+DB8+DJ8+DR8+DZ8+EH8+EP8</f>
        <v>11150312.240000002</v>
      </c>
    </row>
    <row r="9" spans="1:154" s="24" customFormat="1" ht="24.95" customHeight="1" x14ac:dyDescent="0.2">
      <c r="A9" s="53">
        <v>2</v>
      </c>
      <c r="B9" s="72" t="s">
        <v>65</v>
      </c>
      <c r="C9" s="73">
        <f>[1]იმედი5!$F$38</f>
        <v>52450</v>
      </c>
      <c r="D9" s="73">
        <f>[1]იმედი5!$H$38</f>
        <v>0</v>
      </c>
      <c r="E9" s="73">
        <f>[1]იმედი5!$J$38</f>
        <v>92000</v>
      </c>
      <c r="F9" s="73">
        <f t="shared" si="0"/>
        <v>144450</v>
      </c>
      <c r="G9" s="73">
        <f>C9-[1]იმედი5!$E$50</f>
        <v>52450</v>
      </c>
      <c r="H9" s="73">
        <f>D9-[1]იმედი5!$G$50</f>
        <v>0</v>
      </c>
      <c r="I9" s="73">
        <f>E9-[1]იმედი5!$I$50</f>
        <v>92000</v>
      </c>
      <c r="J9" s="73">
        <f t="shared" si="1"/>
        <v>144450</v>
      </c>
      <c r="K9" s="73">
        <f>[1]იმედი!$F$105</f>
        <v>0</v>
      </c>
      <c r="L9" s="73">
        <f>[1]იმედი!$H$105</f>
        <v>22286.09</v>
      </c>
      <c r="M9" s="73">
        <f>[1]იმედი!$J$105</f>
        <v>0</v>
      </c>
      <c r="N9" s="73">
        <f t="shared" si="2"/>
        <v>22286.09</v>
      </c>
      <c r="O9" s="73">
        <f>K9-[1]იმედი!$E$152</f>
        <v>0</v>
      </c>
      <c r="P9" s="73">
        <f>L9-[1]იმედი!$G$152</f>
        <v>22286.09</v>
      </c>
      <c r="Q9" s="73">
        <f>M9-[1]იმედი!$I$152</f>
        <v>0</v>
      </c>
      <c r="R9" s="73">
        <f t="shared" si="3"/>
        <v>22286.09</v>
      </c>
      <c r="S9" s="73">
        <f>[1]იმედი!$F$106</f>
        <v>0</v>
      </c>
      <c r="T9" s="73">
        <f>[1]იმედი!$H$106</f>
        <v>0</v>
      </c>
      <c r="U9" s="73">
        <f>[1]იმედი!$J$106</f>
        <v>0</v>
      </c>
      <c r="V9" s="73">
        <f t="shared" si="4"/>
        <v>0</v>
      </c>
      <c r="W9" s="73">
        <f>S9-[1]იმედი!$E$154</f>
        <v>0</v>
      </c>
      <c r="X9" s="73">
        <f>T9-[1]იმედი!$G$154</f>
        <v>0</v>
      </c>
      <c r="Y9" s="73">
        <f>U9-[1]იმედი!$I$153</f>
        <v>0</v>
      </c>
      <c r="Z9" s="73">
        <f t="shared" si="5"/>
        <v>0</v>
      </c>
      <c r="AA9" s="73">
        <f>[1]იმედი!$F$109</f>
        <v>6885363.2180629829</v>
      </c>
      <c r="AB9" s="73">
        <f>[1]იმედი!$H$109</f>
        <v>1350089.3891379044</v>
      </c>
      <c r="AC9" s="73">
        <f>[1]იმედი!$J$109</f>
        <v>3684363.2128097927</v>
      </c>
      <c r="AD9" s="73">
        <f t="shared" si="6"/>
        <v>11919815.820010681</v>
      </c>
      <c r="AE9" s="73">
        <f>AA9-[1]იმედი!$E$156</f>
        <v>6885363.2180629829</v>
      </c>
      <c r="AF9" s="73">
        <f>AB9-[1]იმედი!$G$156</f>
        <v>1350089.3891379044</v>
      </c>
      <c r="AG9" s="73">
        <f>AC9-[1]იმედი!$I$156</f>
        <v>3684363.2128097927</v>
      </c>
      <c r="AH9" s="73">
        <f t="shared" si="7"/>
        <v>11919815.820010681</v>
      </c>
      <c r="AI9" s="73">
        <f>[1]იმედი!$F$110</f>
        <v>0</v>
      </c>
      <c r="AJ9" s="73">
        <f>[1]იმედი!$H$110</f>
        <v>0</v>
      </c>
      <c r="AK9" s="73">
        <f>[1]იმედი!$J$110</f>
        <v>0</v>
      </c>
      <c r="AL9" s="73">
        <f t="shared" si="8"/>
        <v>0</v>
      </c>
      <c r="AM9" s="73">
        <f>AI9-[1]იმედი!$E$157</f>
        <v>0</v>
      </c>
      <c r="AN9" s="73">
        <f>AJ9-[1]იმედი!$G$157</f>
        <v>0</v>
      </c>
      <c r="AO9" s="73">
        <f>AK9-[1]იმედი!$I$157</f>
        <v>0</v>
      </c>
      <c r="AP9" s="73">
        <f t="shared" si="9"/>
        <v>0</v>
      </c>
      <c r="AQ9" s="73">
        <f>[1]იმედი!$F$113</f>
        <v>0</v>
      </c>
      <c r="AR9" s="73">
        <f>[1]იმედი!$H$113</f>
        <v>0</v>
      </c>
      <c r="AS9" s="73">
        <f>[1]იმედი!$J$113</f>
        <v>0</v>
      </c>
      <c r="AT9" s="73">
        <f t="shared" si="10"/>
        <v>0</v>
      </c>
      <c r="AU9" s="73">
        <f>AQ9-[1]იმედი!$E$160</f>
        <v>0</v>
      </c>
      <c r="AV9" s="73">
        <f>AR9-[1]იმედი!$G$160</f>
        <v>0</v>
      </c>
      <c r="AW9" s="73">
        <f>AS9-[1]იმედი!$I$160</f>
        <v>0</v>
      </c>
      <c r="AX9" s="73">
        <f t="shared" si="11"/>
        <v>0</v>
      </c>
      <c r="AY9" s="73">
        <f>[1]იმედი!$F$117</f>
        <v>0</v>
      </c>
      <c r="AZ9" s="73">
        <f>[1]იმედი!$H$117</f>
        <v>0</v>
      </c>
      <c r="BA9" s="73">
        <f>[1]იმედი!$J$117</f>
        <v>0</v>
      </c>
      <c r="BB9" s="73">
        <f t="shared" si="12"/>
        <v>0</v>
      </c>
      <c r="BC9" s="73">
        <f>AY9-[1]იმედი!$E$164</f>
        <v>0</v>
      </c>
      <c r="BD9" s="73">
        <f>AZ9-[1]იმედი!$G$164</f>
        <v>0</v>
      </c>
      <c r="BE9" s="73">
        <f>BA9-[1]იმედი!$I$164</f>
        <v>0</v>
      </c>
      <c r="BF9" s="73">
        <f t="shared" si="13"/>
        <v>0</v>
      </c>
      <c r="BG9" s="73">
        <f>[1]იმედი!$F$118</f>
        <v>0</v>
      </c>
      <c r="BH9" s="73">
        <f>[1]იმედი!$H$118</f>
        <v>0</v>
      </c>
      <c r="BI9" s="73">
        <f>[1]იმედი!$J$118</f>
        <v>0</v>
      </c>
      <c r="BJ9" s="73">
        <f t="shared" si="14"/>
        <v>0</v>
      </c>
      <c r="BK9" s="73">
        <f>BG9-[1]იმედი!$E$165</f>
        <v>0</v>
      </c>
      <c r="BL9" s="73">
        <f>BH9-[1]იმედი!$G$165</f>
        <v>0</v>
      </c>
      <c r="BM9" s="73">
        <f>BI9-[1]იმედი!$I$165</f>
        <v>0</v>
      </c>
      <c r="BN9" s="73">
        <f t="shared" si="15"/>
        <v>0</v>
      </c>
      <c r="BO9" s="73">
        <f>[1]იმედი!$F$119</f>
        <v>0</v>
      </c>
      <c r="BP9" s="73">
        <f>[1]იმედი!$H$119</f>
        <v>0</v>
      </c>
      <c r="BQ9" s="73">
        <f>[1]იმედი!$J$119</f>
        <v>0</v>
      </c>
      <c r="BR9" s="73">
        <f t="shared" si="16"/>
        <v>0</v>
      </c>
      <c r="BS9" s="73">
        <f>BO9-[1]იმედი!$E$166</f>
        <v>0</v>
      </c>
      <c r="BT9" s="73">
        <f>BP9-[1]იმედი!$G$166</f>
        <v>0</v>
      </c>
      <c r="BU9" s="73">
        <f>BQ9-[1]იმედი!$I$166</f>
        <v>0</v>
      </c>
      <c r="BV9" s="73">
        <f t="shared" si="17"/>
        <v>0</v>
      </c>
      <c r="BW9" s="73">
        <f>[1]იმედი!$F$122</f>
        <v>0</v>
      </c>
      <c r="BX9" s="73">
        <f>[1]იმედი!$H$122</f>
        <v>0</v>
      </c>
      <c r="BY9" s="73">
        <f>[1]იმედი!$J$122</f>
        <v>0</v>
      </c>
      <c r="BZ9" s="73">
        <f t="shared" si="18"/>
        <v>0</v>
      </c>
      <c r="CA9" s="73">
        <f>BW9-[1]იმედი!$E$169</f>
        <v>0</v>
      </c>
      <c r="CB9" s="73">
        <f>BX9-[1]იმედი!$G$169</f>
        <v>0</v>
      </c>
      <c r="CC9" s="73">
        <f>BY9-[1]იმედი!$I$170</f>
        <v>0</v>
      </c>
      <c r="CD9" s="73">
        <f t="shared" si="19"/>
        <v>0</v>
      </c>
      <c r="CE9" s="73">
        <f>[1]იმედი!$F$123</f>
        <v>0</v>
      </c>
      <c r="CF9" s="73">
        <f>[1]იმედი!$H$123</f>
        <v>0</v>
      </c>
      <c r="CG9" s="73">
        <f>[1]იმედი!$J$123</f>
        <v>0</v>
      </c>
      <c r="CH9" s="73">
        <f t="shared" si="20"/>
        <v>0</v>
      </c>
      <c r="CI9" s="73">
        <f>CE9-[1]იმედი!$E$170</f>
        <v>0</v>
      </c>
      <c r="CJ9" s="73">
        <f>CF9-[1]იმედი!$G$170</f>
        <v>0</v>
      </c>
      <c r="CK9" s="73">
        <f>CG9-[1]იმედი!$I$170</f>
        <v>0</v>
      </c>
      <c r="CL9" s="73">
        <f t="shared" si="21"/>
        <v>0</v>
      </c>
      <c r="CM9" s="73">
        <f>[1]იმედი!$F$126</f>
        <v>0</v>
      </c>
      <c r="CN9" s="73">
        <f>[1]იმედი!$H$126</f>
        <v>0</v>
      </c>
      <c r="CO9" s="73">
        <f>[1]იმედი!$J$126</f>
        <v>0</v>
      </c>
      <c r="CP9" s="73">
        <f t="shared" si="22"/>
        <v>0</v>
      </c>
      <c r="CQ9" s="73">
        <f>CM9-[1]იმედი!$E$173</f>
        <v>0</v>
      </c>
      <c r="CR9" s="73">
        <f>CN9-[1]იმედი!$G$173</f>
        <v>0</v>
      </c>
      <c r="CS9" s="73">
        <f>CO9-[1]იმედი!$I$173</f>
        <v>0</v>
      </c>
      <c r="CT9" s="73">
        <f t="shared" si="23"/>
        <v>0</v>
      </c>
      <c r="CU9" s="73">
        <f>[1]იმედი!$F$127</f>
        <v>0</v>
      </c>
      <c r="CV9" s="73">
        <f>[1]იმედი!$H$127</f>
        <v>0</v>
      </c>
      <c r="CW9" s="73">
        <f>[1]იმედი!$J$127</f>
        <v>0</v>
      </c>
      <c r="CX9" s="73">
        <f t="shared" si="24"/>
        <v>0</v>
      </c>
      <c r="CY9" s="73">
        <f>CU9-[1]იმედი!$E$174</f>
        <v>0</v>
      </c>
      <c r="CZ9" s="73">
        <f>CV9-[1]იმედი!$G$174</f>
        <v>0</v>
      </c>
      <c r="DA9" s="73">
        <f>CW9-[1]იმედი!$I$174</f>
        <v>0</v>
      </c>
      <c r="DB9" s="73">
        <f t="shared" si="25"/>
        <v>0</v>
      </c>
      <c r="DC9" s="73">
        <f>[1]იმედი!$F$128</f>
        <v>0</v>
      </c>
      <c r="DD9" s="73">
        <f>[1]იმედი!$H$128</f>
        <v>0</v>
      </c>
      <c r="DE9" s="73">
        <f>[1]იმედი!$J$128</f>
        <v>0</v>
      </c>
      <c r="DF9" s="73">
        <f t="shared" si="26"/>
        <v>0</v>
      </c>
      <c r="DG9" s="73">
        <f>DC9-[1]იმედი!$E$175</f>
        <v>0</v>
      </c>
      <c r="DH9" s="73">
        <f>DD9-[1]იმედი!$G$175</f>
        <v>0</v>
      </c>
      <c r="DI9" s="73">
        <f>DE9-[1]იმედი!$I$175</f>
        <v>0</v>
      </c>
      <c r="DJ9" s="73">
        <f t="shared" si="27"/>
        <v>0</v>
      </c>
      <c r="DK9" s="73">
        <f>[1]იმედი!$F$129</f>
        <v>0</v>
      </c>
      <c r="DL9" s="73">
        <f>[1]იმედი!$H$129</f>
        <v>0</v>
      </c>
      <c r="DM9" s="73">
        <f>[1]იმედი!$J$129</f>
        <v>0</v>
      </c>
      <c r="DN9" s="73">
        <f t="shared" si="28"/>
        <v>0</v>
      </c>
      <c r="DO9" s="73">
        <f>DK9-[1]იმედი!$E$176</f>
        <v>0</v>
      </c>
      <c r="DP9" s="73">
        <f>DL9-[1]იმედი!$G$176</f>
        <v>0</v>
      </c>
      <c r="DQ9" s="73">
        <f>DM9-[1]იმედი!$I$176</f>
        <v>0</v>
      </c>
      <c r="DR9" s="73">
        <f t="shared" si="29"/>
        <v>0</v>
      </c>
      <c r="DS9" s="73">
        <f>[1]იმედი!$F$133</f>
        <v>0</v>
      </c>
      <c r="DT9" s="73">
        <f>[1]იმედი!$H$133</f>
        <v>0</v>
      </c>
      <c r="DU9" s="73">
        <f>[1]იმედი!$J$133</f>
        <v>0</v>
      </c>
      <c r="DV9" s="73">
        <f t="shared" si="30"/>
        <v>0</v>
      </c>
      <c r="DW9" s="73">
        <f>DS9-[1]იმედი!$E$180</f>
        <v>0</v>
      </c>
      <c r="DX9" s="73">
        <f>DT9-[1]იმედი!$G$180</f>
        <v>0</v>
      </c>
      <c r="DY9" s="73">
        <f>DU9-[1]იმედი!$I$180</f>
        <v>0</v>
      </c>
      <c r="DZ9" s="73">
        <f t="shared" si="31"/>
        <v>0</v>
      </c>
      <c r="EA9" s="73">
        <f>[1]იმედი!$F$134</f>
        <v>0</v>
      </c>
      <c r="EB9" s="73">
        <f>[1]იმედი!$H$134</f>
        <v>0</v>
      </c>
      <c r="EC9" s="73">
        <f>[1]იმედი!$J$134</f>
        <v>0</v>
      </c>
      <c r="ED9" s="73">
        <f t="shared" si="32"/>
        <v>0</v>
      </c>
      <c r="EE9" s="73">
        <f>EA9-[1]იმედი!$E$181</f>
        <v>0</v>
      </c>
      <c r="EF9" s="73">
        <f>EB9-[1]იმედი!$G$181</f>
        <v>0</v>
      </c>
      <c r="EG9" s="73">
        <f>EC9-[1]იმედი!$I$181</f>
        <v>0</v>
      </c>
      <c r="EH9" s="73">
        <f t="shared" si="33"/>
        <v>0</v>
      </c>
      <c r="EI9" s="73">
        <f>[1]იმედი!$F$138</f>
        <v>0</v>
      </c>
      <c r="EJ9" s="73">
        <f>[1]იმედი!$H$138</f>
        <v>0</v>
      </c>
      <c r="EK9" s="73">
        <f>[1]იმედი!$J$138</f>
        <v>0</v>
      </c>
      <c r="EL9" s="73">
        <f t="shared" si="34"/>
        <v>0</v>
      </c>
      <c r="EM9" s="73">
        <f>EI9-[1]იმედი!$E$185</f>
        <v>0</v>
      </c>
      <c r="EN9" s="73">
        <f>EJ9-[1]იმედი!$G$185</f>
        <v>0</v>
      </c>
      <c r="EO9" s="73">
        <f>EK9-[1]იმედი!$I$185</f>
        <v>0</v>
      </c>
      <c r="EP9" s="73">
        <f t="shared" si="35"/>
        <v>0</v>
      </c>
      <c r="EQ9" s="73">
        <f t="shared" si="36"/>
        <v>6937813.2180629829</v>
      </c>
      <c r="ER9" s="73">
        <f t="shared" si="37"/>
        <v>1372375.4791379045</v>
      </c>
      <c r="ES9" s="73">
        <f t="shared" si="38"/>
        <v>3776363.2128097927</v>
      </c>
      <c r="ET9" s="73">
        <f t="shared" si="39"/>
        <v>12086551.910010681</v>
      </c>
      <c r="EU9" s="73">
        <f t="shared" si="40"/>
        <v>6937813.2180629829</v>
      </c>
      <c r="EV9" s="73">
        <f t="shared" si="41"/>
        <v>1372375.4791379045</v>
      </c>
      <c r="EW9" s="73">
        <f t="shared" si="42"/>
        <v>3776363.2128097927</v>
      </c>
      <c r="EX9" s="73">
        <f t="shared" si="43"/>
        <v>12086551.910010681</v>
      </c>
    </row>
    <row r="10" spans="1:154" ht="24.95" customHeight="1" x14ac:dyDescent="0.2">
      <c r="A10" s="53">
        <v>3</v>
      </c>
      <c r="B10" s="72" t="s">
        <v>47</v>
      </c>
      <c r="C10" s="73">
        <f>[1]ალდაგი5!$F$38</f>
        <v>0</v>
      </c>
      <c r="D10" s="73">
        <f>[1]ალდაგი5!$H$38</f>
        <v>748588.21999999986</v>
      </c>
      <c r="E10" s="73">
        <f>[1]ალდაგი5!$J$38</f>
        <v>0</v>
      </c>
      <c r="F10" s="73">
        <f t="shared" si="0"/>
        <v>748588.21999999986</v>
      </c>
      <c r="G10" s="73">
        <f>C10-[1]ალდაგი5!$E$50</f>
        <v>0</v>
      </c>
      <c r="H10" s="73">
        <f>D10-[1]ალდაგი5!$G$50</f>
        <v>741592.74999999988</v>
      </c>
      <c r="I10" s="73">
        <f>E10-[1]ალდაგი5!$I$50</f>
        <v>0</v>
      </c>
      <c r="J10" s="73">
        <f t="shared" si="1"/>
        <v>741592.74999999988</v>
      </c>
      <c r="K10" s="73">
        <f>[1]ალდაგი!$F$105</f>
        <v>0</v>
      </c>
      <c r="L10" s="73">
        <f>[1]ალდაგი!$H$105</f>
        <v>0</v>
      </c>
      <c r="M10" s="73">
        <f>[1]ალდაგი!$J$105</f>
        <v>0</v>
      </c>
      <c r="N10" s="73">
        <f t="shared" si="2"/>
        <v>0</v>
      </c>
      <c r="O10" s="73">
        <f>K10-[1]ალდაგი!$E$152</f>
        <v>0</v>
      </c>
      <c r="P10" s="73">
        <f>L10-[1]ალდაგი!$G$152</f>
        <v>0</v>
      </c>
      <c r="Q10" s="73">
        <f>M10-[1]ალდაგი!$I$152</f>
        <v>0</v>
      </c>
      <c r="R10" s="73">
        <f t="shared" si="3"/>
        <v>0</v>
      </c>
      <c r="S10" s="73">
        <f>[1]ალდაგი!$F$106</f>
        <v>0</v>
      </c>
      <c r="T10" s="73">
        <f>[1]ალდაგი!$H$106</f>
        <v>2292.33</v>
      </c>
      <c r="U10" s="73">
        <f>[1]ალდაგი!$J$106</f>
        <v>0</v>
      </c>
      <c r="V10" s="73">
        <f t="shared" si="4"/>
        <v>2292.33</v>
      </c>
      <c r="W10" s="73">
        <f>S10-[1]ალდაგი!$E$154</f>
        <v>0</v>
      </c>
      <c r="X10" s="73">
        <f>T10-[1]ალდაგი!$G$154</f>
        <v>2292.33</v>
      </c>
      <c r="Y10" s="73">
        <f>U10-[1]ალდაგი!$I$153</f>
        <v>0</v>
      </c>
      <c r="Z10" s="73">
        <f t="shared" si="5"/>
        <v>2292.33</v>
      </c>
      <c r="AA10" s="73">
        <f>[1]ალდაგი!$F$109</f>
        <v>0</v>
      </c>
      <c r="AB10" s="73">
        <f>[1]ალდაგი!$H$109</f>
        <v>0</v>
      </c>
      <c r="AC10" s="73">
        <f>[1]ალდაგი!$J$109</f>
        <v>0</v>
      </c>
      <c r="AD10" s="73">
        <f t="shared" si="6"/>
        <v>0</v>
      </c>
      <c r="AE10" s="73">
        <f>AA10-[1]ალდაგი!$E$156</f>
        <v>0</v>
      </c>
      <c r="AF10" s="73">
        <f>AB10-[1]ალდაგი!$G$156</f>
        <v>0</v>
      </c>
      <c r="AG10" s="73">
        <f>AC10-[1]ალდაგი!$I$156</f>
        <v>0</v>
      </c>
      <c r="AH10" s="73">
        <f t="shared" si="7"/>
        <v>0</v>
      </c>
      <c r="AI10" s="73">
        <f>[1]ალდაგი!$F$110</f>
        <v>1988315.2599999998</v>
      </c>
      <c r="AJ10" s="73">
        <f>[1]ალდაგი!$H$110</f>
        <v>2022153.6600000008</v>
      </c>
      <c r="AK10" s="73">
        <f>[1]ალდაგი!$J$110</f>
        <v>249438.23</v>
      </c>
      <c r="AL10" s="73">
        <f t="shared" si="8"/>
        <v>4259907.1500000013</v>
      </c>
      <c r="AM10" s="73">
        <f>AI10-[1]ალდაგი!$E$157</f>
        <v>1985915.0599999998</v>
      </c>
      <c r="AN10" s="73">
        <f>AJ10-[1]ალდაგი!$G$157</f>
        <v>2022153.6600000008</v>
      </c>
      <c r="AO10" s="73">
        <f>AK10-[1]ალდაგი!$I$157</f>
        <v>249438.23</v>
      </c>
      <c r="AP10" s="73">
        <f t="shared" si="9"/>
        <v>4257506.9500000011</v>
      </c>
      <c r="AQ10" s="73">
        <f>[1]ალდაგი!$F$113</f>
        <v>217321.05999999997</v>
      </c>
      <c r="AR10" s="73">
        <f>[1]ალდაგი!$H$113</f>
        <v>309823.68000000005</v>
      </c>
      <c r="AS10" s="73">
        <f>[1]ალდაგი!$J$113</f>
        <v>14170.85</v>
      </c>
      <c r="AT10" s="73">
        <f t="shared" si="10"/>
        <v>541315.59</v>
      </c>
      <c r="AU10" s="73">
        <f>AQ10-[1]ალდაგი!$E$160</f>
        <v>215948.97999999998</v>
      </c>
      <c r="AV10" s="73">
        <f>AR10-[1]ალდაგი!$G$160</f>
        <v>309823.68000000005</v>
      </c>
      <c r="AW10" s="73">
        <f>AS10-[1]ალდაგი!$I$160</f>
        <v>14170.85</v>
      </c>
      <c r="AX10" s="73">
        <f t="shared" si="11"/>
        <v>539943.51</v>
      </c>
      <c r="AY10" s="73">
        <f>[1]ალდაგი!$F$117</f>
        <v>0</v>
      </c>
      <c r="AZ10" s="73">
        <f>[1]ალდაგი!$H$117</f>
        <v>0</v>
      </c>
      <c r="BA10" s="73">
        <f>[1]ალდაგი!$J$117</f>
        <v>0</v>
      </c>
      <c r="BB10" s="73">
        <f t="shared" si="12"/>
        <v>0</v>
      </c>
      <c r="BC10" s="73">
        <f>AY10-[1]ალდაგი!$E$164</f>
        <v>0</v>
      </c>
      <c r="BD10" s="73">
        <f>AZ10-[1]ალდაგი!$G$164</f>
        <v>0</v>
      </c>
      <c r="BE10" s="73">
        <f>BA10-[1]ალდაგი!$I$164</f>
        <v>0</v>
      </c>
      <c r="BF10" s="73">
        <f t="shared" si="13"/>
        <v>0</v>
      </c>
      <c r="BG10" s="73">
        <f>[1]ალდაგი!$F$118</f>
        <v>0</v>
      </c>
      <c r="BH10" s="73">
        <f>[1]ალდაგი!$H$118</f>
        <v>0</v>
      </c>
      <c r="BI10" s="73">
        <f>[1]ალდაგი!$J$118</f>
        <v>0</v>
      </c>
      <c r="BJ10" s="73">
        <f t="shared" si="14"/>
        <v>0</v>
      </c>
      <c r="BK10" s="73">
        <f>BG10-[1]ალდაგი!$E$165</f>
        <v>0</v>
      </c>
      <c r="BL10" s="73">
        <f>BH10-[1]ალდაგი!$G$165</f>
        <v>0</v>
      </c>
      <c r="BM10" s="73">
        <f>BI10-[1]ალდაგი!$I$165</f>
        <v>0</v>
      </c>
      <c r="BN10" s="73">
        <f t="shared" si="15"/>
        <v>0</v>
      </c>
      <c r="BO10" s="73">
        <f>[1]ალდაგი!$F$119</f>
        <v>0</v>
      </c>
      <c r="BP10" s="73">
        <f>[1]ალდაგი!$H$119</f>
        <v>0</v>
      </c>
      <c r="BQ10" s="73">
        <f>[1]ალდაგი!$J$119</f>
        <v>0</v>
      </c>
      <c r="BR10" s="73">
        <f t="shared" si="16"/>
        <v>0</v>
      </c>
      <c r="BS10" s="73">
        <f>BO10-[1]ალდაგი!$E$166</f>
        <v>0</v>
      </c>
      <c r="BT10" s="73">
        <f>BP10-[1]ალდაგი!$G$166</f>
        <v>0</v>
      </c>
      <c r="BU10" s="73">
        <f>BQ10-[1]ალდაგი!$I$166</f>
        <v>0</v>
      </c>
      <c r="BV10" s="73">
        <f t="shared" si="17"/>
        <v>0</v>
      </c>
      <c r="BW10" s="73">
        <f>[1]ალდაგი!$F$122</f>
        <v>0</v>
      </c>
      <c r="BX10" s="73">
        <f>[1]ალდაგი!$H$122</f>
        <v>0</v>
      </c>
      <c r="BY10" s="73">
        <f>[1]ალდაგი!$J$122</f>
        <v>0</v>
      </c>
      <c r="BZ10" s="73">
        <f t="shared" si="18"/>
        <v>0</v>
      </c>
      <c r="CA10" s="73">
        <f>BW10-[1]ალდაგი!$E$169</f>
        <v>0</v>
      </c>
      <c r="CB10" s="73">
        <f>BX10-[1]ალდაგი!$G$169</f>
        <v>0</v>
      </c>
      <c r="CC10" s="73">
        <f>BY10-[1]ალდაგი!$I$170</f>
        <v>0</v>
      </c>
      <c r="CD10" s="73">
        <f t="shared" si="19"/>
        <v>0</v>
      </c>
      <c r="CE10" s="73">
        <f>[1]ალდაგი!$F$123</f>
        <v>0</v>
      </c>
      <c r="CF10" s="73">
        <f>[1]ალდაგი!$H$123</f>
        <v>0</v>
      </c>
      <c r="CG10" s="73">
        <f>[1]ალდაგი!$J$123</f>
        <v>0</v>
      </c>
      <c r="CH10" s="73">
        <f t="shared" si="20"/>
        <v>0</v>
      </c>
      <c r="CI10" s="73">
        <f>CE10-[1]ალდაგი!$E$170</f>
        <v>0</v>
      </c>
      <c r="CJ10" s="73">
        <f>CF10-[1]ალდაგი!$G$170</f>
        <v>0</v>
      </c>
      <c r="CK10" s="73">
        <f>CG10-[1]ალდაგი!$I$170</f>
        <v>0</v>
      </c>
      <c r="CL10" s="73">
        <f t="shared" si="21"/>
        <v>0</v>
      </c>
      <c r="CM10" s="73">
        <f>[1]ალდაგი!$F$126</f>
        <v>36830.5</v>
      </c>
      <c r="CN10" s="73">
        <f>[1]ალდაგი!$H$126</f>
        <v>0</v>
      </c>
      <c r="CO10" s="73">
        <f>[1]ალდაგი!$J$126</f>
        <v>0</v>
      </c>
      <c r="CP10" s="73">
        <f t="shared" si="22"/>
        <v>36830.5</v>
      </c>
      <c r="CQ10" s="73">
        <f>CM10-[1]ალდაგი!$E$173</f>
        <v>36830.5</v>
      </c>
      <c r="CR10" s="73">
        <f>CN10-[1]ალდაგი!$G$173</f>
        <v>0</v>
      </c>
      <c r="CS10" s="73">
        <f>CO10-[1]ალდაგი!$I$173</f>
        <v>0</v>
      </c>
      <c r="CT10" s="73">
        <f t="shared" si="23"/>
        <v>36830.5</v>
      </c>
      <c r="CU10" s="73">
        <f>[1]ალდაგი!$F$127</f>
        <v>77203.63</v>
      </c>
      <c r="CV10" s="73">
        <f>[1]ალდაგი!$H$127</f>
        <v>295625.95999999996</v>
      </c>
      <c r="CW10" s="73">
        <f>[1]ალდაგი!$J$127</f>
        <v>3030</v>
      </c>
      <c r="CX10" s="73">
        <f t="shared" si="24"/>
        <v>375859.58999999997</v>
      </c>
      <c r="CY10" s="73">
        <f>CU10-[1]ალდაგი!$E$174</f>
        <v>71039.08</v>
      </c>
      <c r="CZ10" s="73">
        <f>CV10-[1]ალდაგი!$G$174</f>
        <v>92512.940000000177</v>
      </c>
      <c r="DA10" s="73">
        <f>CW10-[1]ალდაგი!$I$174</f>
        <v>3030</v>
      </c>
      <c r="DB10" s="73">
        <f t="shared" si="25"/>
        <v>166582.02000000019</v>
      </c>
      <c r="DC10" s="73">
        <f>[1]ალდაგი!$F$128</f>
        <v>0</v>
      </c>
      <c r="DD10" s="73">
        <f>[1]ალდაგი!$H$128</f>
        <v>0</v>
      </c>
      <c r="DE10" s="73">
        <f>[1]ალდაგი!$J$128</f>
        <v>0</v>
      </c>
      <c r="DF10" s="73">
        <f t="shared" si="26"/>
        <v>0</v>
      </c>
      <c r="DG10" s="73">
        <f>DC10-[1]ალდაგი!$E$175</f>
        <v>0</v>
      </c>
      <c r="DH10" s="73">
        <f>DD10-[1]ალდაგი!$G$175</f>
        <v>0</v>
      </c>
      <c r="DI10" s="73">
        <f>DE10-[1]ალდაგი!$I$175</f>
        <v>0</v>
      </c>
      <c r="DJ10" s="73">
        <f t="shared" si="27"/>
        <v>0</v>
      </c>
      <c r="DK10" s="73">
        <f>[1]ალდაგი!$F$129</f>
        <v>159170.78</v>
      </c>
      <c r="DL10" s="73">
        <f>[1]ალდაგი!$H$129</f>
        <v>0</v>
      </c>
      <c r="DM10" s="73">
        <f>[1]ალდაგი!$J$129</f>
        <v>0</v>
      </c>
      <c r="DN10" s="73">
        <f t="shared" si="28"/>
        <v>159170.78</v>
      </c>
      <c r="DO10" s="73">
        <f>DK10-[1]ალდაგი!$E$176</f>
        <v>99556.97</v>
      </c>
      <c r="DP10" s="73">
        <f>DL10-[1]ალდაგი!$G$176</f>
        <v>0</v>
      </c>
      <c r="DQ10" s="73">
        <f>DM10-[1]ალდაგი!$I$176</f>
        <v>0</v>
      </c>
      <c r="DR10" s="73">
        <f t="shared" si="29"/>
        <v>99556.97</v>
      </c>
      <c r="DS10" s="73">
        <f>[1]ალდაგი!$F$133</f>
        <v>0</v>
      </c>
      <c r="DT10" s="73">
        <f>[1]ალდაგი!$H$133</f>
        <v>0</v>
      </c>
      <c r="DU10" s="73">
        <f>[1]ალდაგი!$J$133</f>
        <v>0</v>
      </c>
      <c r="DV10" s="73">
        <f t="shared" si="30"/>
        <v>0</v>
      </c>
      <c r="DW10" s="73">
        <f>DS10-[1]ალდაგი!$E$180</f>
        <v>0</v>
      </c>
      <c r="DX10" s="73">
        <f>DT10-[1]ალდაგი!$G$180</f>
        <v>0</v>
      </c>
      <c r="DY10" s="73">
        <f>DU10-[1]ალდაგი!$I$180</f>
        <v>0</v>
      </c>
      <c r="DZ10" s="73">
        <f t="shared" si="31"/>
        <v>0</v>
      </c>
      <c r="EA10" s="73">
        <f>[1]ალდაგი!$F$134</f>
        <v>3032665.4200000004</v>
      </c>
      <c r="EB10" s="73">
        <f>[1]ალდაგი!$H$134</f>
        <v>35374</v>
      </c>
      <c r="EC10" s="73">
        <f>[1]ალდაგი!$J$134</f>
        <v>186.7</v>
      </c>
      <c r="ED10" s="73">
        <f t="shared" si="32"/>
        <v>3068226.1200000006</v>
      </c>
      <c r="EE10" s="73">
        <f>EA10-[1]ალდაგი!$E$181</f>
        <v>18134.300000000279</v>
      </c>
      <c r="EF10" s="73">
        <f>EB10-[1]ალდაგი!$G$181</f>
        <v>35374</v>
      </c>
      <c r="EG10" s="73">
        <f>EC10-[1]ალდაგი!$I$181</f>
        <v>186.7</v>
      </c>
      <c r="EH10" s="73">
        <f t="shared" si="33"/>
        <v>53695.000000000276</v>
      </c>
      <c r="EI10" s="73">
        <f>[1]ალდაგი!$F$138</f>
        <v>0</v>
      </c>
      <c r="EJ10" s="73">
        <f>[1]ალდაგი!$H$138</f>
        <v>0</v>
      </c>
      <c r="EK10" s="73">
        <f>[1]ალდაგი!$J$138</f>
        <v>0</v>
      </c>
      <c r="EL10" s="73">
        <f t="shared" si="34"/>
        <v>0</v>
      </c>
      <c r="EM10" s="73">
        <f>EI10-[1]ალდაგი!$E$185</f>
        <v>0</v>
      </c>
      <c r="EN10" s="73">
        <f>EJ10-[1]ალდაგი!$G$185</f>
        <v>0</v>
      </c>
      <c r="EO10" s="73">
        <f>EK10-[1]ალდაგი!$I$185</f>
        <v>0</v>
      </c>
      <c r="EP10" s="73">
        <f t="shared" si="35"/>
        <v>0</v>
      </c>
      <c r="EQ10" s="73">
        <f t="shared" si="36"/>
        <v>5511506.6500000004</v>
      </c>
      <c r="ER10" s="73">
        <f t="shared" si="37"/>
        <v>3413857.850000001</v>
      </c>
      <c r="ES10" s="73">
        <f t="shared" si="38"/>
        <v>266825.78000000003</v>
      </c>
      <c r="ET10" s="73">
        <f t="shared" si="39"/>
        <v>9192190.2800000012</v>
      </c>
      <c r="EU10" s="73">
        <f t="shared" si="40"/>
        <v>2427424.8900000006</v>
      </c>
      <c r="EV10" s="73">
        <f t="shared" si="41"/>
        <v>3203749.3600000013</v>
      </c>
      <c r="EW10" s="73">
        <f t="shared" si="42"/>
        <v>266825.78000000003</v>
      </c>
      <c r="EX10" s="73">
        <f t="shared" si="43"/>
        <v>5898000.0300000012</v>
      </c>
    </row>
    <row r="11" spans="1:154" ht="24.95" customHeight="1" x14ac:dyDescent="0.2">
      <c r="A11" s="53">
        <v>4</v>
      </c>
      <c r="B11" s="72" t="s">
        <v>61</v>
      </c>
      <c r="C11" s="73">
        <f>[1]პსპ5!$F$38</f>
        <v>5000</v>
      </c>
      <c r="D11" s="73">
        <f>[1]პსპ5!$H$38</f>
        <v>0</v>
      </c>
      <c r="E11" s="73">
        <f>[1]პსპ5!$J$38</f>
        <v>90000</v>
      </c>
      <c r="F11" s="73">
        <f t="shared" si="0"/>
        <v>95000</v>
      </c>
      <c r="G11" s="73">
        <f>C11-[1]პსპ5!$E$50</f>
        <v>5000</v>
      </c>
      <c r="H11" s="73">
        <f>D11-[1]პსპ5!$G$50</f>
        <v>0</v>
      </c>
      <c r="I11" s="73">
        <f>E11-[1]პსპ5!$I$50</f>
        <v>90000</v>
      </c>
      <c r="J11" s="73">
        <f t="shared" si="1"/>
        <v>95000</v>
      </c>
      <c r="K11" s="73">
        <f>[1]პსპ!$F$105</f>
        <v>0</v>
      </c>
      <c r="L11" s="73">
        <f>[1]პსპ!$H$105</f>
        <v>0</v>
      </c>
      <c r="M11" s="73">
        <f>[1]პსპ!$J$105</f>
        <v>0</v>
      </c>
      <c r="N11" s="73">
        <f t="shared" si="2"/>
        <v>0</v>
      </c>
      <c r="O11" s="73">
        <f>K11-[1]პსპ!$E$152</f>
        <v>0</v>
      </c>
      <c r="P11" s="73">
        <f>L11-[1]პსპ!$G$152</f>
        <v>0</v>
      </c>
      <c r="Q11" s="73">
        <f>M11-[1]პსპ!$I$152</f>
        <v>0</v>
      </c>
      <c r="R11" s="73">
        <f t="shared" si="3"/>
        <v>0</v>
      </c>
      <c r="S11" s="73">
        <f>[1]პსპ!$F$106</f>
        <v>0</v>
      </c>
      <c r="T11" s="73">
        <f>[1]პსპ!$H$106</f>
        <v>0</v>
      </c>
      <c r="U11" s="73">
        <f>[1]პსპ!$J$106</f>
        <v>0</v>
      </c>
      <c r="V11" s="73">
        <f t="shared" si="4"/>
        <v>0</v>
      </c>
      <c r="W11" s="73">
        <f>S11-[1]პსპ!$E$154</f>
        <v>0</v>
      </c>
      <c r="X11" s="73">
        <f>T11-[1]პსპ!$G$154</f>
        <v>0</v>
      </c>
      <c r="Y11" s="73">
        <f>U11-[1]პსპ!$I$153</f>
        <v>0</v>
      </c>
      <c r="Z11" s="73">
        <f t="shared" si="5"/>
        <v>0</v>
      </c>
      <c r="AA11" s="73">
        <f>[1]პსპ!$F$109</f>
        <v>1187042.3801046708</v>
      </c>
      <c r="AB11" s="73">
        <f>[1]პსპ!$H$109</f>
        <v>101143.3770582721</v>
      </c>
      <c r="AC11" s="73">
        <f>[1]პსპ!$J$109</f>
        <v>4626423.9028370837</v>
      </c>
      <c r="AD11" s="73">
        <f t="shared" si="6"/>
        <v>5914609.6600000262</v>
      </c>
      <c r="AE11" s="73">
        <f>AA11-[1]პსპ!$E$156</f>
        <v>1187042.3801046708</v>
      </c>
      <c r="AF11" s="73">
        <f>AB11-[1]პსპ!$G$156</f>
        <v>101143.3770582721</v>
      </c>
      <c r="AG11" s="73">
        <f>AC11-[1]პსპ!$I$156</f>
        <v>4626423.9028370837</v>
      </c>
      <c r="AH11" s="73">
        <f t="shared" si="7"/>
        <v>5914609.6600000262</v>
      </c>
      <c r="AI11" s="73">
        <f>[1]პსპ!$F$110</f>
        <v>89715.37</v>
      </c>
      <c r="AJ11" s="73">
        <f>[1]პსპ!$H$110</f>
        <v>72990.13</v>
      </c>
      <c r="AK11" s="73">
        <f>[1]პსპ!$J$110</f>
        <v>206259.48</v>
      </c>
      <c r="AL11" s="73">
        <f t="shared" si="8"/>
        <v>368964.98</v>
      </c>
      <c r="AM11" s="73">
        <f>AI11-[1]პსპ!$E$157</f>
        <v>89715.37</v>
      </c>
      <c r="AN11" s="73">
        <f>AJ11-[1]პსპ!$G$157</f>
        <v>72990.13</v>
      </c>
      <c r="AO11" s="73">
        <f>AK11-[1]პსპ!$I$157</f>
        <v>206259.48</v>
      </c>
      <c r="AP11" s="73">
        <f t="shared" si="9"/>
        <v>368964.98</v>
      </c>
      <c r="AQ11" s="73">
        <f>[1]პსპ!$F$113</f>
        <v>1319.04</v>
      </c>
      <c r="AR11" s="73">
        <f>[1]პსპ!$H$113</f>
        <v>8926</v>
      </c>
      <c r="AS11" s="73">
        <f>[1]პსპ!$J$113</f>
        <v>10669.12</v>
      </c>
      <c r="AT11" s="73">
        <f t="shared" si="10"/>
        <v>20914.160000000003</v>
      </c>
      <c r="AU11" s="73">
        <f>AQ11-[1]პსპ!$E$160</f>
        <v>1319.04</v>
      </c>
      <c r="AV11" s="73">
        <f>AR11-[1]პსპ!$G$160</f>
        <v>8926</v>
      </c>
      <c r="AW11" s="73">
        <f>AS11-[1]პსპ!$I$160</f>
        <v>10669.12</v>
      </c>
      <c r="AX11" s="73">
        <f t="shared" si="11"/>
        <v>20914.160000000003</v>
      </c>
      <c r="AY11" s="73">
        <f>[1]პსპ!$F$117</f>
        <v>0</v>
      </c>
      <c r="AZ11" s="73">
        <f>[1]პსპ!$H$117</f>
        <v>0</v>
      </c>
      <c r="BA11" s="73">
        <f>[1]პსპ!$J$117</f>
        <v>0</v>
      </c>
      <c r="BB11" s="73">
        <f t="shared" si="12"/>
        <v>0</v>
      </c>
      <c r="BC11" s="73">
        <f>AY11-[1]პსპ!$E$164</f>
        <v>0</v>
      </c>
      <c r="BD11" s="73">
        <f>AZ11-[1]პსპ!$G$164</f>
        <v>0</v>
      </c>
      <c r="BE11" s="73">
        <f>BA11-[1]პსპ!$I$164</f>
        <v>0</v>
      </c>
      <c r="BF11" s="73">
        <f t="shared" si="13"/>
        <v>0</v>
      </c>
      <c r="BG11" s="73">
        <f>[1]პსპ!$F$118</f>
        <v>0</v>
      </c>
      <c r="BH11" s="73">
        <f>[1]პსპ!$H$118</f>
        <v>0</v>
      </c>
      <c r="BI11" s="73">
        <f>[1]პსპ!$J$118</f>
        <v>0</v>
      </c>
      <c r="BJ11" s="73">
        <f t="shared" si="14"/>
        <v>0</v>
      </c>
      <c r="BK11" s="73">
        <f>BG11-[1]პსპ!$E$165</f>
        <v>0</v>
      </c>
      <c r="BL11" s="73">
        <f>BH11-[1]პსპ!$G$165</f>
        <v>0</v>
      </c>
      <c r="BM11" s="73">
        <f>BI11-[1]პსპ!$I$165</f>
        <v>0</v>
      </c>
      <c r="BN11" s="73">
        <f t="shared" si="15"/>
        <v>0</v>
      </c>
      <c r="BO11" s="73">
        <f>[1]პსპ!$F$119</f>
        <v>0</v>
      </c>
      <c r="BP11" s="73">
        <f>[1]პსპ!$H$119</f>
        <v>0</v>
      </c>
      <c r="BQ11" s="73">
        <f>[1]პსპ!$J$119</f>
        <v>0</v>
      </c>
      <c r="BR11" s="73">
        <f t="shared" si="16"/>
        <v>0</v>
      </c>
      <c r="BS11" s="73">
        <f>BO11-[1]პსპ!$E$166</f>
        <v>0</v>
      </c>
      <c r="BT11" s="73">
        <f>BP11-[1]პსპ!$G$166</f>
        <v>0</v>
      </c>
      <c r="BU11" s="73">
        <f>BQ11-[1]პსპ!$I$166</f>
        <v>0</v>
      </c>
      <c r="BV11" s="73">
        <f t="shared" si="17"/>
        <v>0</v>
      </c>
      <c r="BW11" s="73">
        <f>[1]პსპ!$F$122</f>
        <v>0</v>
      </c>
      <c r="BX11" s="73">
        <f>[1]პსპ!$H$122</f>
        <v>0</v>
      </c>
      <c r="BY11" s="73">
        <f>[1]პსპ!$J$122</f>
        <v>0</v>
      </c>
      <c r="BZ11" s="73">
        <f t="shared" si="18"/>
        <v>0</v>
      </c>
      <c r="CA11" s="73">
        <f>BW11-[1]პსპ!$E$169</f>
        <v>0</v>
      </c>
      <c r="CB11" s="73">
        <f>BX11-[1]პსპ!$G$169</f>
        <v>0</v>
      </c>
      <c r="CC11" s="73">
        <f>BY11-[1]პსპ!$I$170</f>
        <v>0</v>
      </c>
      <c r="CD11" s="73">
        <f t="shared" si="19"/>
        <v>0</v>
      </c>
      <c r="CE11" s="73">
        <f>[1]პსპ!$F$123</f>
        <v>0</v>
      </c>
      <c r="CF11" s="73">
        <f>[1]პსპ!$H$123</f>
        <v>0</v>
      </c>
      <c r="CG11" s="73">
        <f>[1]პსპ!$J$123</f>
        <v>0</v>
      </c>
      <c r="CH11" s="73">
        <f t="shared" si="20"/>
        <v>0</v>
      </c>
      <c r="CI11" s="73">
        <f>CE11-[1]პსპ!$E$170</f>
        <v>0</v>
      </c>
      <c r="CJ11" s="73">
        <f>CF11-[1]პსპ!$G$170</f>
        <v>0</v>
      </c>
      <c r="CK11" s="73">
        <f>CG11-[1]პსპ!$I$170</f>
        <v>0</v>
      </c>
      <c r="CL11" s="73">
        <f t="shared" si="21"/>
        <v>0</v>
      </c>
      <c r="CM11" s="73">
        <f>[1]პსპ!$F$126</f>
        <v>0</v>
      </c>
      <c r="CN11" s="73">
        <f>[1]პსპ!$H$126</f>
        <v>0</v>
      </c>
      <c r="CO11" s="73">
        <f>[1]პსპ!$J$126</f>
        <v>0</v>
      </c>
      <c r="CP11" s="73">
        <f t="shared" si="22"/>
        <v>0</v>
      </c>
      <c r="CQ11" s="73">
        <f>CM11-[1]პსპ!$E$173</f>
        <v>0</v>
      </c>
      <c r="CR11" s="73">
        <f>CN11-[1]პსპ!$G$173</f>
        <v>0</v>
      </c>
      <c r="CS11" s="73">
        <f>CO11-[1]პსპ!$I$173</f>
        <v>0</v>
      </c>
      <c r="CT11" s="73">
        <f t="shared" si="23"/>
        <v>0</v>
      </c>
      <c r="CU11" s="73">
        <f>[1]პსპ!$F$127</f>
        <v>0</v>
      </c>
      <c r="CV11" s="73">
        <f>[1]პსპ!$H$127</f>
        <v>0</v>
      </c>
      <c r="CW11" s="73">
        <f>[1]პსპ!$J$127</f>
        <v>0</v>
      </c>
      <c r="CX11" s="73">
        <f t="shared" si="24"/>
        <v>0</v>
      </c>
      <c r="CY11" s="73">
        <f>CU11-[1]პსპ!$E$174</f>
        <v>0</v>
      </c>
      <c r="CZ11" s="73">
        <f>CV11-[1]პსპ!$G$174</f>
        <v>0</v>
      </c>
      <c r="DA11" s="73">
        <f>CW11-[1]პსპ!$I$174</f>
        <v>0</v>
      </c>
      <c r="DB11" s="73">
        <f t="shared" si="25"/>
        <v>0</v>
      </c>
      <c r="DC11" s="73">
        <f>[1]პსპ!$F$128</f>
        <v>0</v>
      </c>
      <c r="DD11" s="73">
        <f>[1]პსპ!$H$128</f>
        <v>0</v>
      </c>
      <c r="DE11" s="73">
        <f>[1]პსპ!$J$128</f>
        <v>0</v>
      </c>
      <c r="DF11" s="73">
        <f t="shared" si="26"/>
        <v>0</v>
      </c>
      <c r="DG11" s="73">
        <f>DC11-[1]პსპ!$E$175</f>
        <v>0</v>
      </c>
      <c r="DH11" s="73">
        <f>DD11-[1]პსპ!$G$175</f>
        <v>0</v>
      </c>
      <c r="DI11" s="73">
        <f>DE11-[1]პსპ!$I$175</f>
        <v>0</v>
      </c>
      <c r="DJ11" s="73">
        <f t="shared" si="27"/>
        <v>0</v>
      </c>
      <c r="DK11" s="73">
        <f>[1]პსპ!$F$129</f>
        <v>0</v>
      </c>
      <c r="DL11" s="73">
        <f>[1]პსპ!$H$129</f>
        <v>0</v>
      </c>
      <c r="DM11" s="73">
        <f>[1]პსპ!$J$129</f>
        <v>0</v>
      </c>
      <c r="DN11" s="73">
        <f t="shared" si="28"/>
        <v>0</v>
      </c>
      <c r="DO11" s="73">
        <f>DK11-[1]პსპ!$E$176</f>
        <v>0</v>
      </c>
      <c r="DP11" s="73">
        <f>DL11-[1]პსპ!$G$176</f>
        <v>0</v>
      </c>
      <c r="DQ11" s="73">
        <f>DM11-[1]პსპ!$I$176</f>
        <v>0</v>
      </c>
      <c r="DR11" s="73">
        <f t="shared" si="29"/>
        <v>0</v>
      </c>
      <c r="DS11" s="73">
        <f>[1]პსპ!$F$133</f>
        <v>0</v>
      </c>
      <c r="DT11" s="73">
        <f>[1]პსპ!$H$133</f>
        <v>0</v>
      </c>
      <c r="DU11" s="73">
        <f>[1]პსპ!$J$133</f>
        <v>0</v>
      </c>
      <c r="DV11" s="73">
        <f t="shared" si="30"/>
        <v>0</v>
      </c>
      <c r="DW11" s="73">
        <f>DS11-[1]პსპ!$E$180</f>
        <v>0</v>
      </c>
      <c r="DX11" s="73">
        <f>DT11-[1]პსპ!$G$180</f>
        <v>0</v>
      </c>
      <c r="DY11" s="73">
        <f>DU11-[1]პსპ!$I$180</f>
        <v>0</v>
      </c>
      <c r="DZ11" s="73">
        <f t="shared" si="31"/>
        <v>0</v>
      </c>
      <c r="EA11" s="73">
        <f>[1]პსპ!$F$134</f>
        <v>0</v>
      </c>
      <c r="EB11" s="73">
        <f>[1]პსპ!$H$134</f>
        <v>0</v>
      </c>
      <c r="EC11" s="73">
        <f>[1]პსპ!$J$134</f>
        <v>0</v>
      </c>
      <c r="ED11" s="73">
        <f t="shared" si="32"/>
        <v>0</v>
      </c>
      <c r="EE11" s="73">
        <f>EA11-[1]პსპ!$E$181</f>
        <v>0</v>
      </c>
      <c r="EF11" s="73">
        <f>EB11-[1]პსპ!$G$181</f>
        <v>0</v>
      </c>
      <c r="EG11" s="73">
        <f>EC11-[1]პსპ!$I$181</f>
        <v>0</v>
      </c>
      <c r="EH11" s="73">
        <f t="shared" si="33"/>
        <v>0</v>
      </c>
      <c r="EI11" s="73">
        <f>[1]პსპ!$F$138</f>
        <v>0</v>
      </c>
      <c r="EJ11" s="73">
        <f>[1]პსპ!$H$138</f>
        <v>0</v>
      </c>
      <c r="EK11" s="73">
        <f>[1]პსპ!$J$138</f>
        <v>0</v>
      </c>
      <c r="EL11" s="73">
        <f t="shared" si="34"/>
        <v>0</v>
      </c>
      <c r="EM11" s="73">
        <f>EI11-[1]პსპ!$E$185</f>
        <v>0</v>
      </c>
      <c r="EN11" s="73">
        <f>EJ11-[1]პსპ!$G$185</f>
        <v>0</v>
      </c>
      <c r="EO11" s="73">
        <f>EK11-[1]პსპ!$I$185</f>
        <v>0</v>
      </c>
      <c r="EP11" s="73">
        <f t="shared" si="35"/>
        <v>0</v>
      </c>
      <c r="EQ11" s="73">
        <f t="shared" si="36"/>
        <v>1283076.7901046709</v>
      </c>
      <c r="ER11" s="73">
        <f t="shared" si="37"/>
        <v>183059.50705827211</v>
      </c>
      <c r="ES11" s="73">
        <f t="shared" si="38"/>
        <v>4933352.5028370842</v>
      </c>
      <c r="ET11" s="73">
        <f t="shared" si="39"/>
        <v>6399488.8000000268</v>
      </c>
      <c r="EU11" s="73">
        <f t="shared" si="40"/>
        <v>1283076.7901046709</v>
      </c>
      <c r="EV11" s="73">
        <f t="shared" si="41"/>
        <v>183059.50705827211</v>
      </c>
      <c r="EW11" s="73">
        <f t="shared" si="42"/>
        <v>4933352.5028370842</v>
      </c>
      <c r="EX11" s="73">
        <f t="shared" si="43"/>
        <v>6399488.8000000268</v>
      </c>
    </row>
    <row r="12" spans="1:154" ht="24.95" customHeight="1" x14ac:dyDescent="0.2">
      <c r="A12" s="53">
        <v>5</v>
      </c>
      <c r="B12" s="72" t="s">
        <v>66</v>
      </c>
      <c r="C12" s="73">
        <f>[1]არდი5!$F$38</f>
        <v>0</v>
      </c>
      <c r="D12" s="73">
        <f>[1]არდი5!$H$38</f>
        <v>0</v>
      </c>
      <c r="E12" s="73">
        <f>[1]არდი5!$J$38</f>
        <v>0</v>
      </c>
      <c r="F12" s="73">
        <f t="shared" si="0"/>
        <v>0</v>
      </c>
      <c r="G12" s="73">
        <f>C12-[1]არდი5!$E$50</f>
        <v>0</v>
      </c>
      <c r="H12" s="73">
        <f>D12-[1]არდი5!$G$50</f>
        <v>0</v>
      </c>
      <c r="I12" s="73">
        <f>E12-[1]არდი5!$I$50</f>
        <v>0</v>
      </c>
      <c r="J12" s="73">
        <f t="shared" si="1"/>
        <v>0</v>
      </c>
      <c r="K12" s="73">
        <f>[1]არდი!$F$105</f>
        <v>0</v>
      </c>
      <c r="L12" s="73">
        <f>[1]არდი!$H$105</f>
        <v>7054.38</v>
      </c>
      <c r="M12" s="73">
        <f>[1]არდი!$J$105</f>
        <v>0</v>
      </c>
      <c r="N12" s="73">
        <f t="shared" si="2"/>
        <v>7054.38</v>
      </c>
      <c r="O12" s="73">
        <f>K12-[1]არდი!$E$152</f>
        <v>0</v>
      </c>
      <c r="P12" s="73">
        <f>L12-[1]არდი!$G$152</f>
        <v>7054.38</v>
      </c>
      <c r="Q12" s="73">
        <f>M12-[1]არდი!$I$152</f>
        <v>0</v>
      </c>
      <c r="R12" s="73">
        <f t="shared" si="3"/>
        <v>7054.38</v>
      </c>
      <c r="S12" s="73">
        <f>[1]არდი!$F$106</f>
        <v>0</v>
      </c>
      <c r="T12" s="73">
        <f>[1]არდი!$H$106</f>
        <v>0</v>
      </c>
      <c r="U12" s="73">
        <f>[1]არდი!$J$106</f>
        <v>0</v>
      </c>
      <c r="V12" s="73">
        <f t="shared" si="4"/>
        <v>0</v>
      </c>
      <c r="W12" s="73">
        <f>S12-[1]არდი!$E$154</f>
        <v>0</v>
      </c>
      <c r="X12" s="73">
        <f>T12-[1]არდი!$G$154</f>
        <v>0</v>
      </c>
      <c r="Y12" s="73">
        <f>U12-[1]არდი!$I$153</f>
        <v>0</v>
      </c>
      <c r="Z12" s="73">
        <f t="shared" si="5"/>
        <v>0</v>
      </c>
      <c r="AA12" s="73">
        <f>[1]არდი!$F$109</f>
        <v>2281828.77</v>
      </c>
      <c r="AB12" s="73">
        <f>[1]არდი!$H$109</f>
        <v>123533.54</v>
      </c>
      <c r="AC12" s="73">
        <f>[1]არდი!$J$109</f>
        <v>536367.43000000005</v>
      </c>
      <c r="AD12" s="73">
        <f t="shared" si="6"/>
        <v>2941729.74</v>
      </c>
      <c r="AE12" s="73">
        <f>AA12-[1]არდი!$E$156</f>
        <v>2281828.77</v>
      </c>
      <c r="AF12" s="73">
        <f>AB12-[1]არდი!$G$156</f>
        <v>123533.54</v>
      </c>
      <c r="AG12" s="73">
        <f>AC12-[1]არდი!$I$156</f>
        <v>536367.43000000005</v>
      </c>
      <c r="AH12" s="73">
        <f t="shared" si="7"/>
        <v>2941729.74</v>
      </c>
      <c r="AI12" s="73">
        <f>[1]არდი!$F$110</f>
        <v>143437.30000000005</v>
      </c>
      <c r="AJ12" s="73">
        <f>[1]არდი!$H$110</f>
        <v>213708.71999999997</v>
      </c>
      <c r="AK12" s="73">
        <f>[1]არდი!$J$110</f>
        <v>106358.06999999999</v>
      </c>
      <c r="AL12" s="73">
        <f t="shared" si="8"/>
        <v>463504.09</v>
      </c>
      <c r="AM12" s="73">
        <f>AI12-[1]არდი!$E$157</f>
        <v>143437.30000000005</v>
      </c>
      <c r="AN12" s="73">
        <f>AJ12-[1]არდი!$G$157</f>
        <v>213708.71999999997</v>
      </c>
      <c r="AO12" s="73">
        <f>AK12-[1]არდი!$I$157</f>
        <v>106358.06999999999</v>
      </c>
      <c r="AP12" s="73">
        <f t="shared" si="9"/>
        <v>463504.09</v>
      </c>
      <c r="AQ12" s="73">
        <f>[1]არდი!$F$113</f>
        <v>40436.520000000004</v>
      </c>
      <c r="AR12" s="73">
        <f>[1]არდი!$H$113</f>
        <v>31801</v>
      </c>
      <c r="AS12" s="73">
        <f>[1]არდი!$J$113</f>
        <v>0</v>
      </c>
      <c r="AT12" s="73">
        <f t="shared" si="10"/>
        <v>72237.52</v>
      </c>
      <c r="AU12" s="73">
        <f>AQ12-[1]არდი!$E$160</f>
        <v>40436.520000000004</v>
      </c>
      <c r="AV12" s="73">
        <f>AR12-[1]არდი!$G$160</f>
        <v>31801</v>
      </c>
      <c r="AW12" s="73">
        <f>AS12-[1]არდი!$I$160</f>
        <v>0</v>
      </c>
      <c r="AX12" s="73">
        <f t="shared" si="11"/>
        <v>72237.52</v>
      </c>
      <c r="AY12" s="73">
        <f>[1]არდი!$F$117</f>
        <v>0</v>
      </c>
      <c r="AZ12" s="73">
        <f>[1]არდი!$H$117</f>
        <v>0</v>
      </c>
      <c r="BA12" s="73">
        <f>[1]არდი!$J$117</f>
        <v>0</v>
      </c>
      <c r="BB12" s="73">
        <f t="shared" si="12"/>
        <v>0</v>
      </c>
      <c r="BC12" s="73">
        <f>AY12-[1]არდი!$E$164</f>
        <v>0</v>
      </c>
      <c r="BD12" s="73">
        <f>AZ12-[1]არდი!$G$164</f>
        <v>0</v>
      </c>
      <c r="BE12" s="73">
        <f>BA12-[1]არდი!$I$164</f>
        <v>0</v>
      </c>
      <c r="BF12" s="73">
        <f t="shared" si="13"/>
        <v>0</v>
      </c>
      <c r="BG12" s="73">
        <f>[1]არდი!$F$118</f>
        <v>0</v>
      </c>
      <c r="BH12" s="73">
        <f>[1]არდი!$H$118</f>
        <v>0</v>
      </c>
      <c r="BI12" s="73">
        <f>[1]არდი!$J$118</f>
        <v>0</v>
      </c>
      <c r="BJ12" s="73">
        <f t="shared" si="14"/>
        <v>0</v>
      </c>
      <c r="BK12" s="73">
        <f>BG12-[1]არდი!$E$165</f>
        <v>0</v>
      </c>
      <c r="BL12" s="73">
        <f>BH12-[1]არდი!$G$165</f>
        <v>0</v>
      </c>
      <c r="BM12" s="73">
        <f>BI12-[1]არდი!$I$165</f>
        <v>0</v>
      </c>
      <c r="BN12" s="73">
        <f t="shared" si="15"/>
        <v>0</v>
      </c>
      <c r="BO12" s="73">
        <f>[1]არდი!$F$119</f>
        <v>0</v>
      </c>
      <c r="BP12" s="73">
        <f>[1]არდი!$H$119</f>
        <v>0</v>
      </c>
      <c r="BQ12" s="73">
        <f>[1]არდი!$J$119</f>
        <v>0</v>
      </c>
      <c r="BR12" s="73">
        <f t="shared" si="16"/>
        <v>0</v>
      </c>
      <c r="BS12" s="73">
        <f>BO12-[1]არდი!$E$166</f>
        <v>0</v>
      </c>
      <c r="BT12" s="73">
        <f>BP12-[1]არდი!$G$166</f>
        <v>0</v>
      </c>
      <c r="BU12" s="73">
        <f>BQ12-[1]არდი!$I$166</f>
        <v>0</v>
      </c>
      <c r="BV12" s="73">
        <f t="shared" si="17"/>
        <v>0</v>
      </c>
      <c r="BW12" s="73">
        <f>[1]არდი!$F$122</f>
        <v>0</v>
      </c>
      <c r="BX12" s="73">
        <f>[1]არდი!$H$122</f>
        <v>0</v>
      </c>
      <c r="BY12" s="73">
        <f>[1]არდი!$J$122</f>
        <v>0</v>
      </c>
      <c r="BZ12" s="73">
        <f t="shared" si="18"/>
        <v>0</v>
      </c>
      <c r="CA12" s="73">
        <f>BW12-[1]არდი!$E$169</f>
        <v>0</v>
      </c>
      <c r="CB12" s="73">
        <f>BX12-[1]არდი!$G$169</f>
        <v>0</v>
      </c>
      <c r="CC12" s="73">
        <f>BY12-[1]არდი!$I$170</f>
        <v>0</v>
      </c>
      <c r="CD12" s="73">
        <f t="shared" si="19"/>
        <v>0</v>
      </c>
      <c r="CE12" s="73">
        <f>[1]არდი!$F$123</f>
        <v>0</v>
      </c>
      <c r="CF12" s="73">
        <f>[1]არდი!$H$123</f>
        <v>0</v>
      </c>
      <c r="CG12" s="73">
        <f>[1]არდი!$J$123</f>
        <v>0</v>
      </c>
      <c r="CH12" s="73">
        <f t="shared" si="20"/>
        <v>0</v>
      </c>
      <c r="CI12" s="73">
        <f>CE12-[1]არდი!$E$170</f>
        <v>0</v>
      </c>
      <c r="CJ12" s="73">
        <f>CF12-[1]არდი!$G$170</f>
        <v>0</v>
      </c>
      <c r="CK12" s="73">
        <f>CG12-[1]არდი!$I$170</f>
        <v>0</v>
      </c>
      <c r="CL12" s="73">
        <f t="shared" si="21"/>
        <v>0</v>
      </c>
      <c r="CM12" s="73">
        <f>[1]არდი!$F$126</f>
        <v>0</v>
      </c>
      <c r="CN12" s="73">
        <f>[1]არდი!$H$126</f>
        <v>0</v>
      </c>
      <c r="CO12" s="73">
        <f>[1]არდი!$J$126</f>
        <v>0</v>
      </c>
      <c r="CP12" s="73">
        <f t="shared" si="22"/>
        <v>0</v>
      </c>
      <c r="CQ12" s="73">
        <f>CM12-[1]არდი!$E$173</f>
        <v>0</v>
      </c>
      <c r="CR12" s="73">
        <f>CN12-[1]არდი!$G$173</f>
        <v>0</v>
      </c>
      <c r="CS12" s="73">
        <f>CO12-[1]არდი!$I$173</f>
        <v>0</v>
      </c>
      <c r="CT12" s="73">
        <f t="shared" si="23"/>
        <v>0</v>
      </c>
      <c r="CU12" s="73">
        <f>[1]არდი!$F$127</f>
        <v>364.4</v>
      </c>
      <c r="CV12" s="73">
        <f>[1]არდი!$H$127</f>
        <v>350326.20000000059</v>
      </c>
      <c r="CW12" s="73">
        <f>[1]არდი!$J$127</f>
        <v>0</v>
      </c>
      <c r="CX12" s="73">
        <f t="shared" si="24"/>
        <v>350690.60000000062</v>
      </c>
      <c r="CY12" s="73">
        <f>CU12-[1]არდი!$E$174</f>
        <v>364.4</v>
      </c>
      <c r="CZ12" s="73">
        <f>CV12-[1]არდი!$G$174</f>
        <v>350326.20000000059</v>
      </c>
      <c r="DA12" s="73">
        <f>CW12-[1]არდი!$I$174</f>
        <v>0</v>
      </c>
      <c r="DB12" s="73">
        <f t="shared" si="25"/>
        <v>350690.60000000062</v>
      </c>
      <c r="DC12" s="73">
        <f>[1]არდი!$F$128</f>
        <v>2519</v>
      </c>
      <c r="DD12" s="73">
        <f>[1]არდი!$H$128</f>
        <v>5425</v>
      </c>
      <c r="DE12" s="73">
        <f>[1]არდი!$J$128</f>
        <v>1255</v>
      </c>
      <c r="DF12" s="73">
        <f t="shared" si="26"/>
        <v>9199</v>
      </c>
      <c r="DG12" s="73">
        <f>DC12-[1]არდი!$E$175</f>
        <v>2519</v>
      </c>
      <c r="DH12" s="73">
        <f>DD12-[1]არდი!$G$175</f>
        <v>5425</v>
      </c>
      <c r="DI12" s="73">
        <f>DE12-[1]არდი!$I$175</f>
        <v>1255</v>
      </c>
      <c r="DJ12" s="73">
        <f t="shared" si="27"/>
        <v>9199</v>
      </c>
      <c r="DK12" s="73">
        <f>[1]არდი!$F$129</f>
        <v>252513.97</v>
      </c>
      <c r="DL12" s="73">
        <f>[1]არდი!$H$129</f>
        <v>0</v>
      </c>
      <c r="DM12" s="73">
        <f>[1]არდი!$J$129</f>
        <v>0</v>
      </c>
      <c r="DN12" s="73">
        <f t="shared" si="28"/>
        <v>252513.97</v>
      </c>
      <c r="DO12" s="73">
        <f>DK12-[1]არდი!$E$176</f>
        <v>126256.98</v>
      </c>
      <c r="DP12" s="73">
        <f>DL12-[1]არდი!$G$176</f>
        <v>0</v>
      </c>
      <c r="DQ12" s="73">
        <f>DM12-[1]არდი!$I$176</f>
        <v>0</v>
      </c>
      <c r="DR12" s="73">
        <f t="shared" si="29"/>
        <v>126256.98</v>
      </c>
      <c r="DS12" s="73">
        <f>[1]არდი!$F$133</f>
        <v>0</v>
      </c>
      <c r="DT12" s="73">
        <f>[1]არდი!$H$133</f>
        <v>0</v>
      </c>
      <c r="DU12" s="73">
        <f>[1]არდი!$J$133</f>
        <v>0</v>
      </c>
      <c r="DV12" s="73">
        <f t="shared" si="30"/>
        <v>0</v>
      </c>
      <c r="DW12" s="73">
        <f>DS12-[1]არდი!$E$180</f>
        <v>0</v>
      </c>
      <c r="DX12" s="73">
        <f>DT12-[1]არდი!$G$180</f>
        <v>0</v>
      </c>
      <c r="DY12" s="73">
        <f>DU12-[1]არდი!$I$180</f>
        <v>0</v>
      </c>
      <c r="DZ12" s="73">
        <f t="shared" si="31"/>
        <v>0</v>
      </c>
      <c r="EA12" s="73">
        <f>[1]არდი!$F$134</f>
        <v>0</v>
      </c>
      <c r="EB12" s="73">
        <f>[1]არდი!$H$134</f>
        <v>0</v>
      </c>
      <c r="EC12" s="73">
        <f>[1]არდი!$J$134</f>
        <v>0</v>
      </c>
      <c r="ED12" s="73">
        <f t="shared" si="32"/>
        <v>0</v>
      </c>
      <c r="EE12" s="73">
        <f>EA12-[1]არდი!$E$181</f>
        <v>0</v>
      </c>
      <c r="EF12" s="73">
        <f>EB12-[1]არდი!$G$181</f>
        <v>0</v>
      </c>
      <c r="EG12" s="73">
        <f>EC12-[1]არდი!$I$181</f>
        <v>0</v>
      </c>
      <c r="EH12" s="73">
        <f t="shared" si="33"/>
        <v>0</v>
      </c>
      <c r="EI12" s="73">
        <f>[1]არდი!$F$138</f>
        <v>0</v>
      </c>
      <c r="EJ12" s="73">
        <f>[1]არდი!$H$138</f>
        <v>0</v>
      </c>
      <c r="EK12" s="73">
        <f>[1]არდი!$J$138</f>
        <v>0</v>
      </c>
      <c r="EL12" s="73">
        <f t="shared" si="34"/>
        <v>0</v>
      </c>
      <c r="EM12" s="73">
        <f>EI12-[1]არდი!$E$185</f>
        <v>0</v>
      </c>
      <c r="EN12" s="73">
        <f>EJ12-[1]არდი!$G$185</f>
        <v>0</v>
      </c>
      <c r="EO12" s="73">
        <f>EK12-[1]არდი!$I$185</f>
        <v>0</v>
      </c>
      <c r="EP12" s="73">
        <f t="shared" si="35"/>
        <v>0</v>
      </c>
      <c r="EQ12" s="73">
        <f t="shared" si="36"/>
        <v>2721099.9600000004</v>
      </c>
      <c r="ER12" s="73">
        <f t="shared" si="37"/>
        <v>731848.84000000055</v>
      </c>
      <c r="ES12" s="73">
        <f t="shared" si="38"/>
        <v>643980.5</v>
      </c>
      <c r="ET12" s="73">
        <f t="shared" si="39"/>
        <v>4096929.3000000007</v>
      </c>
      <c r="EU12" s="73">
        <f t="shared" si="40"/>
        <v>2594842.9700000002</v>
      </c>
      <c r="EV12" s="73">
        <f t="shared" si="41"/>
        <v>731848.84000000055</v>
      </c>
      <c r="EW12" s="73">
        <f t="shared" si="42"/>
        <v>643980.5</v>
      </c>
      <c r="EX12" s="73">
        <f t="shared" si="43"/>
        <v>3970672.3100000005</v>
      </c>
    </row>
    <row r="13" spans="1:154" ht="24.95" customHeight="1" x14ac:dyDescent="0.2">
      <c r="A13" s="53">
        <v>6</v>
      </c>
      <c r="B13" s="72" t="s">
        <v>57</v>
      </c>
      <c r="C13" s="73">
        <f>[1]ირაო5!$F$38</f>
        <v>-2.9103830456733704E-11</v>
      </c>
      <c r="D13" s="73">
        <f>[1]ირაო5!$H$38</f>
        <v>0</v>
      </c>
      <c r="E13" s="73">
        <f>[1]ირაო5!$J$38</f>
        <v>0</v>
      </c>
      <c r="F13" s="73">
        <f t="shared" si="0"/>
        <v>-2.9103830456733704E-11</v>
      </c>
      <c r="G13" s="73">
        <f>C13-[1]ირაო5!$E$50</f>
        <v>-2.9103830456733704E-11</v>
      </c>
      <c r="H13" s="73">
        <f>D13-[1]ირაო5!$G$50</f>
        <v>0</v>
      </c>
      <c r="I13" s="73">
        <f>E13-[1]ირაო5!$I$50</f>
        <v>0</v>
      </c>
      <c r="J13" s="73">
        <f t="shared" si="1"/>
        <v>-2.9103830456733704E-11</v>
      </c>
      <c r="K13" s="73">
        <f>[1]ირაო!$F$105</f>
        <v>592.58000000000004</v>
      </c>
      <c r="L13" s="73">
        <f>[1]ირაო!$H$105</f>
        <v>795.82</v>
      </c>
      <c r="M13" s="73">
        <f>[1]ირაო!$J$105</f>
        <v>0</v>
      </c>
      <c r="N13" s="73">
        <f t="shared" si="2"/>
        <v>1388.4</v>
      </c>
      <c r="O13" s="73">
        <f>K13-[1]ირაო!$E$152</f>
        <v>592.58000000000004</v>
      </c>
      <c r="P13" s="73">
        <f>L13-[1]ირაო!$G$152</f>
        <v>795.82</v>
      </c>
      <c r="Q13" s="73">
        <f>M13-[1]ირაო!$I$152</f>
        <v>0</v>
      </c>
      <c r="R13" s="73">
        <f t="shared" si="3"/>
        <v>1388.4</v>
      </c>
      <c r="S13" s="73">
        <f>[1]ირაო!$F$106</f>
        <v>0</v>
      </c>
      <c r="T13" s="73">
        <f>[1]ირაო!$H$106</f>
        <v>0</v>
      </c>
      <c r="U13" s="73">
        <f>[1]ირაო!$J$106</f>
        <v>0</v>
      </c>
      <c r="V13" s="73">
        <f t="shared" si="4"/>
        <v>0</v>
      </c>
      <c r="W13" s="73">
        <f>S13-[1]ირაო!$E$154</f>
        <v>0</v>
      </c>
      <c r="X13" s="73">
        <f>T13-[1]ირაო!$G$154</f>
        <v>0</v>
      </c>
      <c r="Y13" s="73">
        <f>U13-[1]ირაო!$I$153</f>
        <v>0</v>
      </c>
      <c r="Z13" s="73">
        <f t="shared" si="5"/>
        <v>0</v>
      </c>
      <c r="AA13" s="73">
        <f>[1]ირაო!$F$109</f>
        <v>1455984.891656002</v>
      </c>
      <c r="AB13" s="73">
        <f>[1]ირაო!$H$109</f>
        <v>11597.8449</v>
      </c>
      <c r="AC13" s="73">
        <f>[1]ირაო!$J$109</f>
        <v>1615337.9234440001</v>
      </c>
      <c r="AD13" s="73">
        <f t="shared" si="6"/>
        <v>3082920.660000002</v>
      </c>
      <c r="AE13" s="73">
        <f>AA13-[1]ირაო!$E$156</f>
        <v>1455984.891656002</v>
      </c>
      <c r="AF13" s="73">
        <f>AB13-[1]ირაო!$G$156</f>
        <v>11597.8449</v>
      </c>
      <c r="AG13" s="73">
        <f>AC13-[1]ირაო!$I$156</f>
        <v>1615337.9234440001</v>
      </c>
      <c r="AH13" s="73">
        <f t="shared" si="7"/>
        <v>3082920.660000002</v>
      </c>
      <c r="AI13" s="73">
        <f>[1]ირაო!$F$110</f>
        <v>280491.16871500009</v>
      </c>
      <c r="AJ13" s="73">
        <f>[1]ირაო!$H$110</f>
        <v>297565.23128499993</v>
      </c>
      <c r="AK13" s="73">
        <f>[1]ირაო!$J$110</f>
        <v>110924.75</v>
      </c>
      <c r="AL13" s="73">
        <f t="shared" si="8"/>
        <v>688981.15</v>
      </c>
      <c r="AM13" s="73">
        <f>AI13-[1]ირაო!$E$157</f>
        <v>280491.16871500009</v>
      </c>
      <c r="AN13" s="73">
        <f>AJ13-[1]ირაო!$G$157</f>
        <v>297565.23128499993</v>
      </c>
      <c r="AO13" s="73">
        <f>AK13-[1]ირაო!$I$157</f>
        <v>110924.75</v>
      </c>
      <c r="AP13" s="73">
        <f t="shared" si="9"/>
        <v>688981.15</v>
      </c>
      <c r="AQ13" s="73">
        <f>[1]ირაო!$F$113</f>
        <v>17659.186080000021</v>
      </c>
      <c r="AR13" s="73">
        <f>[1]ირაო!$H$113</f>
        <v>26447.173920000001</v>
      </c>
      <c r="AS13" s="73">
        <f>[1]ირაო!$J$113</f>
        <v>5910</v>
      </c>
      <c r="AT13" s="73">
        <f t="shared" si="10"/>
        <v>50016.360000000022</v>
      </c>
      <c r="AU13" s="73">
        <f>AQ13-[1]ირაო!$E$160</f>
        <v>17659.186080000021</v>
      </c>
      <c r="AV13" s="73">
        <f>AR13-[1]ირაო!$G$160</f>
        <v>26447.173920000001</v>
      </c>
      <c r="AW13" s="73">
        <f>AS13-[1]ირაო!$I$160</f>
        <v>5910</v>
      </c>
      <c r="AX13" s="73">
        <f t="shared" si="11"/>
        <v>50016.360000000022</v>
      </c>
      <c r="AY13" s="73">
        <f>[1]ირაო!$F$117</f>
        <v>0</v>
      </c>
      <c r="AZ13" s="73">
        <f>[1]ირაო!$H$117</f>
        <v>0</v>
      </c>
      <c r="BA13" s="73">
        <f>[1]ირაო!$J$117</f>
        <v>0</v>
      </c>
      <c r="BB13" s="73">
        <f t="shared" si="12"/>
        <v>0</v>
      </c>
      <c r="BC13" s="73">
        <f>AY13-[1]ირაო!$E$164</f>
        <v>0</v>
      </c>
      <c r="BD13" s="73">
        <f>AZ13-[1]ირაო!$G$164</f>
        <v>0</v>
      </c>
      <c r="BE13" s="73">
        <f>BA13-[1]ირაო!$I$164</f>
        <v>0</v>
      </c>
      <c r="BF13" s="73">
        <f t="shared" si="13"/>
        <v>0</v>
      </c>
      <c r="BG13" s="73">
        <f>[1]ირაო!$F$118</f>
        <v>0</v>
      </c>
      <c r="BH13" s="73">
        <f>[1]ირაო!$H$118</f>
        <v>0</v>
      </c>
      <c r="BI13" s="73">
        <f>[1]ირაო!$J$118</f>
        <v>0</v>
      </c>
      <c r="BJ13" s="73">
        <f t="shared" si="14"/>
        <v>0</v>
      </c>
      <c r="BK13" s="73">
        <f>BG13-[1]ირაო!$E$165</f>
        <v>0</v>
      </c>
      <c r="BL13" s="73">
        <f>BH13-[1]ირაო!$G$165</f>
        <v>0</v>
      </c>
      <c r="BM13" s="73">
        <f>BI13-[1]ირაო!$I$165</f>
        <v>0</v>
      </c>
      <c r="BN13" s="73">
        <f t="shared" si="15"/>
        <v>0</v>
      </c>
      <c r="BO13" s="73">
        <f>[1]ირაო!$F$119</f>
        <v>0</v>
      </c>
      <c r="BP13" s="73">
        <f>[1]ირაო!$H$119</f>
        <v>0</v>
      </c>
      <c r="BQ13" s="73">
        <f>[1]ირაო!$J$119</f>
        <v>0</v>
      </c>
      <c r="BR13" s="73">
        <f t="shared" si="16"/>
        <v>0</v>
      </c>
      <c r="BS13" s="73">
        <f>BO13-[1]ირაო!$E$166</f>
        <v>0</v>
      </c>
      <c r="BT13" s="73">
        <f>BP13-[1]ირაო!$G$166</f>
        <v>0</v>
      </c>
      <c r="BU13" s="73">
        <f>BQ13-[1]ირაო!$I$166</f>
        <v>0</v>
      </c>
      <c r="BV13" s="73">
        <f t="shared" si="17"/>
        <v>0</v>
      </c>
      <c r="BW13" s="73">
        <f>[1]ირაო!$F$122</f>
        <v>0</v>
      </c>
      <c r="BX13" s="73">
        <f>[1]ირაო!$H$122</f>
        <v>0</v>
      </c>
      <c r="BY13" s="73">
        <f>[1]ირაო!$J$122</f>
        <v>0</v>
      </c>
      <c r="BZ13" s="73">
        <f t="shared" si="18"/>
        <v>0</v>
      </c>
      <c r="CA13" s="73">
        <f>BW13-[1]ირაო!$E$169</f>
        <v>0</v>
      </c>
      <c r="CB13" s="73">
        <f>BX13-[1]ირაო!$G$169</f>
        <v>0</v>
      </c>
      <c r="CC13" s="73">
        <f>BY13-[1]ირაო!$I$170</f>
        <v>0</v>
      </c>
      <c r="CD13" s="73">
        <f t="shared" si="19"/>
        <v>0</v>
      </c>
      <c r="CE13" s="73">
        <f>[1]ირაო!$F$123</f>
        <v>0</v>
      </c>
      <c r="CF13" s="73">
        <f>[1]ირაო!$H$123</f>
        <v>0</v>
      </c>
      <c r="CG13" s="73">
        <f>[1]ირაო!$J$123</f>
        <v>0</v>
      </c>
      <c r="CH13" s="73">
        <f t="shared" si="20"/>
        <v>0</v>
      </c>
      <c r="CI13" s="73">
        <f>CE13-[1]ირაო!$E$170</f>
        <v>0</v>
      </c>
      <c r="CJ13" s="73">
        <f>CF13-[1]ირაო!$G$170</f>
        <v>0</v>
      </c>
      <c r="CK13" s="73">
        <f>CG13-[1]ირაო!$I$170</f>
        <v>0</v>
      </c>
      <c r="CL13" s="73">
        <f t="shared" si="21"/>
        <v>0</v>
      </c>
      <c r="CM13" s="73">
        <f>[1]ირაო!$F$126</f>
        <v>16317.776000000009</v>
      </c>
      <c r="CN13" s="73">
        <f>[1]ირაო!$H$126</f>
        <v>633.26400000000001</v>
      </c>
      <c r="CO13" s="73">
        <f>[1]ირაო!$J$126</f>
        <v>0</v>
      </c>
      <c r="CP13" s="73">
        <f t="shared" si="22"/>
        <v>16951.040000000008</v>
      </c>
      <c r="CQ13" s="73">
        <f>CM13-[1]ირაო!$E$173</f>
        <v>16317.776000000009</v>
      </c>
      <c r="CR13" s="73">
        <f>CN13-[1]ირაო!$G$173</f>
        <v>633.26400000000001</v>
      </c>
      <c r="CS13" s="73">
        <f>CO13-[1]ირაო!$I$173</f>
        <v>0</v>
      </c>
      <c r="CT13" s="73">
        <f t="shared" si="23"/>
        <v>16951.040000000008</v>
      </c>
      <c r="CU13" s="73">
        <f>[1]ირაო!$F$127</f>
        <v>17010.886500000255</v>
      </c>
      <c r="CV13" s="73">
        <f>[1]ირაო!$H$127</f>
        <v>3036.7935000000002</v>
      </c>
      <c r="CW13" s="73">
        <f>[1]ირაო!$J$127</f>
        <v>0</v>
      </c>
      <c r="CX13" s="73">
        <f t="shared" si="24"/>
        <v>20047.680000000255</v>
      </c>
      <c r="CY13" s="73">
        <f>CU13-[1]ირაო!$E$174</f>
        <v>1903.5654560003186</v>
      </c>
      <c r="CZ13" s="73">
        <f>CV13-[1]ირაო!$G$174</f>
        <v>1499.9945440000001</v>
      </c>
      <c r="DA13" s="73">
        <f>CW13-[1]ირაო!$I$174</f>
        <v>0</v>
      </c>
      <c r="DB13" s="73">
        <f t="shared" si="25"/>
        <v>3403.5600000003187</v>
      </c>
      <c r="DC13" s="73">
        <f>[1]ირაო!$F$128</f>
        <v>0</v>
      </c>
      <c r="DD13" s="73">
        <f>[1]ირაო!$H$128</f>
        <v>0</v>
      </c>
      <c r="DE13" s="73">
        <f>[1]ირაო!$J$128</f>
        <v>0</v>
      </c>
      <c r="DF13" s="73">
        <f t="shared" si="26"/>
        <v>0</v>
      </c>
      <c r="DG13" s="73">
        <f>DC13-[1]ირაო!$E$175</f>
        <v>0</v>
      </c>
      <c r="DH13" s="73">
        <f>DD13-[1]ირაო!$G$175</f>
        <v>0</v>
      </c>
      <c r="DI13" s="73">
        <f>DE13-[1]ირაო!$I$175</f>
        <v>0</v>
      </c>
      <c r="DJ13" s="73">
        <f t="shared" si="27"/>
        <v>0</v>
      </c>
      <c r="DK13" s="73">
        <f>[1]ირაო!$F$129</f>
        <v>0</v>
      </c>
      <c r="DL13" s="73">
        <f>[1]ირაო!$H$129</f>
        <v>0</v>
      </c>
      <c r="DM13" s="73">
        <f>[1]ირაო!$J$129</f>
        <v>0</v>
      </c>
      <c r="DN13" s="73">
        <f t="shared" si="28"/>
        <v>0</v>
      </c>
      <c r="DO13" s="73">
        <f>DK13-[1]ირაო!$E$176</f>
        <v>0</v>
      </c>
      <c r="DP13" s="73">
        <f>DL13-[1]ირაო!$G$176</f>
        <v>0</v>
      </c>
      <c r="DQ13" s="73">
        <f>DM13-[1]ირაო!$I$176</f>
        <v>0</v>
      </c>
      <c r="DR13" s="73">
        <f t="shared" si="29"/>
        <v>0</v>
      </c>
      <c r="DS13" s="73">
        <f>[1]ირაო!$F$133</f>
        <v>0</v>
      </c>
      <c r="DT13" s="73">
        <f>[1]ირაო!$H$133</f>
        <v>0</v>
      </c>
      <c r="DU13" s="73">
        <f>[1]ირაო!$J$133</f>
        <v>0</v>
      </c>
      <c r="DV13" s="73">
        <f t="shared" si="30"/>
        <v>0</v>
      </c>
      <c r="DW13" s="73">
        <f>DS13-[1]ირაო!$E$180</f>
        <v>0</v>
      </c>
      <c r="DX13" s="73">
        <f>DT13-[1]ირაო!$G$180</f>
        <v>0</v>
      </c>
      <c r="DY13" s="73">
        <f>DU13-[1]ირაო!$I$180</f>
        <v>0</v>
      </c>
      <c r="DZ13" s="73">
        <f t="shared" si="31"/>
        <v>0</v>
      </c>
      <c r="EA13" s="73">
        <f>[1]ირაო!$F$134</f>
        <v>-8.149037000748649E-12</v>
      </c>
      <c r="EB13" s="73">
        <f>[1]ირაო!$H$134</f>
        <v>0</v>
      </c>
      <c r="EC13" s="73">
        <f>[1]ირაო!$J$134</f>
        <v>0</v>
      </c>
      <c r="ED13" s="73">
        <f t="shared" si="32"/>
        <v>-8.149037000748649E-12</v>
      </c>
      <c r="EE13" s="73">
        <f>EA13-[1]ირაო!$E$181</f>
        <v>-8.149037000748649E-12</v>
      </c>
      <c r="EF13" s="73">
        <f>EB13-[1]ირაო!$G$181</f>
        <v>0</v>
      </c>
      <c r="EG13" s="73">
        <f>EC13-[1]ირაო!$I$181</f>
        <v>0</v>
      </c>
      <c r="EH13" s="73">
        <f t="shared" si="33"/>
        <v>-8.149037000748649E-12</v>
      </c>
      <c r="EI13" s="73">
        <f>[1]ირაო!$F$138</f>
        <v>0</v>
      </c>
      <c r="EJ13" s="73">
        <f>[1]ირაო!$H$138</f>
        <v>0</v>
      </c>
      <c r="EK13" s="73">
        <f>[1]ირაო!$J$138</f>
        <v>0</v>
      </c>
      <c r="EL13" s="73">
        <f t="shared" si="34"/>
        <v>0</v>
      </c>
      <c r="EM13" s="73">
        <f>EI13-[1]ირაო!$E$185</f>
        <v>0</v>
      </c>
      <c r="EN13" s="73">
        <f>EJ13-[1]ირაო!$G$185</f>
        <v>0</v>
      </c>
      <c r="EO13" s="73">
        <f>EK13-[1]ირაო!$I$185</f>
        <v>0</v>
      </c>
      <c r="EP13" s="73">
        <f t="shared" si="35"/>
        <v>0</v>
      </c>
      <c r="EQ13" s="73">
        <f t="shared" si="36"/>
        <v>1788056.4889510027</v>
      </c>
      <c r="ER13" s="73">
        <f t="shared" si="37"/>
        <v>340076.12760499999</v>
      </c>
      <c r="ES13" s="73">
        <f t="shared" si="38"/>
        <v>1732172.6734440001</v>
      </c>
      <c r="ET13" s="73">
        <f t="shared" si="39"/>
        <v>3860305.2900000019</v>
      </c>
      <c r="EU13" s="73">
        <f t="shared" si="40"/>
        <v>1772949.1679070028</v>
      </c>
      <c r="EV13" s="73">
        <f t="shared" si="41"/>
        <v>338539.32864899997</v>
      </c>
      <c r="EW13" s="73">
        <f t="shared" si="42"/>
        <v>1732172.6734440001</v>
      </c>
      <c r="EX13" s="73">
        <f t="shared" si="43"/>
        <v>3843661.1700000023</v>
      </c>
    </row>
    <row r="14" spans="1:154" ht="24.95" customHeight="1" x14ac:dyDescent="0.2">
      <c r="A14" s="53">
        <v>7</v>
      </c>
      <c r="B14" s="72" t="s">
        <v>58</v>
      </c>
      <c r="C14" s="73">
        <f>[1]აისი5!$F$38</f>
        <v>17000</v>
      </c>
      <c r="D14" s="73">
        <f>[1]აისი5!$H$38</f>
        <v>361.86</v>
      </c>
      <c r="E14" s="73">
        <f>[1]აისი5!$J$38</f>
        <v>0</v>
      </c>
      <c r="F14" s="73">
        <f t="shared" si="0"/>
        <v>17361.86</v>
      </c>
      <c r="G14" s="73">
        <f>C14-[1]აისი5!$E$50</f>
        <v>1700</v>
      </c>
      <c r="H14" s="73">
        <f>D14-[1]აისი5!$G$50</f>
        <v>144.744</v>
      </c>
      <c r="I14" s="73">
        <f>E14-[1]აისი5!$I$50</f>
        <v>0</v>
      </c>
      <c r="J14" s="73">
        <f t="shared" si="1"/>
        <v>1844.7439999999999</v>
      </c>
      <c r="K14" s="73">
        <f>[1]აისი!$F$105</f>
        <v>0</v>
      </c>
      <c r="L14" s="73">
        <f>[1]აისი!$H$105</f>
        <v>46100.869999999988</v>
      </c>
      <c r="M14" s="73">
        <f>[1]აისი!$J$105</f>
        <v>0</v>
      </c>
      <c r="N14" s="73">
        <f t="shared" si="2"/>
        <v>46100.869999999988</v>
      </c>
      <c r="O14" s="73">
        <f>K14-[1]აისი!$E$152</f>
        <v>0</v>
      </c>
      <c r="P14" s="73">
        <f>L14-[1]აისი!$G$152</f>
        <v>46100.869999999988</v>
      </c>
      <c r="Q14" s="73">
        <f>M14-[1]აისი!$I$152</f>
        <v>0</v>
      </c>
      <c r="R14" s="73">
        <f t="shared" si="3"/>
        <v>46100.869999999988</v>
      </c>
      <c r="S14" s="73">
        <f>[1]აისი!$F$106</f>
        <v>1000</v>
      </c>
      <c r="T14" s="73">
        <f>[1]აისი!$H$106</f>
        <v>0</v>
      </c>
      <c r="U14" s="73">
        <f>[1]აისი!$J$106</f>
        <v>0</v>
      </c>
      <c r="V14" s="73">
        <f t="shared" si="4"/>
        <v>1000</v>
      </c>
      <c r="W14" s="73">
        <f>S14-[1]აისი!$E$154</f>
        <v>100</v>
      </c>
      <c r="X14" s="73">
        <f>T14-[1]აისი!$G$154</f>
        <v>0</v>
      </c>
      <c r="Y14" s="73">
        <f>U14-[1]აისი!$I$153</f>
        <v>0</v>
      </c>
      <c r="Z14" s="73">
        <f t="shared" si="5"/>
        <v>100</v>
      </c>
      <c r="AA14" s="73">
        <f>[1]აისი!$F$109</f>
        <v>1422471.0131999101</v>
      </c>
      <c r="AB14" s="73">
        <f>[1]აისი!$H$109</f>
        <v>3620.8805000006955</v>
      </c>
      <c r="AC14" s="73">
        <f>[1]აისი!$J$109</f>
        <v>284603.78820000001</v>
      </c>
      <c r="AD14" s="73">
        <f t="shared" si="6"/>
        <v>1710695.6818999108</v>
      </c>
      <c r="AE14" s="73">
        <f>AA14-[1]აისი!$E$156</f>
        <v>97910.524439626839</v>
      </c>
      <c r="AF14" s="73">
        <f>AB14-[1]აისი!$G$156</f>
        <v>632.43401000006043</v>
      </c>
      <c r="AG14" s="73">
        <f>AC14-[1]აისი!$I$156</f>
        <v>281773.85538000002</v>
      </c>
      <c r="AH14" s="73">
        <f t="shared" si="7"/>
        <v>380316.81382962689</v>
      </c>
      <c r="AI14" s="73">
        <f>[1]აისი!$F$110</f>
        <v>67130.720000000001</v>
      </c>
      <c r="AJ14" s="73">
        <f>[1]აისი!$H$110</f>
        <v>79148.938563999996</v>
      </c>
      <c r="AK14" s="73">
        <f>[1]აისი!$J$110</f>
        <v>0</v>
      </c>
      <c r="AL14" s="73">
        <f t="shared" si="8"/>
        <v>146279.65856399998</v>
      </c>
      <c r="AM14" s="73">
        <f>AI14-[1]აისი!$E$157</f>
        <v>66966.720000000001</v>
      </c>
      <c r="AN14" s="73">
        <f>AJ14-[1]აისი!$G$157</f>
        <v>75671.258797999995</v>
      </c>
      <c r="AO14" s="73">
        <f>AK14-[1]აისი!$I$157</f>
        <v>0</v>
      </c>
      <c r="AP14" s="73">
        <f t="shared" si="9"/>
        <v>142637.978798</v>
      </c>
      <c r="AQ14" s="73">
        <f>[1]აისი!$F$113</f>
        <v>5553</v>
      </c>
      <c r="AR14" s="73">
        <f>[1]აისი!$H$113</f>
        <v>1775</v>
      </c>
      <c r="AS14" s="73">
        <f>[1]აისი!$J$113</f>
        <v>0</v>
      </c>
      <c r="AT14" s="73">
        <f t="shared" si="10"/>
        <v>7328</v>
      </c>
      <c r="AU14" s="73">
        <f>AQ14-[1]აისი!$E$160</f>
        <v>5553</v>
      </c>
      <c r="AV14" s="73">
        <f>AR14-[1]აისი!$G$160</f>
        <v>1775</v>
      </c>
      <c r="AW14" s="73">
        <f>AS14-[1]აისი!$I$160</f>
        <v>0</v>
      </c>
      <c r="AX14" s="73">
        <f t="shared" si="11"/>
        <v>7328</v>
      </c>
      <c r="AY14" s="73">
        <f>[1]აისი!$F$117</f>
        <v>0</v>
      </c>
      <c r="AZ14" s="73">
        <f>[1]აისი!$H$117</f>
        <v>0</v>
      </c>
      <c r="BA14" s="73">
        <f>[1]აისი!$J$117</f>
        <v>0</v>
      </c>
      <c r="BB14" s="73">
        <f t="shared" si="12"/>
        <v>0</v>
      </c>
      <c r="BC14" s="73">
        <f>AY14-[1]აისი!$E$164</f>
        <v>0</v>
      </c>
      <c r="BD14" s="73">
        <f>AZ14-[1]აისი!$G$164</f>
        <v>0</v>
      </c>
      <c r="BE14" s="73">
        <f>BA14-[1]აისი!$I$164</f>
        <v>0</v>
      </c>
      <c r="BF14" s="73">
        <f t="shared" si="13"/>
        <v>0</v>
      </c>
      <c r="BG14" s="73">
        <f>[1]აისი!$F$118</f>
        <v>0</v>
      </c>
      <c r="BH14" s="73">
        <f>[1]აისი!$H$118</f>
        <v>0</v>
      </c>
      <c r="BI14" s="73">
        <f>[1]აისი!$J$118</f>
        <v>0</v>
      </c>
      <c r="BJ14" s="73">
        <f t="shared" si="14"/>
        <v>0</v>
      </c>
      <c r="BK14" s="73">
        <f>BG14-[1]აისი!$E$165</f>
        <v>0</v>
      </c>
      <c r="BL14" s="73">
        <f>BH14-[1]აისი!$G$165</f>
        <v>0</v>
      </c>
      <c r="BM14" s="73">
        <f>BI14-[1]აისი!$I$165</f>
        <v>0</v>
      </c>
      <c r="BN14" s="73">
        <f t="shared" si="15"/>
        <v>0</v>
      </c>
      <c r="BO14" s="73">
        <f>[1]აისი!$F$119</f>
        <v>0</v>
      </c>
      <c r="BP14" s="73">
        <f>[1]აისი!$H$119</f>
        <v>0</v>
      </c>
      <c r="BQ14" s="73">
        <f>[1]აისი!$J$119</f>
        <v>0</v>
      </c>
      <c r="BR14" s="73">
        <f t="shared" si="16"/>
        <v>0</v>
      </c>
      <c r="BS14" s="73">
        <f>BO14-[1]აისი!$E$166</f>
        <v>0</v>
      </c>
      <c r="BT14" s="73">
        <f>BP14-[1]აისი!$G$166</f>
        <v>0</v>
      </c>
      <c r="BU14" s="73">
        <f>BQ14-[1]აისი!$I$166</f>
        <v>0</v>
      </c>
      <c r="BV14" s="73">
        <f t="shared" si="17"/>
        <v>0</v>
      </c>
      <c r="BW14" s="73">
        <f>[1]აისი!$F$122</f>
        <v>0</v>
      </c>
      <c r="BX14" s="73">
        <f>[1]აისი!$H$122</f>
        <v>0</v>
      </c>
      <c r="BY14" s="73">
        <f>[1]აისი!$J$122</f>
        <v>0</v>
      </c>
      <c r="BZ14" s="73">
        <f t="shared" si="18"/>
        <v>0</v>
      </c>
      <c r="CA14" s="73">
        <f>BW14-[1]აისი!$E$169</f>
        <v>0</v>
      </c>
      <c r="CB14" s="73">
        <f>BX14-[1]აისი!$G$169</f>
        <v>0</v>
      </c>
      <c r="CC14" s="73">
        <f>BY14-[1]აისი!$I$170</f>
        <v>0</v>
      </c>
      <c r="CD14" s="73">
        <f t="shared" si="19"/>
        <v>0</v>
      </c>
      <c r="CE14" s="73">
        <f>[1]აისი!$F$123</f>
        <v>0</v>
      </c>
      <c r="CF14" s="73">
        <f>[1]აისი!$H$123</f>
        <v>0</v>
      </c>
      <c r="CG14" s="73">
        <f>[1]აისი!$J$123</f>
        <v>0</v>
      </c>
      <c r="CH14" s="73">
        <f t="shared" si="20"/>
        <v>0</v>
      </c>
      <c r="CI14" s="73">
        <f>CE14-[1]აისი!$E$170</f>
        <v>0</v>
      </c>
      <c r="CJ14" s="73">
        <f>CF14-[1]აისი!$G$170</f>
        <v>0</v>
      </c>
      <c r="CK14" s="73">
        <f>CG14-[1]აისი!$I$170</f>
        <v>0</v>
      </c>
      <c r="CL14" s="73">
        <f t="shared" si="21"/>
        <v>0</v>
      </c>
      <c r="CM14" s="73">
        <f>[1]აისი!$F$126</f>
        <v>7178.22</v>
      </c>
      <c r="CN14" s="73">
        <f>[1]აისი!$H$126</f>
        <v>0</v>
      </c>
      <c r="CO14" s="73">
        <f>[1]აისი!$J$126</f>
        <v>0</v>
      </c>
      <c r="CP14" s="73">
        <f t="shared" si="22"/>
        <v>7178.22</v>
      </c>
      <c r="CQ14" s="73">
        <f>CM14-[1]აისი!$E$173</f>
        <v>3589.11</v>
      </c>
      <c r="CR14" s="73">
        <f>CN14-[1]აისი!$G$173</f>
        <v>0</v>
      </c>
      <c r="CS14" s="73">
        <f>CO14-[1]აისი!$I$173</f>
        <v>0</v>
      </c>
      <c r="CT14" s="73">
        <f t="shared" si="23"/>
        <v>3589.11</v>
      </c>
      <c r="CU14" s="73">
        <f>[1]აისი!$F$127</f>
        <v>40876.44</v>
      </c>
      <c r="CV14" s="73">
        <f>[1]აისი!$H$127</f>
        <v>169857.06</v>
      </c>
      <c r="CW14" s="73">
        <f>[1]აისი!$J$127</f>
        <v>0</v>
      </c>
      <c r="CX14" s="73">
        <f t="shared" si="24"/>
        <v>210733.5</v>
      </c>
      <c r="CY14" s="73">
        <f>CU14-[1]აისი!$E$174</f>
        <v>18153.378143361362</v>
      </c>
      <c r="CZ14" s="73">
        <f>CV14-[1]აისი!$G$174</f>
        <v>36551.819999999978</v>
      </c>
      <c r="DA14" s="73">
        <f>CW14-[1]აისი!$I$174</f>
        <v>0</v>
      </c>
      <c r="DB14" s="73">
        <f t="shared" si="25"/>
        <v>54705.19814336134</v>
      </c>
      <c r="DC14" s="73">
        <f>[1]აისი!$F$128</f>
        <v>0</v>
      </c>
      <c r="DD14" s="73">
        <f>[1]აისი!$H$128</f>
        <v>0</v>
      </c>
      <c r="DE14" s="73">
        <f>[1]აისი!$J$128</f>
        <v>0</v>
      </c>
      <c r="DF14" s="73">
        <f t="shared" si="26"/>
        <v>0</v>
      </c>
      <c r="DG14" s="73">
        <f>DC14-[1]აისი!$E$175</f>
        <v>0</v>
      </c>
      <c r="DH14" s="73">
        <f>DD14-[1]აისი!$G$175</f>
        <v>0</v>
      </c>
      <c r="DI14" s="73">
        <f>DE14-[1]აისი!$I$175</f>
        <v>0</v>
      </c>
      <c r="DJ14" s="73">
        <f t="shared" si="27"/>
        <v>0</v>
      </c>
      <c r="DK14" s="73">
        <f>[1]აისი!$F$129</f>
        <v>0</v>
      </c>
      <c r="DL14" s="73">
        <f>[1]აისი!$H$129</f>
        <v>0</v>
      </c>
      <c r="DM14" s="73">
        <f>[1]აისი!$J$129</f>
        <v>0</v>
      </c>
      <c r="DN14" s="73">
        <f t="shared" si="28"/>
        <v>0</v>
      </c>
      <c r="DO14" s="73">
        <f>DK14-[1]აისი!$E$176</f>
        <v>0</v>
      </c>
      <c r="DP14" s="73">
        <f>DL14-[1]აისი!$G$176</f>
        <v>0</v>
      </c>
      <c r="DQ14" s="73">
        <f>DM14-[1]აისი!$I$176</f>
        <v>0</v>
      </c>
      <c r="DR14" s="73">
        <f t="shared" si="29"/>
        <v>0</v>
      </c>
      <c r="DS14" s="73">
        <f>[1]აისი!$F$133</f>
        <v>0</v>
      </c>
      <c r="DT14" s="73">
        <f>[1]აისი!$H$133</f>
        <v>0</v>
      </c>
      <c r="DU14" s="73">
        <f>[1]აისი!$J$133</f>
        <v>0</v>
      </c>
      <c r="DV14" s="73">
        <f t="shared" si="30"/>
        <v>0</v>
      </c>
      <c r="DW14" s="73">
        <f>DS14-[1]აისი!$E$180</f>
        <v>0</v>
      </c>
      <c r="DX14" s="73">
        <f>DT14-[1]აისი!$G$180</f>
        <v>0</v>
      </c>
      <c r="DY14" s="73">
        <f>DU14-[1]აისი!$I$180</f>
        <v>0</v>
      </c>
      <c r="DZ14" s="73">
        <f t="shared" si="31"/>
        <v>0</v>
      </c>
      <c r="EA14" s="73">
        <f>[1]აისი!$F$134</f>
        <v>3065.15</v>
      </c>
      <c r="EB14" s="73">
        <f>[1]აისი!$H$134</f>
        <v>0</v>
      </c>
      <c r="EC14" s="73">
        <f>[1]აისი!$J$134</f>
        <v>0</v>
      </c>
      <c r="ED14" s="73">
        <f t="shared" si="32"/>
        <v>3065.15</v>
      </c>
      <c r="EE14" s="73">
        <f>EA14-[1]აისი!$E$181</f>
        <v>400.57499999999982</v>
      </c>
      <c r="EF14" s="73">
        <f>EB14-[1]აისი!$G$181</f>
        <v>0</v>
      </c>
      <c r="EG14" s="73">
        <f>EC14-[1]აისი!$I$181</f>
        <v>0</v>
      </c>
      <c r="EH14" s="73">
        <f t="shared" si="33"/>
        <v>400.57499999999982</v>
      </c>
      <c r="EI14" s="73">
        <f>[1]აისი!$F$138</f>
        <v>0</v>
      </c>
      <c r="EJ14" s="73">
        <f>[1]აისი!$H$138</f>
        <v>0</v>
      </c>
      <c r="EK14" s="73">
        <f>[1]აისი!$J$138</f>
        <v>0</v>
      </c>
      <c r="EL14" s="73">
        <f t="shared" si="34"/>
        <v>0</v>
      </c>
      <c r="EM14" s="73">
        <f>EI14-[1]აისი!$E$185</f>
        <v>0</v>
      </c>
      <c r="EN14" s="73">
        <f>EJ14-[1]აისი!$G$185</f>
        <v>0</v>
      </c>
      <c r="EO14" s="73">
        <f>EK14-[1]აისი!$I$185</f>
        <v>0</v>
      </c>
      <c r="EP14" s="73">
        <f t="shared" si="35"/>
        <v>0</v>
      </c>
      <c r="EQ14" s="73">
        <f t="shared" si="36"/>
        <v>1564274.5431999099</v>
      </c>
      <c r="ER14" s="73">
        <f t="shared" si="37"/>
        <v>300864.60906400066</v>
      </c>
      <c r="ES14" s="73">
        <f t="shared" si="38"/>
        <v>284603.78820000001</v>
      </c>
      <c r="ET14" s="73">
        <f t="shared" si="39"/>
        <v>2149742.9404639103</v>
      </c>
      <c r="EU14" s="73">
        <f t="shared" si="40"/>
        <v>194373.3075829882</v>
      </c>
      <c r="EV14" s="73">
        <f t="shared" si="41"/>
        <v>160876.12680800003</v>
      </c>
      <c r="EW14" s="73">
        <f t="shared" si="42"/>
        <v>281773.85538000002</v>
      </c>
      <c r="EX14" s="73">
        <f t="shared" si="43"/>
        <v>637023.28977098817</v>
      </c>
    </row>
    <row r="15" spans="1:154" ht="24.95" customHeight="1" x14ac:dyDescent="0.2">
      <c r="A15" s="53">
        <v>8</v>
      </c>
      <c r="B15" s="72" t="s">
        <v>60</v>
      </c>
      <c r="C15" s="73">
        <f>[1]უნისონი5!$F$38</f>
        <v>0</v>
      </c>
      <c r="D15" s="73">
        <f>[1]უნისონი5!$H$38</f>
        <v>0</v>
      </c>
      <c r="E15" s="73">
        <f>[1]უნისონი5!$J$38</f>
        <v>0</v>
      </c>
      <c r="F15" s="73">
        <f t="shared" si="0"/>
        <v>0</v>
      </c>
      <c r="G15" s="73">
        <f>C15-[1]უნისონი5!$E$50</f>
        <v>0</v>
      </c>
      <c r="H15" s="73">
        <f>D15-[1]უნისონი5!$G$50</f>
        <v>0</v>
      </c>
      <c r="I15" s="73">
        <f>E15-[1]უნისონი5!$I$50</f>
        <v>0</v>
      </c>
      <c r="J15" s="73">
        <f t="shared" si="1"/>
        <v>0</v>
      </c>
      <c r="K15" s="73">
        <f>[1]უნისონი!$F$105</f>
        <v>0</v>
      </c>
      <c r="L15" s="73">
        <f>[1]უნისონი!$H$105</f>
        <v>0</v>
      </c>
      <c r="M15" s="73">
        <f>[1]უნისონი!$J$105</f>
        <v>0</v>
      </c>
      <c r="N15" s="73">
        <f t="shared" si="2"/>
        <v>0</v>
      </c>
      <c r="O15" s="73">
        <f>K15-[1]უნისონი!$E$152</f>
        <v>0</v>
      </c>
      <c r="P15" s="73">
        <f>L15-[1]უნისონი!$G$152</f>
        <v>0</v>
      </c>
      <c r="Q15" s="73">
        <f>M15-[1]უნისონი!$I$152</f>
        <v>0</v>
      </c>
      <c r="R15" s="73">
        <f t="shared" si="3"/>
        <v>0</v>
      </c>
      <c r="S15" s="73">
        <f>[1]უნისონი!$F$106</f>
        <v>65.59</v>
      </c>
      <c r="T15" s="73">
        <f>[1]უნისონი!$H$106</f>
        <v>0</v>
      </c>
      <c r="U15" s="73">
        <f>[1]უნისონი!$J$106</f>
        <v>0</v>
      </c>
      <c r="V15" s="73">
        <f t="shared" si="4"/>
        <v>65.59</v>
      </c>
      <c r="W15" s="73">
        <f>S15-[1]უნისონი!$E$154</f>
        <v>65.59</v>
      </c>
      <c r="X15" s="73">
        <f>T15-[1]უნისონი!$G$154</f>
        <v>0</v>
      </c>
      <c r="Y15" s="73">
        <f>U15-[1]უნისონი!$I$153</f>
        <v>0</v>
      </c>
      <c r="Z15" s="73">
        <f t="shared" si="5"/>
        <v>65.59</v>
      </c>
      <c r="AA15" s="73">
        <f>[1]უნისონი!$F$109</f>
        <v>494454.61</v>
      </c>
      <c r="AB15" s="73">
        <f>[1]უნისონი!$H$109</f>
        <v>12114.73</v>
      </c>
      <c r="AC15" s="73">
        <f>[1]უნისონი!$J$109</f>
        <v>982013.79</v>
      </c>
      <c r="AD15" s="73">
        <f t="shared" si="6"/>
        <v>1488583.13</v>
      </c>
      <c r="AE15" s="73">
        <f>AA15-[1]უნისონი!$E$156</f>
        <v>494454.61</v>
      </c>
      <c r="AF15" s="73">
        <f>AB15-[1]უნისონი!$G$156</f>
        <v>12114.73</v>
      </c>
      <c r="AG15" s="73">
        <f>AC15-[1]უნისონი!$I$156</f>
        <v>982013.79</v>
      </c>
      <c r="AH15" s="73">
        <f t="shared" si="7"/>
        <v>1488583.13</v>
      </c>
      <c r="AI15" s="73">
        <f>[1]უნისონი!$F$110</f>
        <v>92786.63</v>
      </c>
      <c r="AJ15" s="73">
        <f>[1]უნისონი!$H$110</f>
        <v>128670.62</v>
      </c>
      <c r="AK15" s="73">
        <f>[1]უნისონი!$J$110</f>
        <v>97401.94</v>
      </c>
      <c r="AL15" s="73">
        <f t="shared" si="8"/>
        <v>318859.19</v>
      </c>
      <c r="AM15" s="73">
        <f>AI15-[1]უნისონი!$E$157</f>
        <v>92786.63</v>
      </c>
      <c r="AN15" s="73">
        <f>AJ15-[1]უნისონი!$G$157</f>
        <v>128670.62</v>
      </c>
      <c r="AO15" s="73">
        <f>AK15-[1]უნისონი!$I$157</f>
        <v>97401.94</v>
      </c>
      <c r="AP15" s="73">
        <f t="shared" si="9"/>
        <v>318859.19</v>
      </c>
      <c r="AQ15" s="73">
        <f>[1]უნისონი!$F$113</f>
        <v>9373.86</v>
      </c>
      <c r="AR15" s="73">
        <f>[1]უნისონი!$H$113</f>
        <v>16741.349999999999</v>
      </c>
      <c r="AS15" s="73">
        <f>[1]უნისონი!$J$113</f>
        <v>9547</v>
      </c>
      <c r="AT15" s="73">
        <f t="shared" si="10"/>
        <v>35662.21</v>
      </c>
      <c r="AU15" s="73">
        <f>AQ15-[1]უნისონი!$E$160</f>
        <v>9373.86</v>
      </c>
      <c r="AV15" s="73">
        <f>AR15-[1]უნისონი!$G$160</f>
        <v>16741.349999999999</v>
      </c>
      <c r="AW15" s="73">
        <f>AS15-[1]უნისონი!$I$160</f>
        <v>9547</v>
      </c>
      <c r="AX15" s="73">
        <f t="shared" si="11"/>
        <v>35662.21</v>
      </c>
      <c r="AY15" s="73">
        <f>[1]უნისონი!$F$117</f>
        <v>0</v>
      </c>
      <c r="AZ15" s="73">
        <f>[1]უნისონი!$H$117</f>
        <v>0</v>
      </c>
      <c r="BA15" s="73">
        <f>[1]უნისონი!$J$117</f>
        <v>0</v>
      </c>
      <c r="BB15" s="73">
        <f t="shared" si="12"/>
        <v>0</v>
      </c>
      <c r="BC15" s="73">
        <f>AY15-[1]უნისონი!$E$164</f>
        <v>0</v>
      </c>
      <c r="BD15" s="73">
        <f>AZ15-[1]უნისონი!$G$164</f>
        <v>0</v>
      </c>
      <c r="BE15" s="73">
        <f>BA15-[1]უნისონი!$I$164</f>
        <v>0</v>
      </c>
      <c r="BF15" s="73">
        <f t="shared" si="13"/>
        <v>0</v>
      </c>
      <c r="BG15" s="73">
        <f>[1]უნისონი!$F$118</f>
        <v>0</v>
      </c>
      <c r="BH15" s="73">
        <f>[1]უნისონი!$H$118</f>
        <v>0</v>
      </c>
      <c r="BI15" s="73">
        <f>[1]უნისონი!$J$118</f>
        <v>0</v>
      </c>
      <c r="BJ15" s="73">
        <f t="shared" si="14"/>
        <v>0</v>
      </c>
      <c r="BK15" s="73">
        <f>BG15-[1]უნისონი!$E$165</f>
        <v>0</v>
      </c>
      <c r="BL15" s="73">
        <f>BH15-[1]უნისონი!$G$165</f>
        <v>0</v>
      </c>
      <c r="BM15" s="73">
        <f>BI15-[1]უნისონი!$I$165</f>
        <v>0</v>
      </c>
      <c r="BN15" s="73">
        <f t="shared" si="15"/>
        <v>0</v>
      </c>
      <c r="BO15" s="73">
        <f>[1]უნისონი!$F$119</f>
        <v>0</v>
      </c>
      <c r="BP15" s="73">
        <f>[1]უნისონი!$H$119</f>
        <v>0</v>
      </c>
      <c r="BQ15" s="73">
        <f>[1]უნისონი!$J$119</f>
        <v>0</v>
      </c>
      <c r="BR15" s="73">
        <f t="shared" si="16"/>
        <v>0</v>
      </c>
      <c r="BS15" s="73">
        <f>BO15-[1]უნისონი!$E$166</f>
        <v>0</v>
      </c>
      <c r="BT15" s="73">
        <f>BP15-[1]უნისონი!$G$166</f>
        <v>0</v>
      </c>
      <c r="BU15" s="73">
        <f>BQ15-[1]უნისონი!$I$166</f>
        <v>0</v>
      </c>
      <c r="BV15" s="73">
        <f t="shared" si="17"/>
        <v>0</v>
      </c>
      <c r="BW15" s="73">
        <f>[1]უნისონი!$F$122</f>
        <v>0</v>
      </c>
      <c r="BX15" s="73">
        <f>[1]უნისონი!$H$122</f>
        <v>0</v>
      </c>
      <c r="BY15" s="73">
        <f>[1]უნისონი!$J$122</f>
        <v>0</v>
      </c>
      <c r="BZ15" s="73">
        <f t="shared" si="18"/>
        <v>0</v>
      </c>
      <c r="CA15" s="73">
        <f>BW15-[1]უნისონი!$E$169</f>
        <v>0</v>
      </c>
      <c r="CB15" s="73">
        <f>BX15-[1]უნისონი!$G$169</f>
        <v>0</v>
      </c>
      <c r="CC15" s="73">
        <f>BY15-[1]უნისონი!$I$170</f>
        <v>0</v>
      </c>
      <c r="CD15" s="73">
        <f t="shared" si="19"/>
        <v>0</v>
      </c>
      <c r="CE15" s="73">
        <f>[1]უნისონი!$F$123</f>
        <v>0</v>
      </c>
      <c r="CF15" s="73">
        <f>[1]უნისონი!$H$123</f>
        <v>0</v>
      </c>
      <c r="CG15" s="73">
        <f>[1]უნისონი!$J$123</f>
        <v>0</v>
      </c>
      <c r="CH15" s="73">
        <f t="shared" si="20"/>
        <v>0</v>
      </c>
      <c r="CI15" s="73">
        <f>CE15-[1]უნისონი!$E$170</f>
        <v>0</v>
      </c>
      <c r="CJ15" s="73">
        <f>CF15-[1]უნისონი!$G$170</f>
        <v>0</v>
      </c>
      <c r="CK15" s="73">
        <f>CG15-[1]უნისონი!$I$170</f>
        <v>0</v>
      </c>
      <c r="CL15" s="73">
        <f t="shared" si="21"/>
        <v>0</v>
      </c>
      <c r="CM15" s="73">
        <f>[1]უნისონი!$F$126</f>
        <v>0</v>
      </c>
      <c r="CN15" s="73">
        <f>[1]უნისონი!$H$126</f>
        <v>0</v>
      </c>
      <c r="CO15" s="73">
        <f>[1]უნისონი!$J$126</f>
        <v>0</v>
      </c>
      <c r="CP15" s="73">
        <f t="shared" si="22"/>
        <v>0</v>
      </c>
      <c r="CQ15" s="73">
        <f>CM15-[1]უნისონი!$E$173</f>
        <v>0</v>
      </c>
      <c r="CR15" s="73">
        <f>CN15-[1]უნისონი!$G$173</f>
        <v>0</v>
      </c>
      <c r="CS15" s="73">
        <f>CO15-[1]უნისონი!$I$173</f>
        <v>0</v>
      </c>
      <c r="CT15" s="73">
        <f t="shared" si="23"/>
        <v>0</v>
      </c>
      <c r="CU15" s="73">
        <f>[1]უნისონი!$F$127</f>
        <v>97203.09</v>
      </c>
      <c r="CV15" s="73">
        <f>[1]უნისონი!$H$127</f>
        <v>0</v>
      </c>
      <c r="CW15" s="73">
        <f>[1]უნისონი!$J$127</f>
        <v>51593.86</v>
      </c>
      <c r="CX15" s="73">
        <f t="shared" si="24"/>
        <v>148796.95000000001</v>
      </c>
      <c r="CY15" s="73">
        <f>CU15-[1]უნისონი!$E$174</f>
        <v>6459.25</v>
      </c>
      <c r="CZ15" s="73">
        <f>CV15-[1]უნისონი!$G$174</f>
        <v>0</v>
      </c>
      <c r="DA15" s="73">
        <f>CW15-[1]უნისონი!$I$174</f>
        <v>46267.64726071422</v>
      </c>
      <c r="DB15" s="73">
        <f t="shared" si="25"/>
        <v>52726.89726071422</v>
      </c>
      <c r="DC15" s="73">
        <f>[1]უნისონი!$F$128</f>
        <v>0</v>
      </c>
      <c r="DD15" s="73">
        <f>[1]უნისონი!$H$128</f>
        <v>197.35</v>
      </c>
      <c r="DE15" s="73">
        <f>[1]უნისონი!$J$128</f>
        <v>0</v>
      </c>
      <c r="DF15" s="73">
        <f t="shared" si="26"/>
        <v>197.35</v>
      </c>
      <c r="DG15" s="73">
        <f>DC15-[1]უნისონი!$E$175</f>
        <v>0</v>
      </c>
      <c r="DH15" s="73">
        <f>DD15-[1]უნისონი!$G$175</f>
        <v>197.35</v>
      </c>
      <c r="DI15" s="73">
        <f>DE15-[1]უნისონი!$I$175</f>
        <v>0</v>
      </c>
      <c r="DJ15" s="73">
        <f t="shared" si="27"/>
        <v>197.35</v>
      </c>
      <c r="DK15" s="73">
        <f>[1]უნისონი!$F$129</f>
        <v>0</v>
      </c>
      <c r="DL15" s="73">
        <f>[1]უნისონი!$H$129</f>
        <v>0</v>
      </c>
      <c r="DM15" s="73">
        <f>[1]უნისონი!$J$129</f>
        <v>0</v>
      </c>
      <c r="DN15" s="73">
        <f t="shared" si="28"/>
        <v>0</v>
      </c>
      <c r="DO15" s="73">
        <f>DK15-[1]უნისონი!$E$176</f>
        <v>0</v>
      </c>
      <c r="DP15" s="73">
        <f>DL15-[1]უნისონი!$G$176</f>
        <v>0</v>
      </c>
      <c r="DQ15" s="73">
        <f>DM15-[1]უნისონი!$I$176</f>
        <v>0</v>
      </c>
      <c r="DR15" s="73">
        <f t="shared" si="29"/>
        <v>0</v>
      </c>
      <c r="DS15" s="73">
        <f>[1]უნისონი!$F$133</f>
        <v>0</v>
      </c>
      <c r="DT15" s="73">
        <f>[1]უნისონი!$H$133</f>
        <v>0</v>
      </c>
      <c r="DU15" s="73">
        <f>[1]უნისონი!$J$133</f>
        <v>0</v>
      </c>
      <c r="DV15" s="73">
        <f t="shared" si="30"/>
        <v>0</v>
      </c>
      <c r="DW15" s="73">
        <f>DS15-[1]უნისონი!$E$180</f>
        <v>0</v>
      </c>
      <c r="DX15" s="73">
        <f>DT15-[1]უნისონი!$G$180</f>
        <v>0</v>
      </c>
      <c r="DY15" s="73">
        <f>DU15-[1]უნისონი!$I$180</f>
        <v>0</v>
      </c>
      <c r="DZ15" s="73">
        <f t="shared" si="31"/>
        <v>0</v>
      </c>
      <c r="EA15" s="73">
        <f>[1]უნისონი!$F$134</f>
        <v>0</v>
      </c>
      <c r="EB15" s="73">
        <f>[1]უნისონი!$H$134</f>
        <v>0</v>
      </c>
      <c r="EC15" s="73">
        <f>[1]უნისონი!$J$134</f>
        <v>971.06</v>
      </c>
      <c r="ED15" s="73">
        <f t="shared" si="32"/>
        <v>971.06</v>
      </c>
      <c r="EE15" s="73">
        <f>EA15-[1]უნისონი!$E$181</f>
        <v>0</v>
      </c>
      <c r="EF15" s="73">
        <f>EB15-[1]უნისონი!$G$181</f>
        <v>0</v>
      </c>
      <c r="EG15" s="73">
        <f>EC15-[1]უნისონი!$I$181</f>
        <v>485.53</v>
      </c>
      <c r="EH15" s="73">
        <f t="shared" si="33"/>
        <v>485.53</v>
      </c>
      <c r="EI15" s="73">
        <f>[1]უნისონი!$F$138</f>
        <v>0</v>
      </c>
      <c r="EJ15" s="73">
        <f>[1]უნისონი!$H$138</f>
        <v>0</v>
      </c>
      <c r="EK15" s="73">
        <f>[1]უნისონი!$J$138</f>
        <v>0</v>
      </c>
      <c r="EL15" s="73">
        <f t="shared" si="34"/>
        <v>0</v>
      </c>
      <c r="EM15" s="73">
        <f>EI15-[1]უნისონი!$E$185</f>
        <v>0</v>
      </c>
      <c r="EN15" s="73">
        <f>EJ15-[1]უნისონი!$G$185</f>
        <v>0</v>
      </c>
      <c r="EO15" s="73">
        <f>EK15-[1]უნისონი!$I$185</f>
        <v>0</v>
      </c>
      <c r="EP15" s="73">
        <f t="shared" si="35"/>
        <v>0</v>
      </c>
      <c r="EQ15" s="73">
        <f t="shared" si="36"/>
        <v>693883.78</v>
      </c>
      <c r="ER15" s="73">
        <f t="shared" si="37"/>
        <v>157724.05000000002</v>
      </c>
      <c r="ES15" s="73">
        <f t="shared" si="38"/>
        <v>1141527.6500000001</v>
      </c>
      <c r="ET15" s="73">
        <f t="shared" si="39"/>
        <v>1993135.48</v>
      </c>
      <c r="EU15" s="73">
        <f t="shared" si="40"/>
        <v>603139.94000000006</v>
      </c>
      <c r="EV15" s="73">
        <f t="shared" si="41"/>
        <v>157724.05000000002</v>
      </c>
      <c r="EW15" s="73">
        <f t="shared" si="42"/>
        <v>1135715.9072607143</v>
      </c>
      <c r="EX15" s="73">
        <f t="shared" si="43"/>
        <v>1896579.8972607143</v>
      </c>
    </row>
    <row r="16" spans="1:154" ht="24.95" customHeight="1" x14ac:dyDescent="0.2">
      <c r="A16" s="53">
        <v>9</v>
      </c>
      <c r="B16" s="72" t="s">
        <v>62</v>
      </c>
      <c r="C16" s="73">
        <f>[1]ქართუ5!$F$38</f>
        <v>0</v>
      </c>
      <c r="D16" s="73">
        <f>[1]ქართუ5!$H$38</f>
        <v>0</v>
      </c>
      <c r="E16" s="73">
        <f>[1]ქართუ5!$J$38</f>
        <v>0</v>
      </c>
      <c r="F16" s="73">
        <f t="shared" si="0"/>
        <v>0</v>
      </c>
      <c r="G16" s="73">
        <f>C16-[1]ქართუ5!$E$50</f>
        <v>0</v>
      </c>
      <c r="H16" s="73">
        <f>D16-[1]ქართუ5!$G$50</f>
        <v>0</v>
      </c>
      <c r="I16" s="73">
        <f>E16-[1]ქართუ5!$I$50</f>
        <v>0</v>
      </c>
      <c r="J16" s="73">
        <f t="shared" si="1"/>
        <v>0</v>
      </c>
      <c r="K16" s="73">
        <f>[1]ქართუ!$F$105</f>
        <v>0</v>
      </c>
      <c r="L16" s="73">
        <f>[1]ქართუ!$H$105</f>
        <v>962.46</v>
      </c>
      <c r="M16" s="73">
        <f>[1]ქართუ!$J$105</f>
        <v>0</v>
      </c>
      <c r="N16" s="73">
        <f t="shared" si="2"/>
        <v>962.46</v>
      </c>
      <c r="O16" s="73">
        <f>K16-[1]ქართუ!$E$152</f>
        <v>0</v>
      </c>
      <c r="P16" s="73">
        <f>L16-[1]ქართუ!$G$152</f>
        <v>962.46</v>
      </c>
      <c r="Q16" s="73">
        <f>M16-[1]ქართუ!$I$152</f>
        <v>0</v>
      </c>
      <c r="R16" s="73">
        <f t="shared" si="3"/>
        <v>962.46</v>
      </c>
      <c r="S16" s="73">
        <f>[1]ქართუ!$F$106</f>
        <v>0</v>
      </c>
      <c r="T16" s="73">
        <f>[1]ქართუ!$H$106</f>
        <v>0</v>
      </c>
      <c r="U16" s="73">
        <f>[1]ქართუ!$J$106</f>
        <v>0</v>
      </c>
      <c r="V16" s="73">
        <f t="shared" si="4"/>
        <v>0</v>
      </c>
      <c r="W16" s="73">
        <f>S16-[1]ქართუ!$E$154</f>
        <v>0</v>
      </c>
      <c r="X16" s="73">
        <f>T16-[1]ქართუ!$G$154</f>
        <v>0</v>
      </c>
      <c r="Y16" s="73">
        <f>U16-[1]ქართუ!$I$153</f>
        <v>0</v>
      </c>
      <c r="Z16" s="73">
        <f t="shared" si="5"/>
        <v>0</v>
      </c>
      <c r="AA16" s="73">
        <f>[1]ქართუ!$F$109</f>
        <v>442937.36</v>
      </c>
      <c r="AB16" s="73">
        <f>[1]ქართუ!$H$109</f>
        <v>193036.19</v>
      </c>
      <c r="AC16" s="73">
        <f>[1]ქართუ!$J$109</f>
        <v>155172.94</v>
      </c>
      <c r="AD16" s="73">
        <f t="shared" si="6"/>
        <v>791146.49</v>
      </c>
      <c r="AE16" s="73">
        <f>AA16-[1]ქართუ!$E$156</f>
        <v>442937.36</v>
      </c>
      <c r="AF16" s="73">
        <f>AB16-[1]ქართუ!$G$156</f>
        <v>193036.19</v>
      </c>
      <c r="AG16" s="73">
        <f>AC16-[1]ქართუ!$I$156</f>
        <v>155172.94</v>
      </c>
      <c r="AH16" s="73">
        <f t="shared" si="7"/>
        <v>791146.49</v>
      </c>
      <c r="AI16" s="73">
        <f>[1]ქართუ!$F$110</f>
        <v>63793.68</v>
      </c>
      <c r="AJ16" s="73">
        <f>[1]ქართუ!$H$110</f>
        <v>23310.15</v>
      </c>
      <c r="AK16" s="73">
        <f>[1]ქართუ!$J$110</f>
        <v>325725.11</v>
      </c>
      <c r="AL16" s="73">
        <f t="shared" si="8"/>
        <v>412828.94</v>
      </c>
      <c r="AM16" s="73">
        <f>AI16-[1]ქართუ!$E$157</f>
        <v>54949.137999999999</v>
      </c>
      <c r="AN16" s="73">
        <f>AJ16-[1]ქართუ!$G$157</f>
        <v>23020.455000000002</v>
      </c>
      <c r="AO16" s="73">
        <f>AK16-[1]ქართუ!$I$157</f>
        <v>277602.462</v>
      </c>
      <c r="AP16" s="73">
        <f t="shared" si="9"/>
        <v>355572.05499999999</v>
      </c>
      <c r="AQ16" s="73">
        <f>[1]ქართუ!$F$113</f>
        <v>6689</v>
      </c>
      <c r="AR16" s="73">
        <f>[1]ქართუ!$H$113</f>
        <v>2869.69</v>
      </c>
      <c r="AS16" s="73">
        <f>[1]ქართუ!$J$113</f>
        <v>11775.08</v>
      </c>
      <c r="AT16" s="73">
        <f t="shared" si="10"/>
        <v>21333.77</v>
      </c>
      <c r="AU16" s="73">
        <f>AQ16-[1]ქართუ!$E$160</f>
        <v>5630.6000000000013</v>
      </c>
      <c r="AV16" s="73">
        <f>AR16-[1]ქართუ!$G$160</f>
        <v>2869.69</v>
      </c>
      <c r="AW16" s="73">
        <f>AS16-[1]ქართუ!$I$160</f>
        <v>10126.58</v>
      </c>
      <c r="AX16" s="73">
        <f t="shared" si="11"/>
        <v>18626.870000000003</v>
      </c>
      <c r="AY16" s="73">
        <f>[1]ქართუ!$F$117</f>
        <v>0</v>
      </c>
      <c r="AZ16" s="73">
        <f>[1]ქართუ!$H$117</f>
        <v>0</v>
      </c>
      <c r="BA16" s="73">
        <f>[1]ქართუ!$J$117</f>
        <v>0</v>
      </c>
      <c r="BB16" s="73">
        <f t="shared" si="12"/>
        <v>0</v>
      </c>
      <c r="BC16" s="73">
        <f>AY16-[1]ქართუ!$E$164</f>
        <v>0</v>
      </c>
      <c r="BD16" s="73">
        <f>AZ16-[1]ქართუ!$G$164</f>
        <v>0</v>
      </c>
      <c r="BE16" s="73">
        <f>BA16-[1]ქართუ!$I$164</f>
        <v>0</v>
      </c>
      <c r="BF16" s="73">
        <f t="shared" si="13"/>
        <v>0</v>
      </c>
      <c r="BG16" s="73">
        <f>[1]ქართუ!$F$118</f>
        <v>0</v>
      </c>
      <c r="BH16" s="73">
        <f>[1]ქართუ!$H$118</f>
        <v>0</v>
      </c>
      <c r="BI16" s="73">
        <f>[1]ქართუ!$J$118</f>
        <v>0</v>
      </c>
      <c r="BJ16" s="73">
        <f t="shared" si="14"/>
        <v>0</v>
      </c>
      <c r="BK16" s="73">
        <f>BG16-[1]ქართუ!$E$165</f>
        <v>0</v>
      </c>
      <c r="BL16" s="73">
        <f>BH16-[1]ქართუ!$G$165</f>
        <v>0</v>
      </c>
      <c r="BM16" s="73">
        <f>BI16-[1]ქართუ!$I$165</f>
        <v>0</v>
      </c>
      <c r="BN16" s="73">
        <f t="shared" si="15"/>
        <v>0</v>
      </c>
      <c r="BO16" s="73">
        <f>[1]ქართუ!$F$119</f>
        <v>0</v>
      </c>
      <c r="BP16" s="73">
        <f>[1]ქართუ!$H$119</f>
        <v>0</v>
      </c>
      <c r="BQ16" s="73">
        <f>[1]ქართუ!$J$119</f>
        <v>0</v>
      </c>
      <c r="BR16" s="73">
        <f t="shared" si="16"/>
        <v>0</v>
      </c>
      <c r="BS16" s="73">
        <f>BO16-[1]ქართუ!$E$166</f>
        <v>0</v>
      </c>
      <c r="BT16" s="73">
        <f>BP16-[1]ქართუ!$G$166</f>
        <v>0</v>
      </c>
      <c r="BU16" s="73">
        <f>BQ16-[1]ქართუ!$I$166</f>
        <v>0</v>
      </c>
      <c r="BV16" s="73">
        <f t="shared" si="17"/>
        <v>0</v>
      </c>
      <c r="BW16" s="73">
        <f>[1]ქართუ!$F$122</f>
        <v>0</v>
      </c>
      <c r="BX16" s="73">
        <f>[1]ქართუ!$H$122</f>
        <v>0</v>
      </c>
      <c r="BY16" s="73">
        <f>[1]ქართუ!$J$122</f>
        <v>0</v>
      </c>
      <c r="BZ16" s="73">
        <f t="shared" si="18"/>
        <v>0</v>
      </c>
      <c r="CA16" s="73">
        <f>BW16-[1]ქართუ!$E$169</f>
        <v>0</v>
      </c>
      <c r="CB16" s="73">
        <f>BX16-[1]ქართუ!$G$169</f>
        <v>0</v>
      </c>
      <c r="CC16" s="73">
        <f>BY16-[1]ქართუ!$I$170</f>
        <v>0</v>
      </c>
      <c r="CD16" s="73">
        <f t="shared" si="19"/>
        <v>0</v>
      </c>
      <c r="CE16" s="73">
        <f>[1]ქართუ!$F$123</f>
        <v>0</v>
      </c>
      <c r="CF16" s="73">
        <f>[1]ქართუ!$H$123</f>
        <v>0</v>
      </c>
      <c r="CG16" s="73">
        <f>[1]ქართუ!$J$123</f>
        <v>0</v>
      </c>
      <c r="CH16" s="73">
        <f t="shared" si="20"/>
        <v>0</v>
      </c>
      <c r="CI16" s="73">
        <f>CE16-[1]ქართუ!$E$170</f>
        <v>0</v>
      </c>
      <c r="CJ16" s="73">
        <f>CF16-[1]ქართუ!$G$170</f>
        <v>0</v>
      </c>
      <c r="CK16" s="73">
        <f>CG16-[1]ქართუ!$I$170</f>
        <v>0</v>
      </c>
      <c r="CL16" s="73">
        <f t="shared" si="21"/>
        <v>0</v>
      </c>
      <c r="CM16" s="73">
        <f>[1]ქართუ!$F$126</f>
        <v>0</v>
      </c>
      <c r="CN16" s="73">
        <f>[1]ქართუ!$H$126</f>
        <v>0</v>
      </c>
      <c r="CO16" s="73">
        <f>[1]ქართუ!$J$126</f>
        <v>0</v>
      </c>
      <c r="CP16" s="73">
        <f t="shared" si="22"/>
        <v>0</v>
      </c>
      <c r="CQ16" s="73">
        <f>CM16-[1]ქართუ!$E$173</f>
        <v>0</v>
      </c>
      <c r="CR16" s="73">
        <f>CN16-[1]ქართუ!$G$173</f>
        <v>0</v>
      </c>
      <c r="CS16" s="73">
        <f>CO16-[1]ქართუ!$I$173</f>
        <v>0</v>
      </c>
      <c r="CT16" s="73">
        <f t="shared" si="23"/>
        <v>0</v>
      </c>
      <c r="CU16" s="73">
        <f>[1]ქართუ!$F$127</f>
        <v>6201.41</v>
      </c>
      <c r="CV16" s="73">
        <f>[1]ქართუ!$H$127</f>
        <v>431719.25</v>
      </c>
      <c r="CW16" s="73">
        <f>[1]ქართუ!$J$127</f>
        <v>0</v>
      </c>
      <c r="CX16" s="73">
        <f t="shared" si="24"/>
        <v>437920.66</v>
      </c>
      <c r="CY16" s="73">
        <f>CU16-[1]ქართუ!$E$174</f>
        <v>6201.41</v>
      </c>
      <c r="CZ16" s="73">
        <f>CV16-[1]ქართუ!$G$174</f>
        <v>431719.25</v>
      </c>
      <c r="DA16" s="73">
        <f>CW16-[1]ქართუ!$I$174</f>
        <v>0</v>
      </c>
      <c r="DB16" s="73">
        <f t="shared" si="25"/>
        <v>437920.66</v>
      </c>
      <c r="DC16" s="73">
        <f>[1]ქართუ!$F$128</f>
        <v>0</v>
      </c>
      <c r="DD16" s="73">
        <f>[1]ქართუ!$H$128</f>
        <v>0</v>
      </c>
      <c r="DE16" s="73">
        <f>[1]ქართუ!$J$128</f>
        <v>0</v>
      </c>
      <c r="DF16" s="73">
        <f t="shared" si="26"/>
        <v>0</v>
      </c>
      <c r="DG16" s="73">
        <f>DC16-[1]ქართუ!$E$175</f>
        <v>0</v>
      </c>
      <c r="DH16" s="73">
        <f>DD16-[1]ქართუ!$G$175</f>
        <v>0</v>
      </c>
      <c r="DI16" s="73">
        <f>DE16-[1]ქართუ!$I$175</f>
        <v>0</v>
      </c>
      <c r="DJ16" s="73">
        <f t="shared" si="27"/>
        <v>0</v>
      </c>
      <c r="DK16" s="73">
        <f>[1]ქართუ!$F$129</f>
        <v>0</v>
      </c>
      <c r="DL16" s="73">
        <f>[1]ქართუ!$H$129</f>
        <v>0</v>
      </c>
      <c r="DM16" s="73">
        <f>[1]ქართუ!$J$129</f>
        <v>0</v>
      </c>
      <c r="DN16" s="73">
        <f t="shared" si="28"/>
        <v>0</v>
      </c>
      <c r="DO16" s="73">
        <f>DK16-[1]ქართუ!$E$176</f>
        <v>0</v>
      </c>
      <c r="DP16" s="73">
        <f>DL16-[1]ქართუ!$G$176</f>
        <v>0</v>
      </c>
      <c r="DQ16" s="73">
        <f>DM16-[1]ქართუ!$I$176</f>
        <v>0</v>
      </c>
      <c r="DR16" s="73">
        <f t="shared" si="29"/>
        <v>0</v>
      </c>
      <c r="DS16" s="73">
        <f>[1]ქართუ!$F$133</f>
        <v>0</v>
      </c>
      <c r="DT16" s="73">
        <f>[1]ქართუ!$H$133</f>
        <v>0</v>
      </c>
      <c r="DU16" s="73">
        <f>[1]ქართუ!$J$133</f>
        <v>0</v>
      </c>
      <c r="DV16" s="73">
        <f t="shared" si="30"/>
        <v>0</v>
      </c>
      <c r="DW16" s="73">
        <f>DS16-[1]ქართუ!$E$180</f>
        <v>0</v>
      </c>
      <c r="DX16" s="73">
        <f>DT16-[1]ქართუ!$G$180</f>
        <v>0</v>
      </c>
      <c r="DY16" s="73">
        <f>DU16-[1]ქართუ!$I$180</f>
        <v>0</v>
      </c>
      <c r="DZ16" s="73">
        <f t="shared" si="31"/>
        <v>0</v>
      </c>
      <c r="EA16" s="73">
        <f>[1]ქართუ!$F$134</f>
        <v>0</v>
      </c>
      <c r="EB16" s="73">
        <f>[1]ქართუ!$H$134</f>
        <v>0</v>
      </c>
      <c r="EC16" s="73">
        <f>[1]ქართუ!$J$134</f>
        <v>0</v>
      </c>
      <c r="ED16" s="73">
        <f t="shared" si="32"/>
        <v>0</v>
      </c>
      <c r="EE16" s="73">
        <f>EA16-[1]ქართუ!$E$181</f>
        <v>0</v>
      </c>
      <c r="EF16" s="73">
        <f>EB16-[1]ქართუ!$G$181</f>
        <v>0</v>
      </c>
      <c r="EG16" s="73">
        <f>EC16-[1]ქართუ!$I$181</f>
        <v>0</v>
      </c>
      <c r="EH16" s="73">
        <f t="shared" si="33"/>
        <v>0</v>
      </c>
      <c r="EI16" s="73">
        <f>[1]ქართუ!$F$138</f>
        <v>0</v>
      </c>
      <c r="EJ16" s="73">
        <f>[1]ქართუ!$H$138</f>
        <v>0</v>
      </c>
      <c r="EK16" s="73">
        <f>[1]ქართუ!$J$138</f>
        <v>0</v>
      </c>
      <c r="EL16" s="73">
        <f t="shared" si="34"/>
        <v>0</v>
      </c>
      <c r="EM16" s="73">
        <f>EI16-[1]ქართუ!$E$185</f>
        <v>0</v>
      </c>
      <c r="EN16" s="73">
        <f>EJ16-[1]ქართუ!$G$185</f>
        <v>0</v>
      </c>
      <c r="EO16" s="73">
        <f>EK16-[1]ქართუ!$I$185</f>
        <v>0</v>
      </c>
      <c r="EP16" s="73">
        <f t="shared" si="35"/>
        <v>0</v>
      </c>
      <c r="EQ16" s="73">
        <f t="shared" si="36"/>
        <v>519621.44999999995</v>
      </c>
      <c r="ER16" s="73">
        <f t="shared" si="37"/>
        <v>651897.74</v>
      </c>
      <c r="ES16" s="73">
        <f t="shared" si="38"/>
        <v>492673.13</v>
      </c>
      <c r="ET16" s="73">
        <f t="shared" si="39"/>
        <v>1664192.3199999998</v>
      </c>
      <c r="EU16" s="73">
        <f t="shared" si="40"/>
        <v>509718.50799999991</v>
      </c>
      <c r="EV16" s="73">
        <f t="shared" si="41"/>
        <v>651608.04499999993</v>
      </c>
      <c r="EW16" s="73">
        <f t="shared" si="42"/>
        <v>442901.98200000002</v>
      </c>
      <c r="EX16" s="73">
        <f t="shared" si="43"/>
        <v>1604228.5349999999</v>
      </c>
    </row>
    <row r="17" spans="1:154" ht="24.95" customHeight="1" x14ac:dyDescent="0.2">
      <c r="A17" s="53">
        <v>10</v>
      </c>
      <c r="B17" s="72" t="s">
        <v>67</v>
      </c>
      <c r="C17" s="73">
        <f>[1]კოპენბური5!$F$38</f>
        <v>0</v>
      </c>
      <c r="D17" s="73">
        <f>[1]კოპენბური5!$H$38</f>
        <v>0</v>
      </c>
      <c r="E17" s="73">
        <f>[1]კოპენბური5!$J$38</f>
        <v>0</v>
      </c>
      <c r="F17" s="73">
        <f t="shared" si="0"/>
        <v>0</v>
      </c>
      <c r="G17" s="73">
        <f>C17-[1]კოპენბური5!$E$50</f>
        <v>0</v>
      </c>
      <c r="H17" s="73">
        <f>D17-[1]კოპენბური5!$G$50</f>
        <v>0</v>
      </c>
      <c r="I17" s="73">
        <f>E17-[1]კოპენბური5!$I$50</f>
        <v>0</v>
      </c>
      <c r="J17" s="73">
        <f t="shared" si="1"/>
        <v>0</v>
      </c>
      <c r="K17" s="73">
        <f>[1]კოპენბური!$F$105</f>
        <v>0</v>
      </c>
      <c r="L17" s="73">
        <f>[1]კოპენბური!$H$105</f>
        <v>0</v>
      </c>
      <c r="M17" s="73">
        <f>[1]კოპენბური!$J$105</f>
        <v>0</v>
      </c>
      <c r="N17" s="73">
        <f t="shared" si="2"/>
        <v>0</v>
      </c>
      <c r="O17" s="73">
        <f>K17-[1]კოპენბური!$E$152</f>
        <v>0</v>
      </c>
      <c r="P17" s="73">
        <f>L17-[1]კოპენბური!$G$152</f>
        <v>0</v>
      </c>
      <c r="Q17" s="73">
        <f>M17-[1]კოპენბური!$I$152</f>
        <v>0</v>
      </c>
      <c r="R17" s="73">
        <f t="shared" si="3"/>
        <v>0</v>
      </c>
      <c r="S17" s="73">
        <f>[1]კოპენბური!$F$106</f>
        <v>0</v>
      </c>
      <c r="T17" s="73">
        <f>[1]კოპენბური!$H$106</f>
        <v>0</v>
      </c>
      <c r="U17" s="73">
        <f>[1]კოპენბური!$J$106</f>
        <v>0</v>
      </c>
      <c r="V17" s="73">
        <f t="shared" si="4"/>
        <v>0</v>
      </c>
      <c r="W17" s="73">
        <f>S17-[1]კოპენბური!$E$154</f>
        <v>0</v>
      </c>
      <c r="X17" s="73">
        <f>T17-[1]კოპენბური!$G$154</f>
        <v>0</v>
      </c>
      <c r="Y17" s="73">
        <f>U17-[1]კოპენბური!$I$153</f>
        <v>0</v>
      </c>
      <c r="Z17" s="73">
        <f t="shared" si="5"/>
        <v>0</v>
      </c>
      <c r="AA17" s="73">
        <f>[1]კოპენბური!$F$109</f>
        <v>0</v>
      </c>
      <c r="AB17" s="73">
        <f>[1]კოპენბური!$H$109</f>
        <v>0</v>
      </c>
      <c r="AC17" s="73">
        <f>[1]კოპენბური!$J$109</f>
        <v>0</v>
      </c>
      <c r="AD17" s="73">
        <f t="shared" si="6"/>
        <v>0</v>
      </c>
      <c r="AE17" s="73">
        <f>AA17-[1]კოპენბური!$E$156</f>
        <v>0</v>
      </c>
      <c r="AF17" s="73">
        <f>AB17-[1]კოპენბური!$G$156</f>
        <v>0</v>
      </c>
      <c r="AG17" s="73">
        <f>AC17-[1]კოპენბური!$I$156</f>
        <v>0</v>
      </c>
      <c r="AH17" s="73">
        <f t="shared" si="7"/>
        <v>0</v>
      </c>
      <c r="AI17" s="73">
        <f>[1]კოპენბური!$F$110</f>
        <v>244694.24000000005</v>
      </c>
      <c r="AJ17" s="73">
        <f>[1]კოპენბური!$H$110</f>
        <v>764745.85000000021</v>
      </c>
      <c r="AK17" s="73">
        <f>[1]კოპენბური!$J$110</f>
        <v>282756.64</v>
      </c>
      <c r="AL17" s="73">
        <f t="shared" si="8"/>
        <v>1292196.7300000004</v>
      </c>
      <c r="AM17" s="73">
        <f>AI17-[1]კოპენბური!$E$157</f>
        <v>251372.63400000002</v>
      </c>
      <c r="AN17" s="73">
        <f>AJ17-[1]კოპენბური!$G$157</f>
        <v>764745.85000000021</v>
      </c>
      <c r="AO17" s="73">
        <f>AK17-[1]კოპენბური!$I$157</f>
        <v>282756.64</v>
      </c>
      <c r="AP17" s="73">
        <f t="shared" si="9"/>
        <v>1298875.1240000003</v>
      </c>
      <c r="AQ17" s="73">
        <f>[1]კოპენბური!$F$113</f>
        <v>29944.800000000003</v>
      </c>
      <c r="AR17" s="73">
        <f>[1]კოპენბური!$H$113</f>
        <v>69449.22</v>
      </c>
      <c r="AS17" s="73">
        <f>[1]კოპენბური!$J$113</f>
        <v>10585.43</v>
      </c>
      <c r="AT17" s="73">
        <f t="shared" si="10"/>
        <v>109979.45000000001</v>
      </c>
      <c r="AU17" s="73">
        <f>AQ17-[1]კოპენბური!$E$160</f>
        <v>29944.800000000003</v>
      </c>
      <c r="AV17" s="73">
        <f>AR17-[1]კოპენბური!$G$160</f>
        <v>69442.296000000002</v>
      </c>
      <c r="AW17" s="73">
        <f>AS17-[1]კოპენბური!$I$160</f>
        <v>10585.43</v>
      </c>
      <c r="AX17" s="73">
        <f t="shared" si="11"/>
        <v>109972.52600000001</v>
      </c>
      <c r="AY17" s="73">
        <f>[1]კოპენბური!$F$117</f>
        <v>0</v>
      </c>
      <c r="AZ17" s="73">
        <f>[1]კოპენბური!$H$117</f>
        <v>0</v>
      </c>
      <c r="BA17" s="73">
        <f>[1]კოპენბური!$J$117</f>
        <v>0</v>
      </c>
      <c r="BB17" s="73">
        <f t="shared" si="12"/>
        <v>0</v>
      </c>
      <c r="BC17" s="73">
        <f>AY17-[1]კოპენბური!$E$164</f>
        <v>0</v>
      </c>
      <c r="BD17" s="73">
        <f>AZ17-[1]კოპენბური!$G$164</f>
        <v>0</v>
      </c>
      <c r="BE17" s="73">
        <f>BA17-[1]კოპენბური!$I$164</f>
        <v>0</v>
      </c>
      <c r="BF17" s="73">
        <f t="shared" si="13"/>
        <v>0</v>
      </c>
      <c r="BG17" s="73">
        <f>[1]კოპენბური!$F$118</f>
        <v>0</v>
      </c>
      <c r="BH17" s="73">
        <f>[1]კოპენბური!$H$118</f>
        <v>0</v>
      </c>
      <c r="BI17" s="73">
        <f>[1]კოპენბური!$J$118</f>
        <v>0</v>
      </c>
      <c r="BJ17" s="73">
        <f t="shared" si="14"/>
        <v>0</v>
      </c>
      <c r="BK17" s="73">
        <f>BG17-[1]კოპენბური!$E$165</f>
        <v>0</v>
      </c>
      <c r="BL17" s="73">
        <f>BH17-[1]კოპენბური!$G$165</f>
        <v>0</v>
      </c>
      <c r="BM17" s="73">
        <f>BI17-[1]კოპენბური!$I$165</f>
        <v>0</v>
      </c>
      <c r="BN17" s="73">
        <f t="shared" si="15"/>
        <v>0</v>
      </c>
      <c r="BO17" s="73">
        <f>[1]კოპენბური!$F$119</f>
        <v>0</v>
      </c>
      <c r="BP17" s="73">
        <f>[1]კოპენბური!$H$119</f>
        <v>0</v>
      </c>
      <c r="BQ17" s="73">
        <f>[1]კოპენბური!$J$119</f>
        <v>0</v>
      </c>
      <c r="BR17" s="73">
        <f t="shared" si="16"/>
        <v>0</v>
      </c>
      <c r="BS17" s="73">
        <f>BO17-[1]კოპენბური!$E$166</f>
        <v>0</v>
      </c>
      <c r="BT17" s="73">
        <f>BP17-[1]კოპენბური!$G$166</f>
        <v>0</v>
      </c>
      <c r="BU17" s="73">
        <f>BQ17-[1]კოპენბური!$I$166</f>
        <v>0</v>
      </c>
      <c r="BV17" s="73">
        <f t="shared" si="17"/>
        <v>0</v>
      </c>
      <c r="BW17" s="73">
        <f>[1]კოპენბური!$F$122</f>
        <v>0</v>
      </c>
      <c r="BX17" s="73">
        <f>[1]კოპენბური!$H$122</f>
        <v>0</v>
      </c>
      <c r="BY17" s="73">
        <f>[1]კოპენბური!$J$122</f>
        <v>0</v>
      </c>
      <c r="BZ17" s="73">
        <f t="shared" si="18"/>
        <v>0</v>
      </c>
      <c r="CA17" s="73">
        <f>BW17-[1]კოპენბური!$E$169</f>
        <v>0</v>
      </c>
      <c r="CB17" s="73">
        <f>BX17-[1]კოპენბური!$G$169</f>
        <v>0</v>
      </c>
      <c r="CC17" s="73">
        <f>BY17-[1]კოპენბური!$I$170</f>
        <v>0</v>
      </c>
      <c r="CD17" s="73">
        <f t="shared" si="19"/>
        <v>0</v>
      </c>
      <c r="CE17" s="73">
        <f>[1]კოპენბური!$F$123</f>
        <v>0</v>
      </c>
      <c r="CF17" s="73">
        <f>[1]კოპენბური!$H$123</f>
        <v>0</v>
      </c>
      <c r="CG17" s="73">
        <f>[1]კოპენბური!$J$123</f>
        <v>0</v>
      </c>
      <c r="CH17" s="73">
        <f t="shared" si="20"/>
        <v>0</v>
      </c>
      <c r="CI17" s="73">
        <f>CE17-[1]კოპენბური!$E$170</f>
        <v>0</v>
      </c>
      <c r="CJ17" s="73">
        <f>CF17-[1]კოპენბური!$G$170</f>
        <v>0</v>
      </c>
      <c r="CK17" s="73">
        <f>CG17-[1]კოპენბური!$I$170</f>
        <v>0</v>
      </c>
      <c r="CL17" s="73">
        <f t="shared" si="21"/>
        <v>0</v>
      </c>
      <c r="CM17" s="73">
        <f>[1]კოპენბური!$F$126</f>
        <v>0</v>
      </c>
      <c r="CN17" s="73">
        <f>[1]კოპენბური!$H$126</f>
        <v>0</v>
      </c>
      <c r="CO17" s="73">
        <f>[1]კოპენბური!$J$126</f>
        <v>0</v>
      </c>
      <c r="CP17" s="73">
        <f t="shared" si="22"/>
        <v>0</v>
      </c>
      <c r="CQ17" s="73">
        <f>CM17-[1]კოპენბური!$E$173</f>
        <v>0</v>
      </c>
      <c r="CR17" s="73">
        <f>CN17-[1]კოპენბური!$G$173</f>
        <v>0</v>
      </c>
      <c r="CS17" s="73">
        <f>CO17-[1]კოპენბური!$I$173</f>
        <v>0</v>
      </c>
      <c r="CT17" s="73">
        <f t="shared" si="23"/>
        <v>0</v>
      </c>
      <c r="CU17" s="73">
        <f>[1]კოპენბური!$F$127</f>
        <v>4487.05</v>
      </c>
      <c r="CV17" s="73">
        <f>[1]კოპენბური!$H$127</f>
        <v>0</v>
      </c>
      <c r="CW17" s="73">
        <f>[1]კოპენბური!$J$127</f>
        <v>0</v>
      </c>
      <c r="CX17" s="73">
        <f t="shared" si="24"/>
        <v>4487.05</v>
      </c>
      <c r="CY17" s="73">
        <f>CU17-[1]კოპენბური!$E$174</f>
        <v>4487.05</v>
      </c>
      <c r="CZ17" s="73">
        <f>CV17-[1]კოპენბური!$G$174</f>
        <v>0</v>
      </c>
      <c r="DA17" s="73">
        <f>CW17-[1]კოპენბური!$I$174</f>
        <v>0</v>
      </c>
      <c r="DB17" s="73">
        <f t="shared" si="25"/>
        <v>4487.05</v>
      </c>
      <c r="DC17" s="73">
        <f>[1]კოპენბური!$F$128</f>
        <v>0</v>
      </c>
      <c r="DD17" s="73">
        <f>[1]კოპენბური!$H$128</f>
        <v>0</v>
      </c>
      <c r="DE17" s="73">
        <f>[1]კოპენბური!$J$128</f>
        <v>0</v>
      </c>
      <c r="DF17" s="73">
        <f t="shared" si="26"/>
        <v>0</v>
      </c>
      <c r="DG17" s="73">
        <f>DC17-[1]კოპენბური!$E$175</f>
        <v>0</v>
      </c>
      <c r="DH17" s="73">
        <f>DD17-[1]კოპენბური!$G$175</f>
        <v>0</v>
      </c>
      <c r="DI17" s="73">
        <f>DE17-[1]კოპენბური!$I$175</f>
        <v>0</v>
      </c>
      <c r="DJ17" s="73">
        <f t="shared" si="27"/>
        <v>0</v>
      </c>
      <c r="DK17" s="73">
        <f>[1]კოპენბური!$F$129</f>
        <v>0</v>
      </c>
      <c r="DL17" s="73">
        <f>[1]კოპენბური!$H$129</f>
        <v>0</v>
      </c>
      <c r="DM17" s="73">
        <f>[1]კოპენბური!$J$129</f>
        <v>0</v>
      </c>
      <c r="DN17" s="73">
        <f t="shared" si="28"/>
        <v>0</v>
      </c>
      <c r="DO17" s="73">
        <f>DK17-[1]კოპენბური!$E$176</f>
        <v>0</v>
      </c>
      <c r="DP17" s="73">
        <f>DL17-[1]კოპენბური!$G$176</f>
        <v>0</v>
      </c>
      <c r="DQ17" s="73">
        <f>DM17-[1]კოპენბური!$I$176</f>
        <v>0</v>
      </c>
      <c r="DR17" s="73">
        <f t="shared" si="29"/>
        <v>0</v>
      </c>
      <c r="DS17" s="73">
        <f>[1]კოპენბური!$F$133</f>
        <v>0</v>
      </c>
      <c r="DT17" s="73">
        <f>[1]კოპენბური!$H$133</f>
        <v>0</v>
      </c>
      <c r="DU17" s="73">
        <f>[1]კოპენბური!$J$133</f>
        <v>0</v>
      </c>
      <c r="DV17" s="73">
        <f t="shared" si="30"/>
        <v>0</v>
      </c>
      <c r="DW17" s="73">
        <f>DS17-[1]კოპენბური!$E$180</f>
        <v>0</v>
      </c>
      <c r="DX17" s="73">
        <f>DT17-[1]კოპენბური!$G$180</f>
        <v>0</v>
      </c>
      <c r="DY17" s="73">
        <f>DU17-[1]კოპენბური!$I$180</f>
        <v>0</v>
      </c>
      <c r="DZ17" s="73">
        <f t="shared" si="31"/>
        <v>0</v>
      </c>
      <c r="EA17" s="73">
        <f>[1]კოპენბური!$F$134</f>
        <v>2097.9</v>
      </c>
      <c r="EB17" s="73">
        <f>[1]კოპენბური!$H$134</f>
        <v>0</v>
      </c>
      <c r="EC17" s="73">
        <f>[1]კოპენბური!$J$134</f>
        <v>0</v>
      </c>
      <c r="ED17" s="73">
        <f t="shared" si="32"/>
        <v>2097.9</v>
      </c>
      <c r="EE17" s="73">
        <f>EA17-[1]კოპენბური!$E$181</f>
        <v>2097.9</v>
      </c>
      <c r="EF17" s="73">
        <f>EB17-[1]კოპენბური!$G$181</f>
        <v>0</v>
      </c>
      <c r="EG17" s="73">
        <f>EC17-[1]კოპენბური!$I$181</f>
        <v>0</v>
      </c>
      <c r="EH17" s="73">
        <f t="shared" si="33"/>
        <v>2097.9</v>
      </c>
      <c r="EI17" s="73">
        <f>[1]კოპენბური!$F$138</f>
        <v>0</v>
      </c>
      <c r="EJ17" s="73">
        <f>[1]კოპენბური!$H$138</f>
        <v>0</v>
      </c>
      <c r="EK17" s="73">
        <f>[1]კოპენბური!$J$138</f>
        <v>0</v>
      </c>
      <c r="EL17" s="73">
        <f t="shared" si="34"/>
        <v>0</v>
      </c>
      <c r="EM17" s="73">
        <f>EI17-[1]კოპენბური!$E$185</f>
        <v>0</v>
      </c>
      <c r="EN17" s="73">
        <f>EJ17-[1]კოპენბური!$G$185</f>
        <v>0</v>
      </c>
      <c r="EO17" s="73">
        <f>EK17-[1]კოპენბური!$I$185</f>
        <v>0</v>
      </c>
      <c r="EP17" s="73">
        <f t="shared" si="35"/>
        <v>0</v>
      </c>
      <c r="EQ17" s="73">
        <f t="shared" si="36"/>
        <v>281223.99000000005</v>
      </c>
      <c r="ER17" s="73">
        <f t="shared" si="37"/>
        <v>834195.07000000018</v>
      </c>
      <c r="ES17" s="73">
        <f t="shared" si="38"/>
        <v>293342.07</v>
      </c>
      <c r="ET17" s="73">
        <f t="shared" si="39"/>
        <v>1408761.1300000004</v>
      </c>
      <c r="EU17" s="73">
        <f t="shared" si="40"/>
        <v>287902.38400000002</v>
      </c>
      <c r="EV17" s="73">
        <f t="shared" si="41"/>
        <v>834188.14600000018</v>
      </c>
      <c r="EW17" s="73">
        <f t="shared" si="42"/>
        <v>293342.07</v>
      </c>
      <c r="EX17" s="73">
        <f t="shared" si="43"/>
        <v>1415432.6000000003</v>
      </c>
    </row>
    <row r="18" spans="1:154" ht="24.95" customHeight="1" x14ac:dyDescent="0.2">
      <c r="A18" s="53">
        <v>11</v>
      </c>
      <c r="B18" s="72" t="s">
        <v>59</v>
      </c>
      <c r="C18" s="73">
        <f>[1]ალფა5!$F$38</f>
        <v>0</v>
      </c>
      <c r="D18" s="73">
        <f>[1]ალფა5!$H$38</f>
        <v>0</v>
      </c>
      <c r="E18" s="73">
        <f>[1]ალფა5!$J$38</f>
        <v>15000</v>
      </c>
      <c r="F18" s="73">
        <f t="shared" si="0"/>
        <v>15000</v>
      </c>
      <c r="G18" s="73">
        <f>C18-[1]ალფა5!$E$50</f>
        <v>0</v>
      </c>
      <c r="H18" s="73">
        <f>D18-[1]ალფა5!$G$50</f>
        <v>0</v>
      </c>
      <c r="I18" s="73">
        <f>E18-[1]ალფა5!$I$50</f>
        <v>15000</v>
      </c>
      <c r="J18" s="73">
        <f t="shared" si="1"/>
        <v>15000</v>
      </c>
      <c r="K18" s="73">
        <f>[1]ალფა!$F$105</f>
        <v>0</v>
      </c>
      <c r="L18" s="73">
        <f>[1]ალფა!$H$105</f>
        <v>9612.7900000000009</v>
      </c>
      <c r="M18" s="73">
        <f>[1]ალფა!$J$105</f>
        <v>0</v>
      </c>
      <c r="N18" s="73">
        <f t="shared" si="2"/>
        <v>9612.7900000000009</v>
      </c>
      <c r="O18" s="73">
        <f>K18-[1]ალფა!$E$152</f>
        <v>0</v>
      </c>
      <c r="P18" s="73">
        <f>L18-[1]ალფა!$G$152</f>
        <v>9612.7900000000009</v>
      </c>
      <c r="Q18" s="73">
        <f>M18-[1]ალფა!$I$152</f>
        <v>0</v>
      </c>
      <c r="R18" s="73">
        <f t="shared" si="3"/>
        <v>9612.7900000000009</v>
      </c>
      <c r="S18" s="73">
        <f>[1]ალფა!$F$106</f>
        <v>0</v>
      </c>
      <c r="T18" s="73">
        <f>[1]ალფა!$H$106</f>
        <v>0</v>
      </c>
      <c r="U18" s="73">
        <f>[1]ალფა!$J$106</f>
        <v>0</v>
      </c>
      <c r="V18" s="73">
        <f t="shared" si="4"/>
        <v>0</v>
      </c>
      <c r="W18" s="73">
        <f>S18-[1]ალფა!$E$154</f>
        <v>0</v>
      </c>
      <c r="X18" s="73">
        <f>T18-[1]ალფა!$G$154</f>
        <v>0</v>
      </c>
      <c r="Y18" s="73">
        <f>U18-[1]ალფა!$I$153</f>
        <v>0</v>
      </c>
      <c r="Z18" s="73">
        <f t="shared" si="5"/>
        <v>0</v>
      </c>
      <c r="AA18" s="73">
        <f>[1]ალფა!$F$109</f>
        <v>226983.54711232663</v>
      </c>
      <c r="AB18" s="73">
        <f>[1]ალფა!$H$109</f>
        <v>23099.369890499445</v>
      </c>
      <c r="AC18" s="73">
        <f>[1]ალფა!$J$109</f>
        <v>504684.00299717387</v>
      </c>
      <c r="AD18" s="73">
        <f t="shared" si="6"/>
        <v>754766.91999999993</v>
      </c>
      <c r="AE18" s="73">
        <f>AA18-[1]ალფა!$E$156</f>
        <v>226983.54711232663</v>
      </c>
      <c r="AF18" s="73">
        <f>AB18-[1]ალფა!$G$156</f>
        <v>23099.369890499445</v>
      </c>
      <c r="AG18" s="73">
        <f>AC18-[1]ალფა!$I$156</f>
        <v>504684.00299717387</v>
      </c>
      <c r="AH18" s="73">
        <f t="shared" si="7"/>
        <v>754766.91999999993</v>
      </c>
      <c r="AI18" s="73">
        <f>[1]ალფა!$F$110</f>
        <v>13459.539999999999</v>
      </c>
      <c r="AJ18" s="73">
        <f>[1]ალფა!$H$110</f>
        <v>31825.59</v>
      </c>
      <c r="AK18" s="73">
        <f>[1]ალფა!$J$110</f>
        <v>86947.07</v>
      </c>
      <c r="AL18" s="73">
        <f t="shared" si="8"/>
        <v>132232.20000000001</v>
      </c>
      <c r="AM18" s="73">
        <f>AI18-[1]ალფა!$E$157</f>
        <v>8344.739999999998</v>
      </c>
      <c r="AN18" s="73">
        <f>AJ18-[1]ალფა!$G$157</f>
        <v>19665.189999999999</v>
      </c>
      <c r="AO18" s="73">
        <f>AK18-[1]ალფა!$I$157</f>
        <v>54133.210000000006</v>
      </c>
      <c r="AP18" s="73">
        <f t="shared" si="9"/>
        <v>82143.14</v>
      </c>
      <c r="AQ18" s="73">
        <f>[1]ალფა!$F$113</f>
        <v>2455.5700000000002</v>
      </c>
      <c r="AR18" s="73">
        <f>[1]ალფა!$H$113</f>
        <v>0</v>
      </c>
      <c r="AS18" s="73">
        <f>[1]ალფა!$J$113</f>
        <v>10725</v>
      </c>
      <c r="AT18" s="73">
        <f t="shared" si="10"/>
        <v>13180.57</v>
      </c>
      <c r="AU18" s="73">
        <f>AQ18-[1]ალფა!$E$160</f>
        <v>2330.5500000000002</v>
      </c>
      <c r="AV18" s="73">
        <f>AR18-[1]ალფა!$G$160</f>
        <v>0</v>
      </c>
      <c r="AW18" s="73">
        <f>AS18-[1]ალფა!$I$160</f>
        <v>7380</v>
      </c>
      <c r="AX18" s="73">
        <f t="shared" si="11"/>
        <v>9710.5499999999993</v>
      </c>
      <c r="AY18" s="73">
        <f>[1]ალფა!$F$117</f>
        <v>0</v>
      </c>
      <c r="AZ18" s="73">
        <f>[1]ალფა!$H$117</f>
        <v>0</v>
      </c>
      <c r="BA18" s="73">
        <f>[1]ალფა!$J$117</f>
        <v>0</v>
      </c>
      <c r="BB18" s="73">
        <f t="shared" si="12"/>
        <v>0</v>
      </c>
      <c r="BC18" s="73">
        <f>AY18-[1]ალფა!$E$164</f>
        <v>0</v>
      </c>
      <c r="BD18" s="73">
        <f>AZ18-[1]ალფა!$G$164</f>
        <v>0</v>
      </c>
      <c r="BE18" s="73">
        <f>BA18-[1]ალფა!$I$164</f>
        <v>0</v>
      </c>
      <c r="BF18" s="73">
        <f t="shared" si="13"/>
        <v>0</v>
      </c>
      <c r="BG18" s="73">
        <f>[1]ალფა!$F$118</f>
        <v>0</v>
      </c>
      <c r="BH18" s="73">
        <f>[1]ალფა!$H$118</f>
        <v>0</v>
      </c>
      <c r="BI18" s="73">
        <f>[1]ალფა!$J$118</f>
        <v>0</v>
      </c>
      <c r="BJ18" s="73">
        <f t="shared" si="14"/>
        <v>0</v>
      </c>
      <c r="BK18" s="73">
        <f>BG18-[1]ალფა!$E$165</f>
        <v>0</v>
      </c>
      <c r="BL18" s="73">
        <f>BH18-[1]ალფა!$G$165</f>
        <v>0</v>
      </c>
      <c r="BM18" s="73">
        <f>BI18-[1]ალფა!$I$165</f>
        <v>0</v>
      </c>
      <c r="BN18" s="73">
        <f t="shared" si="15"/>
        <v>0</v>
      </c>
      <c r="BO18" s="73">
        <f>[1]ალფა!$F$119</f>
        <v>0</v>
      </c>
      <c r="BP18" s="73">
        <f>[1]ალფა!$H$119</f>
        <v>0</v>
      </c>
      <c r="BQ18" s="73">
        <f>[1]ალფა!$J$119</f>
        <v>0</v>
      </c>
      <c r="BR18" s="73">
        <f t="shared" si="16"/>
        <v>0</v>
      </c>
      <c r="BS18" s="73">
        <f>BO18-[1]ალფა!$E$166</f>
        <v>0</v>
      </c>
      <c r="BT18" s="73">
        <f>BP18-[1]ალფა!$G$166</f>
        <v>0</v>
      </c>
      <c r="BU18" s="73">
        <f>BQ18-[1]ალფა!$I$166</f>
        <v>0</v>
      </c>
      <c r="BV18" s="73">
        <f t="shared" si="17"/>
        <v>0</v>
      </c>
      <c r="BW18" s="73">
        <f>[1]ალფა!$F$122</f>
        <v>0</v>
      </c>
      <c r="BX18" s="73">
        <f>[1]ალფა!$H$122</f>
        <v>0</v>
      </c>
      <c r="BY18" s="73">
        <f>[1]ალფა!$J$122</f>
        <v>0</v>
      </c>
      <c r="BZ18" s="73">
        <f t="shared" si="18"/>
        <v>0</v>
      </c>
      <c r="CA18" s="73">
        <f>BW18-[1]ალფა!$E$169</f>
        <v>0</v>
      </c>
      <c r="CB18" s="73">
        <f>BX18-[1]ალფა!$G$169</f>
        <v>0</v>
      </c>
      <c r="CC18" s="73">
        <f>BY18-[1]ალფა!$I$170</f>
        <v>0</v>
      </c>
      <c r="CD18" s="73">
        <f t="shared" si="19"/>
        <v>0</v>
      </c>
      <c r="CE18" s="73">
        <f>[1]ალფა!$F$123</f>
        <v>0</v>
      </c>
      <c r="CF18" s="73">
        <f>[1]ალფა!$H$123</f>
        <v>0</v>
      </c>
      <c r="CG18" s="73">
        <f>[1]ალფა!$J$123</f>
        <v>0</v>
      </c>
      <c r="CH18" s="73">
        <f t="shared" si="20"/>
        <v>0</v>
      </c>
      <c r="CI18" s="73">
        <f>CE18-[1]ალფა!$E$170</f>
        <v>0</v>
      </c>
      <c r="CJ18" s="73">
        <f>CF18-[1]ალფა!$G$170</f>
        <v>0</v>
      </c>
      <c r="CK18" s="73">
        <f>CG18-[1]ალფა!$I$170</f>
        <v>0</v>
      </c>
      <c r="CL18" s="73">
        <f t="shared" si="21"/>
        <v>0</v>
      </c>
      <c r="CM18" s="73">
        <f>[1]ალფა!$F$126</f>
        <v>0</v>
      </c>
      <c r="CN18" s="73">
        <f>[1]ალფა!$H$126</f>
        <v>0</v>
      </c>
      <c r="CO18" s="73">
        <f>[1]ალფა!$J$126</f>
        <v>0</v>
      </c>
      <c r="CP18" s="73">
        <f t="shared" si="22"/>
        <v>0</v>
      </c>
      <c r="CQ18" s="73">
        <f>CM18-[1]ალფა!$E$173</f>
        <v>0</v>
      </c>
      <c r="CR18" s="73">
        <f>CN18-[1]ალფა!$G$173</f>
        <v>0</v>
      </c>
      <c r="CS18" s="73">
        <f>CO18-[1]ალფა!$I$173</f>
        <v>0</v>
      </c>
      <c r="CT18" s="73">
        <f t="shared" si="23"/>
        <v>0</v>
      </c>
      <c r="CU18" s="73">
        <f>[1]ალფა!$F$127</f>
        <v>38877.409999999996</v>
      </c>
      <c r="CV18" s="73">
        <f>[1]ალფა!$H$127</f>
        <v>0</v>
      </c>
      <c r="CW18" s="73">
        <f>[1]ალფა!$J$127</f>
        <v>0</v>
      </c>
      <c r="CX18" s="73">
        <f t="shared" si="24"/>
        <v>38877.409999999996</v>
      </c>
      <c r="CY18" s="73">
        <f>CU18-[1]ალფა!$E$174</f>
        <v>11659.669999999995</v>
      </c>
      <c r="CZ18" s="73">
        <f>CV18-[1]ალფა!$G$174</f>
        <v>0</v>
      </c>
      <c r="DA18" s="73">
        <f>CW18-[1]ალფა!$I$174</f>
        <v>0</v>
      </c>
      <c r="DB18" s="73">
        <f t="shared" si="25"/>
        <v>11659.669999999995</v>
      </c>
      <c r="DC18" s="73">
        <f>[1]ალფა!$F$128</f>
        <v>0</v>
      </c>
      <c r="DD18" s="73">
        <f>[1]ალფა!$H$128</f>
        <v>0</v>
      </c>
      <c r="DE18" s="73">
        <f>[1]ალფა!$J$128</f>
        <v>0</v>
      </c>
      <c r="DF18" s="73">
        <f t="shared" si="26"/>
        <v>0</v>
      </c>
      <c r="DG18" s="73">
        <f>DC18-[1]ალფა!$E$175</f>
        <v>0</v>
      </c>
      <c r="DH18" s="73">
        <f>DD18-[1]ალფა!$G$175</f>
        <v>0</v>
      </c>
      <c r="DI18" s="73">
        <f>DE18-[1]ალფა!$I$175</f>
        <v>0</v>
      </c>
      <c r="DJ18" s="73">
        <f t="shared" si="27"/>
        <v>0</v>
      </c>
      <c r="DK18" s="73">
        <f>[1]ალფა!$F$129</f>
        <v>0</v>
      </c>
      <c r="DL18" s="73">
        <f>[1]ალფა!$H$129</f>
        <v>0</v>
      </c>
      <c r="DM18" s="73">
        <f>[1]ალფა!$J$129</f>
        <v>0</v>
      </c>
      <c r="DN18" s="73">
        <f t="shared" si="28"/>
        <v>0</v>
      </c>
      <c r="DO18" s="73">
        <f>DK18-[1]ალფა!$E$176</f>
        <v>0</v>
      </c>
      <c r="DP18" s="73">
        <f>DL18-[1]ალფა!$G$176</f>
        <v>0</v>
      </c>
      <c r="DQ18" s="73">
        <f>DM18-[1]ალფა!$I$176</f>
        <v>0</v>
      </c>
      <c r="DR18" s="73">
        <f t="shared" si="29"/>
        <v>0</v>
      </c>
      <c r="DS18" s="73">
        <f>[1]ალფა!$F$133</f>
        <v>0</v>
      </c>
      <c r="DT18" s="73">
        <f>[1]ალფა!$H$133</f>
        <v>0</v>
      </c>
      <c r="DU18" s="73">
        <f>[1]ალფა!$J$133</f>
        <v>0</v>
      </c>
      <c r="DV18" s="73">
        <f t="shared" si="30"/>
        <v>0</v>
      </c>
      <c r="DW18" s="73">
        <f>DS18-[1]ალფა!$E$180</f>
        <v>0</v>
      </c>
      <c r="DX18" s="73">
        <f>DT18-[1]ალფა!$G$180</f>
        <v>0</v>
      </c>
      <c r="DY18" s="73">
        <f>DU18-[1]ალფა!$I$180</f>
        <v>0</v>
      </c>
      <c r="DZ18" s="73">
        <f t="shared" si="31"/>
        <v>0</v>
      </c>
      <c r="EA18" s="73">
        <f>[1]ალფა!$F$134</f>
        <v>0</v>
      </c>
      <c r="EB18" s="73">
        <f>[1]ალფა!$H$134</f>
        <v>0</v>
      </c>
      <c r="EC18" s="73">
        <f>[1]ალფა!$J$134</f>
        <v>0</v>
      </c>
      <c r="ED18" s="73">
        <f t="shared" si="32"/>
        <v>0</v>
      </c>
      <c r="EE18" s="73">
        <f>EA18-[1]ალფა!$E$181</f>
        <v>0</v>
      </c>
      <c r="EF18" s="73">
        <f>EB18-[1]ალფა!$G$181</f>
        <v>0</v>
      </c>
      <c r="EG18" s="73">
        <f>EC18-[1]ალფა!$I$181</f>
        <v>0</v>
      </c>
      <c r="EH18" s="73">
        <f t="shared" si="33"/>
        <v>0</v>
      </c>
      <c r="EI18" s="73">
        <f>[1]ალფა!$F$138</f>
        <v>0</v>
      </c>
      <c r="EJ18" s="73">
        <f>[1]ალფა!$H$138</f>
        <v>0</v>
      </c>
      <c r="EK18" s="73">
        <f>[1]ალფა!$J$138</f>
        <v>0</v>
      </c>
      <c r="EL18" s="73">
        <f t="shared" si="34"/>
        <v>0</v>
      </c>
      <c r="EM18" s="73">
        <f>EI18-[1]ალფა!$E$185</f>
        <v>0</v>
      </c>
      <c r="EN18" s="73">
        <f>EJ18-[1]ალფა!$G$185</f>
        <v>0</v>
      </c>
      <c r="EO18" s="73">
        <f>EK18-[1]ალფა!$I$185</f>
        <v>0</v>
      </c>
      <c r="EP18" s="73">
        <f t="shared" si="35"/>
        <v>0</v>
      </c>
      <c r="EQ18" s="73">
        <f t="shared" si="36"/>
        <v>281776.06711232662</v>
      </c>
      <c r="ER18" s="73">
        <f t="shared" si="37"/>
        <v>64537.749890499443</v>
      </c>
      <c r="ES18" s="73">
        <f t="shared" si="38"/>
        <v>617356.07299717388</v>
      </c>
      <c r="ET18" s="73">
        <f t="shared" si="39"/>
        <v>963669.8899999999</v>
      </c>
      <c r="EU18" s="73">
        <f t="shared" si="40"/>
        <v>249318.5071123266</v>
      </c>
      <c r="EV18" s="73">
        <f t="shared" si="41"/>
        <v>52377.349890499449</v>
      </c>
      <c r="EW18" s="73">
        <f t="shared" si="42"/>
        <v>581197.21299717389</v>
      </c>
      <c r="EX18" s="73">
        <f t="shared" si="43"/>
        <v>882893.07000000007</v>
      </c>
    </row>
    <row r="19" spans="1:154" ht="24.95" customHeight="1" x14ac:dyDescent="0.2">
      <c r="A19" s="53">
        <v>12</v>
      </c>
      <c r="B19" s="72" t="s">
        <v>49</v>
      </c>
      <c r="C19" s="73">
        <f>[1]სტანდარტი5!$F$38</f>
        <v>0</v>
      </c>
      <c r="D19" s="73">
        <f>[1]სტანდარტი5!$H$38</f>
        <v>0</v>
      </c>
      <c r="E19" s="73">
        <f>[1]სტანდარტი5!$J$38</f>
        <v>0</v>
      </c>
      <c r="F19" s="73">
        <f t="shared" si="0"/>
        <v>0</v>
      </c>
      <c r="G19" s="73">
        <f>C19-[1]სტანდარტი5!$E$50</f>
        <v>0</v>
      </c>
      <c r="H19" s="73">
        <f>D19-[1]სტანდარტი5!$G$50</f>
        <v>0</v>
      </c>
      <c r="I19" s="73">
        <f>E19-[1]სტანდარტი5!$I$50</f>
        <v>0</v>
      </c>
      <c r="J19" s="73">
        <f t="shared" si="1"/>
        <v>0</v>
      </c>
      <c r="K19" s="73">
        <f>[1]სტანდარტი!$F$105</f>
        <v>0</v>
      </c>
      <c r="L19" s="73">
        <f>[1]სტანდარტი!$H$105</f>
        <v>0</v>
      </c>
      <c r="M19" s="73">
        <f>[1]სტანდარტი!$J$105</f>
        <v>0</v>
      </c>
      <c r="N19" s="73">
        <f t="shared" si="2"/>
        <v>0</v>
      </c>
      <c r="O19" s="73">
        <f>K19-[1]სტანდარტი!$E$152</f>
        <v>0</v>
      </c>
      <c r="P19" s="73">
        <f>L19-[1]სტანდარტი!$G$152</f>
        <v>0</v>
      </c>
      <c r="Q19" s="73">
        <f>M19-[1]სტანდარტი!$I$152</f>
        <v>0</v>
      </c>
      <c r="R19" s="73">
        <f t="shared" si="3"/>
        <v>0</v>
      </c>
      <c r="S19" s="73">
        <f>[1]სტანდარტი!$F$106</f>
        <v>0</v>
      </c>
      <c r="T19" s="73">
        <f>[1]სტანდარტი!$H$106</f>
        <v>0</v>
      </c>
      <c r="U19" s="73">
        <f>[1]სტანდარტი!$J$106</f>
        <v>0</v>
      </c>
      <c r="V19" s="73">
        <f t="shared" si="4"/>
        <v>0</v>
      </c>
      <c r="W19" s="73">
        <f>S19-[1]სტანდარტი!$E$154</f>
        <v>0</v>
      </c>
      <c r="X19" s="73">
        <f>T19-[1]სტანდარტი!$G$154</f>
        <v>0</v>
      </c>
      <c r="Y19" s="73">
        <f>U19-[1]სტანდარტი!$I$153</f>
        <v>0</v>
      </c>
      <c r="Z19" s="73">
        <f t="shared" si="5"/>
        <v>0</v>
      </c>
      <c r="AA19" s="73">
        <f>[1]სტანდარტი!$F$109</f>
        <v>460380.2</v>
      </c>
      <c r="AB19" s="73">
        <f>[1]სტანდარტი!$H$109</f>
        <v>0</v>
      </c>
      <c r="AC19" s="73">
        <f>[1]სტანდარტი!$J$109</f>
        <v>0</v>
      </c>
      <c r="AD19" s="73">
        <f t="shared" si="6"/>
        <v>460380.2</v>
      </c>
      <c r="AE19" s="73">
        <f>AA19-[1]სტანდარტი!$E$156</f>
        <v>460380.2</v>
      </c>
      <c r="AF19" s="73">
        <f>AB19-[1]სტანდარტი!$G$156</f>
        <v>0</v>
      </c>
      <c r="AG19" s="73">
        <f>AC19-[1]სტანდარტი!$I$156</f>
        <v>0</v>
      </c>
      <c r="AH19" s="73">
        <f t="shared" si="7"/>
        <v>460380.2</v>
      </c>
      <c r="AI19" s="73">
        <f>[1]სტანდარტი!$F$110</f>
        <v>89502</v>
      </c>
      <c r="AJ19" s="73">
        <f>[1]სტანდარტი!$H$110</f>
        <v>113003</v>
      </c>
      <c r="AK19" s="73">
        <f>[1]სტანდარტი!$J$110</f>
        <v>0</v>
      </c>
      <c r="AL19" s="73">
        <f t="shared" si="8"/>
        <v>202505</v>
      </c>
      <c r="AM19" s="73">
        <f>AI19-[1]სტანდარტი!$E$157</f>
        <v>89502</v>
      </c>
      <c r="AN19" s="73">
        <f>AJ19-[1]სტანდარტი!$G$157</f>
        <v>113003</v>
      </c>
      <c r="AO19" s="73">
        <f>AK19-[1]სტანდარტი!$I$157</f>
        <v>0</v>
      </c>
      <c r="AP19" s="73">
        <f t="shared" si="9"/>
        <v>202505</v>
      </c>
      <c r="AQ19" s="73">
        <f>[1]სტანდარტი!$F$113</f>
        <v>8837</v>
      </c>
      <c r="AR19" s="73">
        <f>[1]სტანდარტი!$H$113</f>
        <v>21482</v>
      </c>
      <c r="AS19" s="73">
        <f>[1]სტანდარტი!$J$113</f>
        <v>0</v>
      </c>
      <c r="AT19" s="73">
        <f t="shared" si="10"/>
        <v>30319</v>
      </c>
      <c r="AU19" s="73">
        <f>AQ19-[1]სტანდარტი!$E$160</f>
        <v>8837</v>
      </c>
      <c r="AV19" s="73">
        <f>AR19-[1]სტანდარტი!$G$160</f>
        <v>21482</v>
      </c>
      <c r="AW19" s="73">
        <f>AS19-[1]სტანდარტი!$I$160</f>
        <v>0</v>
      </c>
      <c r="AX19" s="73">
        <f t="shared" si="11"/>
        <v>30319</v>
      </c>
      <c r="AY19" s="73">
        <f>[1]სტანდარტი!$F$117</f>
        <v>0</v>
      </c>
      <c r="AZ19" s="73">
        <f>[1]სტანდარტი!$H$117</f>
        <v>0</v>
      </c>
      <c r="BA19" s="73">
        <f>[1]სტანდარტი!$J$117</f>
        <v>0</v>
      </c>
      <c r="BB19" s="73">
        <f t="shared" si="12"/>
        <v>0</v>
      </c>
      <c r="BC19" s="73">
        <f>AY19-[1]სტანდარტი!$E$164</f>
        <v>0</v>
      </c>
      <c r="BD19" s="73">
        <f>AZ19-[1]სტანდარტი!$G$164</f>
        <v>0</v>
      </c>
      <c r="BE19" s="73">
        <f>BA19-[1]სტანდარტი!$I$164</f>
        <v>0</v>
      </c>
      <c r="BF19" s="73">
        <f t="shared" si="13"/>
        <v>0</v>
      </c>
      <c r="BG19" s="73">
        <f>[1]სტანდარტი!$F$118</f>
        <v>0</v>
      </c>
      <c r="BH19" s="73">
        <f>[1]სტანდარტი!$H$118</f>
        <v>0</v>
      </c>
      <c r="BI19" s="73">
        <f>[1]სტანდარტი!$J$118</f>
        <v>0</v>
      </c>
      <c r="BJ19" s="73">
        <f t="shared" si="14"/>
        <v>0</v>
      </c>
      <c r="BK19" s="73">
        <f>BG19-[1]სტანდარტი!$E$165</f>
        <v>0</v>
      </c>
      <c r="BL19" s="73">
        <f>BH19-[1]სტანდარტი!$G$165</f>
        <v>0</v>
      </c>
      <c r="BM19" s="73">
        <f>BI19-[1]სტანდარტი!$I$165</f>
        <v>0</v>
      </c>
      <c r="BN19" s="73">
        <f t="shared" si="15"/>
        <v>0</v>
      </c>
      <c r="BO19" s="73">
        <f>[1]სტანდარტი!$F$119</f>
        <v>0</v>
      </c>
      <c r="BP19" s="73">
        <f>[1]სტანდარტი!$H$119</f>
        <v>0</v>
      </c>
      <c r="BQ19" s="73">
        <f>[1]სტანდარტი!$J$119</f>
        <v>0</v>
      </c>
      <c r="BR19" s="73">
        <f t="shared" si="16"/>
        <v>0</v>
      </c>
      <c r="BS19" s="73">
        <f>BO19-[1]სტანდარტი!$E$166</f>
        <v>0</v>
      </c>
      <c r="BT19" s="73">
        <f>BP19-[1]სტანდარტი!$G$166</f>
        <v>0</v>
      </c>
      <c r="BU19" s="73">
        <f>BQ19-[1]სტანდარტი!$I$166</f>
        <v>0</v>
      </c>
      <c r="BV19" s="73">
        <f t="shared" si="17"/>
        <v>0</v>
      </c>
      <c r="BW19" s="73">
        <f>[1]სტანდარტი!$F$122</f>
        <v>0</v>
      </c>
      <c r="BX19" s="73">
        <f>[1]სტანდარტი!$H$122</f>
        <v>0</v>
      </c>
      <c r="BY19" s="73">
        <f>[1]სტანდარტი!$J$122</f>
        <v>0</v>
      </c>
      <c r="BZ19" s="73">
        <f t="shared" si="18"/>
        <v>0</v>
      </c>
      <c r="CA19" s="73">
        <f>BW19-[1]სტანდარტი!$E$169</f>
        <v>0</v>
      </c>
      <c r="CB19" s="73">
        <f>BX19-[1]სტანდარტი!$G$169</f>
        <v>0</v>
      </c>
      <c r="CC19" s="73">
        <f>BY19-[1]სტანდარტი!$I$170</f>
        <v>0</v>
      </c>
      <c r="CD19" s="73">
        <f t="shared" si="19"/>
        <v>0</v>
      </c>
      <c r="CE19" s="73">
        <f>[1]სტანდარტი!$F$123</f>
        <v>0</v>
      </c>
      <c r="CF19" s="73">
        <f>[1]სტანდარტი!$H$123</f>
        <v>0</v>
      </c>
      <c r="CG19" s="73">
        <f>[1]სტანდარტი!$J$123</f>
        <v>0</v>
      </c>
      <c r="CH19" s="73">
        <f t="shared" si="20"/>
        <v>0</v>
      </c>
      <c r="CI19" s="73">
        <f>CE19-[1]სტანდარტი!$E$170</f>
        <v>0</v>
      </c>
      <c r="CJ19" s="73">
        <f>CF19-[1]სტანდარტი!$G$170</f>
        <v>0</v>
      </c>
      <c r="CK19" s="73">
        <f>CG19-[1]სტანდარტი!$I$170</f>
        <v>0</v>
      </c>
      <c r="CL19" s="73">
        <f t="shared" si="21"/>
        <v>0</v>
      </c>
      <c r="CM19" s="73">
        <f>[1]სტანდარტი!$F$126</f>
        <v>2137.5</v>
      </c>
      <c r="CN19" s="73">
        <f>[1]სტანდარტი!$H$126</f>
        <v>0</v>
      </c>
      <c r="CO19" s="73">
        <f>[1]სტანდარტი!$J$126</f>
        <v>0</v>
      </c>
      <c r="CP19" s="73">
        <f t="shared" si="22"/>
        <v>2137.5</v>
      </c>
      <c r="CQ19" s="73">
        <f>CM19-[1]სტანდარტი!$E$173</f>
        <v>2137.5</v>
      </c>
      <c r="CR19" s="73">
        <f>CN19-[1]სტანდარტი!$G$173</f>
        <v>0</v>
      </c>
      <c r="CS19" s="73">
        <f>CO19-[1]სტანდარტი!$I$173</f>
        <v>0</v>
      </c>
      <c r="CT19" s="73">
        <f t="shared" si="23"/>
        <v>2137.5</v>
      </c>
      <c r="CU19" s="73">
        <f>[1]სტანდარტი!$F$127</f>
        <v>79.099999999999994</v>
      </c>
      <c r="CV19" s="73">
        <f>[1]სტანდარტი!$H$127</f>
        <v>0</v>
      </c>
      <c r="CW19" s="73">
        <f>[1]სტანდარტი!$J$127</f>
        <v>0</v>
      </c>
      <c r="CX19" s="73">
        <f t="shared" si="24"/>
        <v>79.099999999999994</v>
      </c>
      <c r="CY19" s="73">
        <f>CU19-[1]სტანდარტი!$E$174</f>
        <v>79.099999999999994</v>
      </c>
      <c r="CZ19" s="73">
        <f>CV19-[1]სტანდარტი!$G$174</f>
        <v>0</v>
      </c>
      <c r="DA19" s="73">
        <f>CW19-[1]სტანდარტი!$I$174</f>
        <v>0</v>
      </c>
      <c r="DB19" s="73">
        <f t="shared" si="25"/>
        <v>79.099999999999994</v>
      </c>
      <c r="DC19" s="73">
        <f>[1]სტანდარტი!$F$128</f>
        <v>0</v>
      </c>
      <c r="DD19" s="73">
        <f>[1]სტანდარტი!$H$128</f>
        <v>0</v>
      </c>
      <c r="DE19" s="73">
        <f>[1]სტანდარტი!$J$128</f>
        <v>0</v>
      </c>
      <c r="DF19" s="73">
        <f t="shared" si="26"/>
        <v>0</v>
      </c>
      <c r="DG19" s="73">
        <f>DC19-[1]სტანდარტი!$E$175</f>
        <v>0</v>
      </c>
      <c r="DH19" s="73">
        <f>DD19-[1]სტანდარტი!$G$175</f>
        <v>0</v>
      </c>
      <c r="DI19" s="73">
        <f>DE19-[1]სტანდარტი!$I$175</f>
        <v>0</v>
      </c>
      <c r="DJ19" s="73">
        <f t="shared" si="27"/>
        <v>0</v>
      </c>
      <c r="DK19" s="73">
        <f>[1]სტანდარტი!$F$129</f>
        <v>474</v>
      </c>
      <c r="DL19" s="73">
        <f>[1]სტანდარტი!$H$129</f>
        <v>0</v>
      </c>
      <c r="DM19" s="73">
        <f>[1]სტანდარტი!$J$129</f>
        <v>0</v>
      </c>
      <c r="DN19" s="73">
        <f t="shared" si="28"/>
        <v>474</v>
      </c>
      <c r="DO19" s="73">
        <f>DK19-[1]სტანდარტი!$E$176</f>
        <v>474</v>
      </c>
      <c r="DP19" s="73">
        <f>DL19-[1]სტანდარტი!$G$176</f>
        <v>0</v>
      </c>
      <c r="DQ19" s="73">
        <f>DM19-[1]სტანდარტი!$I$176</f>
        <v>0</v>
      </c>
      <c r="DR19" s="73">
        <f t="shared" si="29"/>
        <v>474</v>
      </c>
      <c r="DS19" s="73">
        <f>[1]სტანდარტი!$F$133</f>
        <v>0</v>
      </c>
      <c r="DT19" s="73">
        <f>[1]სტანდარტი!$H$133</f>
        <v>0</v>
      </c>
      <c r="DU19" s="73">
        <f>[1]სტანდარტი!$J$133</f>
        <v>0</v>
      </c>
      <c r="DV19" s="73">
        <f t="shared" si="30"/>
        <v>0</v>
      </c>
      <c r="DW19" s="73">
        <f>DS19-[1]სტანდარტი!$E$180</f>
        <v>0</v>
      </c>
      <c r="DX19" s="73">
        <f>DT19-[1]სტანდარტი!$G$180</f>
        <v>0</v>
      </c>
      <c r="DY19" s="73">
        <f>DU19-[1]სტანდარტი!$I$180</f>
        <v>0</v>
      </c>
      <c r="DZ19" s="73">
        <f t="shared" si="31"/>
        <v>0</v>
      </c>
      <c r="EA19" s="73">
        <f>[1]სტანდარტი!$F$134</f>
        <v>0</v>
      </c>
      <c r="EB19" s="73">
        <f>[1]სტანდარტი!$H$134</f>
        <v>0</v>
      </c>
      <c r="EC19" s="73">
        <f>[1]სტანდარტი!$J$134</f>
        <v>0</v>
      </c>
      <c r="ED19" s="73">
        <f t="shared" si="32"/>
        <v>0</v>
      </c>
      <c r="EE19" s="73">
        <f>EA19-[1]სტანდარტი!$E$181</f>
        <v>0</v>
      </c>
      <c r="EF19" s="73">
        <f>EB19-[1]სტანდარტი!$G$181</f>
        <v>0</v>
      </c>
      <c r="EG19" s="73">
        <f>EC19-[1]სტანდარტი!$I$181</f>
        <v>0</v>
      </c>
      <c r="EH19" s="73">
        <f t="shared" si="33"/>
        <v>0</v>
      </c>
      <c r="EI19" s="73">
        <f>[1]სტანდარტი!$F$138</f>
        <v>0</v>
      </c>
      <c r="EJ19" s="73">
        <f>[1]სტანდარტი!$H$138</f>
        <v>0</v>
      </c>
      <c r="EK19" s="73">
        <f>[1]სტანდარტი!$J$138</f>
        <v>0</v>
      </c>
      <c r="EL19" s="73">
        <f t="shared" si="34"/>
        <v>0</v>
      </c>
      <c r="EM19" s="73">
        <f>EI19-[1]სტანდარტი!$E$185</f>
        <v>0</v>
      </c>
      <c r="EN19" s="73">
        <f>EJ19-[1]სტანდარტი!$G$185</f>
        <v>0</v>
      </c>
      <c r="EO19" s="73">
        <f>EK19-[1]სტანდარტი!$I$185</f>
        <v>0</v>
      </c>
      <c r="EP19" s="73">
        <f t="shared" si="35"/>
        <v>0</v>
      </c>
      <c r="EQ19" s="73">
        <f t="shared" si="36"/>
        <v>561409.79999999993</v>
      </c>
      <c r="ER19" s="73">
        <f t="shared" si="37"/>
        <v>134485</v>
      </c>
      <c r="ES19" s="73">
        <f t="shared" si="38"/>
        <v>0</v>
      </c>
      <c r="ET19" s="73">
        <f t="shared" si="39"/>
        <v>695894.79999999993</v>
      </c>
      <c r="EU19" s="73">
        <f t="shared" si="40"/>
        <v>561409.79999999993</v>
      </c>
      <c r="EV19" s="73">
        <f t="shared" si="41"/>
        <v>134485</v>
      </c>
      <c r="EW19" s="73">
        <f t="shared" si="42"/>
        <v>0</v>
      </c>
      <c r="EX19" s="73">
        <f t="shared" si="43"/>
        <v>695894.79999999993</v>
      </c>
    </row>
    <row r="20" spans="1:154" ht="24.95" customHeight="1" x14ac:dyDescent="0.2">
      <c r="A20" s="53">
        <v>13</v>
      </c>
      <c r="B20" s="72" t="s">
        <v>63</v>
      </c>
      <c r="C20" s="73">
        <f>[1]ტაო5!$F$38</f>
        <v>0</v>
      </c>
      <c r="D20" s="73">
        <f>[1]ტაო5!$H$38</f>
        <v>0</v>
      </c>
      <c r="E20" s="73">
        <f>[1]ტაო5!$J$38</f>
        <v>0</v>
      </c>
      <c r="F20" s="73">
        <f t="shared" si="0"/>
        <v>0</v>
      </c>
      <c r="G20" s="73">
        <f>C20-[1]ტაო5!$E$50</f>
        <v>0</v>
      </c>
      <c r="H20" s="73">
        <f>D20-[1]ტაო5!$G$50</f>
        <v>0</v>
      </c>
      <c r="I20" s="73">
        <f>E20-[1]ტაო5!$I$50</f>
        <v>0</v>
      </c>
      <c r="J20" s="73">
        <f t="shared" si="1"/>
        <v>0</v>
      </c>
      <c r="K20" s="73">
        <f>[1]ტაო!$F$105</f>
        <v>0</v>
      </c>
      <c r="L20" s="73">
        <f>[1]ტაო!$H$105</f>
        <v>0</v>
      </c>
      <c r="M20" s="73">
        <f>[1]ტაო!$J$105</f>
        <v>0</v>
      </c>
      <c r="N20" s="73">
        <f t="shared" si="2"/>
        <v>0</v>
      </c>
      <c r="O20" s="73">
        <f>K20-[1]ტაო!$E$152</f>
        <v>0</v>
      </c>
      <c r="P20" s="73">
        <f>L20-[1]ტაო!$G$152</f>
        <v>0</v>
      </c>
      <c r="Q20" s="73">
        <f>M20-[1]ტაო!$I$152</f>
        <v>0</v>
      </c>
      <c r="R20" s="73">
        <f t="shared" si="3"/>
        <v>0</v>
      </c>
      <c r="S20" s="73">
        <f>[1]ტაო!$F$106</f>
        <v>0</v>
      </c>
      <c r="T20" s="73">
        <f>[1]ტაო!$H$106</f>
        <v>0</v>
      </c>
      <c r="U20" s="73">
        <f>[1]ტაო!$J$106</f>
        <v>0</v>
      </c>
      <c r="V20" s="73">
        <f t="shared" si="4"/>
        <v>0</v>
      </c>
      <c r="W20" s="73">
        <f>S20-[1]ტაო!$E$154</f>
        <v>0</v>
      </c>
      <c r="X20" s="73">
        <f>T20-[1]ტაო!$G$154</f>
        <v>0</v>
      </c>
      <c r="Y20" s="73">
        <f>U20-[1]ტაო!$I$153</f>
        <v>0</v>
      </c>
      <c r="Z20" s="73">
        <f t="shared" si="5"/>
        <v>0</v>
      </c>
      <c r="AA20" s="73">
        <f>[1]ტაო!$F$109</f>
        <v>0</v>
      </c>
      <c r="AB20" s="73">
        <f>[1]ტაო!$H$109</f>
        <v>0</v>
      </c>
      <c r="AC20" s="73">
        <f>[1]ტაო!$J$109</f>
        <v>0</v>
      </c>
      <c r="AD20" s="73">
        <f t="shared" si="6"/>
        <v>0</v>
      </c>
      <c r="AE20" s="73">
        <f>AA20-[1]ტაო!$E$156</f>
        <v>0</v>
      </c>
      <c r="AF20" s="73">
        <f>AB20-[1]ტაო!$G$156</f>
        <v>0</v>
      </c>
      <c r="AG20" s="73">
        <f>AC20-[1]ტაო!$I$156</f>
        <v>0</v>
      </c>
      <c r="AH20" s="73">
        <f t="shared" si="7"/>
        <v>0</v>
      </c>
      <c r="AI20" s="73">
        <f>[1]ტაო!$F$110</f>
        <v>16891.25</v>
      </c>
      <c r="AJ20" s="73">
        <f>[1]ტაო!$H$110</f>
        <v>0</v>
      </c>
      <c r="AK20" s="73">
        <f>[1]ტაო!$J$110</f>
        <v>0</v>
      </c>
      <c r="AL20" s="73">
        <f t="shared" si="8"/>
        <v>16891.25</v>
      </c>
      <c r="AM20" s="73">
        <f>AI20-[1]ტაო!$E$157</f>
        <v>16891.25</v>
      </c>
      <c r="AN20" s="73">
        <f>AJ20-[1]ტაო!$G$157</f>
        <v>0</v>
      </c>
      <c r="AO20" s="73">
        <f>AK20-[1]ტაო!$I$157</f>
        <v>0</v>
      </c>
      <c r="AP20" s="73">
        <f t="shared" si="9"/>
        <v>16891.25</v>
      </c>
      <c r="AQ20" s="73">
        <f>[1]ტაო!$F$113</f>
        <v>0</v>
      </c>
      <c r="AR20" s="73">
        <f>[1]ტაო!$H$113</f>
        <v>0</v>
      </c>
      <c r="AS20" s="73">
        <f>[1]ტაო!$J$113</f>
        <v>0</v>
      </c>
      <c r="AT20" s="73">
        <f t="shared" si="10"/>
        <v>0</v>
      </c>
      <c r="AU20" s="73">
        <f>AQ20-[1]ტაო!$E$160</f>
        <v>0</v>
      </c>
      <c r="AV20" s="73">
        <f>AR20-[1]ტაო!$G$160</f>
        <v>0</v>
      </c>
      <c r="AW20" s="73">
        <f>AS20-[1]ტაო!$I$160</f>
        <v>0</v>
      </c>
      <c r="AX20" s="73">
        <f t="shared" si="11"/>
        <v>0</v>
      </c>
      <c r="AY20" s="73">
        <f>[1]ტაო!$F$117</f>
        <v>0</v>
      </c>
      <c r="AZ20" s="73">
        <f>[1]ტაო!$H$117</f>
        <v>0</v>
      </c>
      <c r="BA20" s="73">
        <f>[1]ტაო!$J$117</f>
        <v>0</v>
      </c>
      <c r="BB20" s="73">
        <f t="shared" si="12"/>
        <v>0</v>
      </c>
      <c r="BC20" s="73">
        <f>AY20-[1]ტაო!$E$164</f>
        <v>0</v>
      </c>
      <c r="BD20" s="73">
        <f>AZ20-[1]ტაო!$G$164</f>
        <v>0</v>
      </c>
      <c r="BE20" s="73">
        <f>BA20-[1]ტაო!$I$164</f>
        <v>0</v>
      </c>
      <c r="BF20" s="73">
        <f t="shared" si="13"/>
        <v>0</v>
      </c>
      <c r="BG20" s="73">
        <f>[1]ტაო!$F$118</f>
        <v>0</v>
      </c>
      <c r="BH20" s="73">
        <f>[1]ტაო!$H$118</f>
        <v>0</v>
      </c>
      <c r="BI20" s="73">
        <f>[1]ტაო!$J$118</f>
        <v>0</v>
      </c>
      <c r="BJ20" s="73">
        <f t="shared" si="14"/>
        <v>0</v>
      </c>
      <c r="BK20" s="73">
        <f>BG20-[1]ტაო!$E$165</f>
        <v>0</v>
      </c>
      <c r="BL20" s="73">
        <f>BH20-[1]ტაო!$G$165</f>
        <v>0</v>
      </c>
      <c r="BM20" s="73">
        <f>BI20-[1]ტაო!$I$165</f>
        <v>0</v>
      </c>
      <c r="BN20" s="73">
        <f t="shared" si="15"/>
        <v>0</v>
      </c>
      <c r="BO20" s="73">
        <f>[1]ტაო!$F$119</f>
        <v>0</v>
      </c>
      <c r="BP20" s="73">
        <f>[1]ტაო!$H$119</f>
        <v>0</v>
      </c>
      <c r="BQ20" s="73">
        <f>[1]ტაო!$J$119</f>
        <v>0</v>
      </c>
      <c r="BR20" s="73">
        <f t="shared" si="16"/>
        <v>0</v>
      </c>
      <c r="BS20" s="73">
        <f>BO20-[1]ტაო!$E$166</f>
        <v>0</v>
      </c>
      <c r="BT20" s="73">
        <f>BP20-[1]ტაო!$G$166</f>
        <v>0</v>
      </c>
      <c r="BU20" s="73">
        <f>BQ20-[1]ტაო!$I$166</f>
        <v>0</v>
      </c>
      <c r="BV20" s="73">
        <f t="shared" si="17"/>
        <v>0</v>
      </c>
      <c r="BW20" s="73">
        <f>[1]ტაო!$F$122</f>
        <v>0</v>
      </c>
      <c r="BX20" s="73">
        <f>[1]ტაო!$H$122</f>
        <v>0</v>
      </c>
      <c r="BY20" s="73">
        <f>[1]ტაო!$J$122</f>
        <v>0</v>
      </c>
      <c r="BZ20" s="73">
        <f t="shared" si="18"/>
        <v>0</v>
      </c>
      <c r="CA20" s="73">
        <f>BW20-[1]ტაო!$E$169</f>
        <v>0</v>
      </c>
      <c r="CB20" s="73">
        <f>BX20-[1]ტაო!$G$169</f>
        <v>0</v>
      </c>
      <c r="CC20" s="73">
        <f>BY20-[1]ტაო!$I$170</f>
        <v>0</v>
      </c>
      <c r="CD20" s="73">
        <f t="shared" si="19"/>
        <v>0</v>
      </c>
      <c r="CE20" s="73">
        <f>[1]ტაო!$F$123</f>
        <v>0</v>
      </c>
      <c r="CF20" s="73">
        <f>[1]ტაო!$H$123</f>
        <v>0</v>
      </c>
      <c r="CG20" s="73">
        <f>[1]ტაო!$J$123</f>
        <v>0</v>
      </c>
      <c r="CH20" s="73">
        <f t="shared" si="20"/>
        <v>0</v>
      </c>
      <c r="CI20" s="73">
        <f>CE20-[1]ტაო!$E$170</f>
        <v>0</v>
      </c>
      <c r="CJ20" s="73">
        <f>CF20-[1]ტაო!$G$170</f>
        <v>0</v>
      </c>
      <c r="CK20" s="73">
        <f>CG20-[1]ტაო!$I$170</f>
        <v>0</v>
      </c>
      <c r="CL20" s="73">
        <f t="shared" si="21"/>
        <v>0</v>
      </c>
      <c r="CM20" s="73">
        <f>[1]ტაო!$F$126</f>
        <v>0</v>
      </c>
      <c r="CN20" s="73">
        <f>[1]ტაო!$H$126</f>
        <v>0</v>
      </c>
      <c r="CO20" s="73">
        <f>[1]ტაო!$J$126</f>
        <v>0</v>
      </c>
      <c r="CP20" s="73">
        <f t="shared" si="22"/>
        <v>0</v>
      </c>
      <c r="CQ20" s="73">
        <f>CM20-[1]ტაო!$E$173</f>
        <v>0</v>
      </c>
      <c r="CR20" s="73">
        <f>CN20-[1]ტაო!$G$173</f>
        <v>0</v>
      </c>
      <c r="CS20" s="73">
        <f>CO20-[1]ტაო!$I$173</f>
        <v>0</v>
      </c>
      <c r="CT20" s="73">
        <f t="shared" si="23"/>
        <v>0</v>
      </c>
      <c r="CU20" s="73">
        <f>[1]ტაო!$F$127</f>
        <v>0</v>
      </c>
      <c r="CV20" s="73">
        <f>[1]ტაო!$H$127</f>
        <v>0</v>
      </c>
      <c r="CW20" s="73">
        <f>[1]ტაო!$J$127</f>
        <v>0</v>
      </c>
      <c r="CX20" s="73">
        <f t="shared" si="24"/>
        <v>0</v>
      </c>
      <c r="CY20" s="73">
        <f>CU20-[1]ტაო!$E$174</f>
        <v>0</v>
      </c>
      <c r="CZ20" s="73">
        <f>CV20-[1]ტაო!$G$174</f>
        <v>0</v>
      </c>
      <c r="DA20" s="73">
        <f>CW20-[1]ტაო!$I$174</f>
        <v>0</v>
      </c>
      <c r="DB20" s="73">
        <f t="shared" si="25"/>
        <v>0</v>
      </c>
      <c r="DC20" s="73">
        <f>[1]ტაო!$F$128</f>
        <v>0</v>
      </c>
      <c r="DD20" s="73">
        <f>[1]ტაო!$H$128</f>
        <v>0</v>
      </c>
      <c r="DE20" s="73">
        <f>[1]ტაო!$J$128</f>
        <v>0</v>
      </c>
      <c r="DF20" s="73">
        <f t="shared" si="26"/>
        <v>0</v>
      </c>
      <c r="DG20" s="73">
        <f>DC20-[1]ტაო!$E$175</f>
        <v>0</v>
      </c>
      <c r="DH20" s="73">
        <f>DD20-[1]ტაო!$G$175</f>
        <v>0</v>
      </c>
      <c r="DI20" s="73">
        <f>DE20-[1]ტაო!$I$175</f>
        <v>0</v>
      </c>
      <c r="DJ20" s="73">
        <f t="shared" si="27"/>
        <v>0</v>
      </c>
      <c r="DK20" s="73">
        <f>[1]ტაო!$F$129</f>
        <v>0</v>
      </c>
      <c r="DL20" s="73">
        <f>[1]ტაო!$H$129</f>
        <v>0</v>
      </c>
      <c r="DM20" s="73">
        <f>[1]ტაო!$J$129</f>
        <v>0</v>
      </c>
      <c r="DN20" s="73">
        <f t="shared" si="28"/>
        <v>0</v>
      </c>
      <c r="DO20" s="73">
        <f>DK20-[1]ტაო!$E$176</f>
        <v>0</v>
      </c>
      <c r="DP20" s="73">
        <f>DL20-[1]ტაო!$G$176</f>
        <v>0</v>
      </c>
      <c r="DQ20" s="73">
        <f>DM20-[1]ტაო!$I$176</f>
        <v>0</v>
      </c>
      <c r="DR20" s="73">
        <f t="shared" si="29"/>
        <v>0</v>
      </c>
      <c r="DS20" s="73">
        <f>[1]ტაო!$F$133</f>
        <v>0</v>
      </c>
      <c r="DT20" s="73">
        <f>[1]ტაო!$H$133</f>
        <v>0</v>
      </c>
      <c r="DU20" s="73">
        <f>[1]ტაო!$J$133</f>
        <v>0</v>
      </c>
      <c r="DV20" s="73">
        <f t="shared" si="30"/>
        <v>0</v>
      </c>
      <c r="DW20" s="73">
        <f>DS20-[1]ტაო!$E$180</f>
        <v>0</v>
      </c>
      <c r="DX20" s="73">
        <f>DT20-[1]ტაო!$G$180</f>
        <v>0</v>
      </c>
      <c r="DY20" s="73">
        <f>DU20-[1]ტაო!$I$180</f>
        <v>0</v>
      </c>
      <c r="DZ20" s="73">
        <f t="shared" si="31"/>
        <v>0</v>
      </c>
      <c r="EA20" s="73">
        <f>[1]ტაო!$F$134</f>
        <v>0</v>
      </c>
      <c r="EB20" s="73">
        <f>[1]ტაო!$H$134</f>
        <v>0</v>
      </c>
      <c r="EC20" s="73">
        <f>[1]ტაო!$J$134</f>
        <v>0</v>
      </c>
      <c r="ED20" s="73">
        <f t="shared" si="32"/>
        <v>0</v>
      </c>
      <c r="EE20" s="73">
        <f>EA20-[1]ტაო!$E$181</f>
        <v>0</v>
      </c>
      <c r="EF20" s="73">
        <f>EB20-[1]ტაო!$G$181</f>
        <v>0</v>
      </c>
      <c r="EG20" s="73">
        <f>EC20-[1]ტაო!$I$181</f>
        <v>0</v>
      </c>
      <c r="EH20" s="73">
        <f t="shared" si="33"/>
        <v>0</v>
      </c>
      <c r="EI20" s="73">
        <f>[1]ტაო!$F$138</f>
        <v>0</v>
      </c>
      <c r="EJ20" s="73">
        <f>[1]ტაო!$H$138</f>
        <v>0</v>
      </c>
      <c r="EK20" s="73">
        <f>[1]ტაო!$J$138</f>
        <v>0</v>
      </c>
      <c r="EL20" s="73">
        <f t="shared" si="34"/>
        <v>0</v>
      </c>
      <c r="EM20" s="73">
        <f>EI20-[1]ტაო!$E$185</f>
        <v>0</v>
      </c>
      <c r="EN20" s="73">
        <f>EJ20-[1]ტაო!$G$185</f>
        <v>0</v>
      </c>
      <c r="EO20" s="73">
        <f>EK20-[1]ტაო!$I$185</f>
        <v>0</v>
      </c>
      <c r="EP20" s="73">
        <f t="shared" si="35"/>
        <v>0</v>
      </c>
      <c r="EQ20" s="73">
        <f t="shared" si="36"/>
        <v>16891.25</v>
      </c>
      <c r="ER20" s="73">
        <f t="shared" si="37"/>
        <v>0</v>
      </c>
      <c r="ES20" s="73">
        <f t="shared" si="38"/>
        <v>0</v>
      </c>
      <c r="ET20" s="73">
        <f t="shared" si="39"/>
        <v>16891.25</v>
      </c>
      <c r="EU20" s="73">
        <f t="shared" si="40"/>
        <v>16891.25</v>
      </c>
      <c r="EV20" s="73">
        <f t="shared" si="41"/>
        <v>0</v>
      </c>
      <c r="EW20" s="73">
        <f t="shared" si="42"/>
        <v>0</v>
      </c>
      <c r="EX20" s="73">
        <f t="shared" si="43"/>
        <v>16891.25</v>
      </c>
    </row>
    <row r="21" spans="1:154" ht="24.95" customHeight="1" x14ac:dyDescent="0.2">
      <c r="A21" s="53">
        <v>14</v>
      </c>
      <c r="B21" s="74" t="s">
        <v>64</v>
      </c>
      <c r="C21" s="73">
        <f>[1]კამარა5!$F$38</f>
        <v>0</v>
      </c>
      <c r="D21" s="73">
        <f>[1]კამარა5!$H$38</f>
        <v>0</v>
      </c>
      <c r="E21" s="73">
        <f>[1]კამარა5!$J$38</f>
        <v>0</v>
      </c>
      <c r="F21" s="73">
        <f t="shared" si="0"/>
        <v>0</v>
      </c>
      <c r="G21" s="73">
        <f>C21-[1]კამარა5!$E$50</f>
        <v>0</v>
      </c>
      <c r="H21" s="73">
        <f>D21-[1]კამარა5!$G$50</f>
        <v>0</v>
      </c>
      <c r="I21" s="73">
        <f>E21-[1]კამარა5!$I$50</f>
        <v>0</v>
      </c>
      <c r="J21" s="73">
        <f t="shared" si="1"/>
        <v>0</v>
      </c>
      <c r="K21" s="73">
        <f>[1]კამარა!$F$105</f>
        <v>0</v>
      </c>
      <c r="L21" s="73">
        <f>[1]კამარა!$H$105</f>
        <v>0</v>
      </c>
      <c r="M21" s="73">
        <f>[1]კამარა!$J$105</f>
        <v>0</v>
      </c>
      <c r="N21" s="73">
        <f t="shared" si="2"/>
        <v>0</v>
      </c>
      <c r="O21" s="73">
        <f>K21-[1]კამარა!$E$152</f>
        <v>0</v>
      </c>
      <c r="P21" s="73">
        <f>L21-[1]კამარა!$G$152</f>
        <v>0</v>
      </c>
      <c r="Q21" s="73">
        <f>M21-[1]კამარა!$I$152</f>
        <v>0</v>
      </c>
      <c r="R21" s="73">
        <f t="shared" si="3"/>
        <v>0</v>
      </c>
      <c r="S21" s="73">
        <f>[1]კამარა!$F$106</f>
        <v>0</v>
      </c>
      <c r="T21" s="73">
        <f>[1]კამარა!$H$106</f>
        <v>0</v>
      </c>
      <c r="U21" s="73">
        <f>[1]კამარა!$J$106</f>
        <v>0</v>
      </c>
      <c r="V21" s="73">
        <f t="shared" si="4"/>
        <v>0</v>
      </c>
      <c r="W21" s="73">
        <f>S21-[1]კამარა!$E$154</f>
        <v>0</v>
      </c>
      <c r="X21" s="73">
        <f>T21-[1]კამარა!$G$154</f>
        <v>0</v>
      </c>
      <c r="Y21" s="73">
        <f>U21-[1]კამარა!$I$153</f>
        <v>0</v>
      </c>
      <c r="Z21" s="73">
        <f t="shared" si="5"/>
        <v>0</v>
      </c>
      <c r="AA21" s="73">
        <f>[1]კამარა!$F$109</f>
        <v>0</v>
      </c>
      <c r="AB21" s="73">
        <f>[1]კამარა!$H$109</f>
        <v>0</v>
      </c>
      <c r="AC21" s="73">
        <f>[1]კამარა!$J$109</f>
        <v>0</v>
      </c>
      <c r="AD21" s="73">
        <f t="shared" si="6"/>
        <v>0</v>
      </c>
      <c r="AE21" s="73">
        <f>AA21-[1]კამარა!$E$156</f>
        <v>0</v>
      </c>
      <c r="AF21" s="73">
        <f>AB21-[1]კამარა!$G$156</f>
        <v>0</v>
      </c>
      <c r="AG21" s="73">
        <f>AC21-[1]კამარა!$I$156</f>
        <v>0</v>
      </c>
      <c r="AH21" s="73">
        <f t="shared" si="7"/>
        <v>0</v>
      </c>
      <c r="AI21" s="73">
        <f>[1]კამარა!$F$110</f>
        <v>637.31999999999994</v>
      </c>
      <c r="AJ21" s="73">
        <f>[1]კამარა!$H$110</f>
        <v>5284.05</v>
      </c>
      <c r="AK21" s="73">
        <f>[1]კამარა!$J$110</f>
        <v>0</v>
      </c>
      <c r="AL21" s="73">
        <f t="shared" si="8"/>
        <v>5921.37</v>
      </c>
      <c r="AM21" s="73">
        <f>AI21-[1]კამარა!$E$157</f>
        <v>637.31999999999994</v>
      </c>
      <c r="AN21" s="73">
        <f>AJ21-[1]კამარა!$G$157</f>
        <v>5284.05</v>
      </c>
      <c r="AO21" s="73">
        <f>AK21-[1]კამარა!$I$157</f>
        <v>0</v>
      </c>
      <c r="AP21" s="73">
        <f t="shared" si="9"/>
        <v>5921.37</v>
      </c>
      <c r="AQ21" s="73">
        <f>[1]კამარა!$F$113</f>
        <v>0</v>
      </c>
      <c r="AR21" s="73">
        <f>[1]კამარა!$H$113</f>
        <v>800</v>
      </c>
      <c r="AS21" s="73">
        <f>[1]კამარა!$J$113</f>
        <v>0</v>
      </c>
      <c r="AT21" s="73">
        <f t="shared" si="10"/>
        <v>800</v>
      </c>
      <c r="AU21" s="73">
        <f>AQ21-[1]კამარა!$E$160</f>
        <v>0</v>
      </c>
      <c r="AV21" s="73">
        <f>AR21-[1]კამარა!$G$160</f>
        <v>800</v>
      </c>
      <c r="AW21" s="73">
        <f>AS21-[1]კამარა!$I$160</f>
        <v>0</v>
      </c>
      <c r="AX21" s="73">
        <f t="shared" si="11"/>
        <v>800</v>
      </c>
      <c r="AY21" s="73">
        <f>[1]კამარა!$F$117</f>
        <v>0</v>
      </c>
      <c r="AZ21" s="73">
        <f>[1]კამარა!$H$117</f>
        <v>0</v>
      </c>
      <c r="BA21" s="73">
        <f>[1]კამარა!$J$117</f>
        <v>0</v>
      </c>
      <c r="BB21" s="73">
        <f t="shared" si="12"/>
        <v>0</v>
      </c>
      <c r="BC21" s="73">
        <f>AY21-[1]კამარა!$E$164</f>
        <v>0</v>
      </c>
      <c r="BD21" s="73">
        <f>AZ21-[1]კამარა!$G$164</f>
        <v>0</v>
      </c>
      <c r="BE21" s="73">
        <f>BA21-[1]კამარა!$I$164</f>
        <v>0</v>
      </c>
      <c r="BF21" s="73">
        <f t="shared" si="13"/>
        <v>0</v>
      </c>
      <c r="BG21" s="73">
        <f>[1]კამარა!$F$118</f>
        <v>0</v>
      </c>
      <c r="BH21" s="73">
        <f>[1]კამარა!$H$118</f>
        <v>0</v>
      </c>
      <c r="BI21" s="73">
        <f>[1]კამარა!$J$118</f>
        <v>0</v>
      </c>
      <c r="BJ21" s="73">
        <f t="shared" si="14"/>
        <v>0</v>
      </c>
      <c r="BK21" s="73">
        <f>BG21-[1]კამარა!$E$165</f>
        <v>0</v>
      </c>
      <c r="BL21" s="73">
        <f>BH21-[1]კამარა!$G$165</f>
        <v>0</v>
      </c>
      <c r="BM21" s="73">
        <f>BI21-[1]კამარა!$I$165</f>
        <v>0</v>
      </c>
      <c r="BN21" s="73">
        <f t="shared" si="15"/>
        <v>0</v>
      </c>
      <c r="BO21" s="73">
        <f>[1]კამარა!$F$119</f>
        <v>0</v>
      </c>
      <c r="BP21" s="73">
        <f>[1]კამარა!$H$119</f>
        <v>0</v>
      </c>
      <c r="BQ21" s="73">
        <f>[1]კამარა!$J$119</f>
        <v>0</v>
      </c>
      <c r="BR21" s="73">
        <f t="shared" si="16"/>
        <v>0</v>
      </c>
      <c r="BS21" s="73">
        <f>BO21-[1]კამარა!$E$166</f>
        <v>0</v>
      </c>
      <c r="BT21" s="73">
        <f>BP21-[1]კამარა!$G$166</f>
        <v>0</v>
      </c>
      <c r="BU21" s="73">
        <f>BQ21-[1]კამარა!$I$166</f>
        <v>0</v>
      </c>
      <c r="BV21" s="73">
        <f t="shared" si="17"/>
        <v>0</v>
      </c>
      <c r="BW21" s="73">
        <f>[1]კამარა!$F$122</f>
        <v>0</v>
      </c>
      <c r="BX21" s="73">
        <f>[1]კამარა!$H$122</f>
        <v>0</v>
      </c>
      <c r="BY21" s="73">
        <f>[1]კამარა!$J$122</f>
        <v>0</v>
      </c>
      <c r="BZ21" s="73">
        <f t="shared" si="18"/>
        <v>0</v>
      </c>
      <c r="CA21" s="73">
        <f>BW21-[1]კამარა!$E$169</f>
        <v>0</v>
      </c>
      <c r="CB21" s="73">
        <f>BX21-[1]კამარა!$G$169</f>
        <v>0</v>
      </c>
      <c r="CC21" s="73">
        <f>BY21-[1]კამარა!$I$170</f>
        <v>0</v>
      </c>
      <c r="CD21" s="73">
        <f t="shared" si="19"/>
        <v>0</v>
      </c>
      <c r="CE21" s="73">
        <f>[1]კამარა!$F$123</f>
        <v>0</v>
      </c>
      <c r="CF21" s="73">
        <f>[1]კამარა!$H$123</f>
        <v>0</v>
      </c>
      <c r="CG21" s="73">
        <f>[1]კამარა!$J$123</f>
        <v>0</v>
      </c>
      <c r="CH21" s="73">
        <f t="shared" si="20"/>
        <v>0</v>
      </c>
      <c r="CI21" s="73">
        <f>CE21-[1]კამარა!$E$170</f>
        <v>0</v>
      </c>
      <c r="CJ21" s="73">
        <f>CF21-[1]კამარა!$G$170</f>
        <v>0</v>
      </c>
      <c r="CK21" s="73">
        <f>CG21-[1]კამარა!$I$170</f>
        <v>0</v>
      </c>
      <c r="CL21" s="73">
        <f t="shared" si="21"/>
        <v>0</v>
      </c>
      <c r="CM21" s="73">
        <f>[1]კამარა!$F$126</f>
        <v>0</v>
      </c>
      <c r="CN21" s="73">
        <f>[1]კამარა!$H$126</f>
        <v>0</v>
      </c>
      <c r="CO21" s="73">
        <f>[1]კამარა!$J$126</f>
        <v>0</v>
      </c>
      <c r="CP21" s="73">
        <f t="shared" si="22"/>
        <v>0</v>
      </c>
      <c r="CQ21" s="73">
        <f>CM21-[1]კამარა!$E$173</f>
        <v>0</v>
      </c>
      <c r="CR21" s="73">
        <f>CN21-[1]კამარა!$G$173</f>
        <v>0</v>
      </c>
      <c r="CS21" s="73">
        <f>CO21-[1]კამარა!$I$173</f>
        <v>0</v>
      </c>
      <c r="CT21" s="73">
        <f t="shared" si="23"/>
        <v>0</v>
      </c>
      <c r="CU21" s="73">
        <f>[1]კამარა!$F$127</f>
        <v>0</v>
      </c>
      <c r="CV21" s="73">
        <f>[1]კამარა!$H$127</f>
        <v>0</v>
      </c>
      <c r="CW21" s="73">
        <f>[1]კამარა!$J$127</f>
        <v>0</v>
      </c>
      <c r="CX21" s="73">
        <f t="shared" si="24"/>
        <v>0</v>
      </c>
      <c r="CY21" s="73">
        <f>CU21-[1]კამარა!$E$174</f>
        <v>0</v>
      </c>
      <c r="CZ21" s="73">
        <f>CV21-[1]კამარა!$G$174</f>
        <v>0</v>
      </c>
      <c r="DA21" s="73">
        <f>CW21-[1]კამარა!$I$174</f>
        <v>0</v>
      </c>
      <c r="DB21" s="73">
        <f t="shared" si="25"/>
        <v>0</v>
      </c>
      <c r="DC21" s="73">
        <f>[1]კამარა!$F$128</f>
        <v>0</v>
      </c>
      <c r="DD21" s="73">
        <f>[1]კამარა!$H$128</f>
        <v>0</v>
      </c>
      <c r="DE21" s="73">
        <f>[1]კამარა!$J$128</f>
        <v>0</v>
      </c>
      <c r="DF21" s="73">
        <f t="shared" si="26"/>
        <v>0</v>
      </c>
      <c r="DG21" s="73">
        <f>DC21-[1]კამარა!$E$175</f>
        <v>0</v>
      </c>
      <c r="DH21" s="73">
        <f>DD21-[1]კამარა!$G$175</f>
        <v>0</v>
      </c>
      <c r="DI21" s="73">
        <f>DE21-[1]კამარა!$I$175</f>
        <v>0</v>
      </c>
      <c r="DJ21" s="73">
        <f t="shared" si="27"/>
        <v>0</v>
      </c>
      <c r="DK21" s="73">
        <f>[1]კამარა!$F$129</f>
        <v>0</v>
      </c>
      <c r="DL21" s="73">
        <f>[1]კამარა!$H$129</f>
        <v>0</v>
      </c>
      <c r="DM21" s="73">
        <f>[1]კამარა!$J$129</f>
        <v>0</v>
      </c>
      <c r="DN21" s="73">
        <f t="shared" si="28"/>
        <v>0</v>
      </c>
      <c r="DO21" s="73">
        <f>DK21-[1]კამარა!$E$176</f>
        <v>0</v>
      </c>
      <c r="DP21" s="73">
        <f>DL21-[1]კამარა!$G$176</f>
        <v>0</v>
      </c>
      <c r="DQ21" s="73">
        <f>DM21-[1]კამარა!$I$176</f>
        <v>0</v>
      </c>
      <c r="DR21" s="73">
        <f t="shared" si="29"/>
        <v>0</v>
      </c>
      <c r="DS21" s="73">
        <f>[1]კამარა!$F$133</f>
        <v>0</v>
      </c>
      <c r="DT21" s="73">
        <f>[1]კამარა!$H$133</f>
        <v>0</v>
      </c>
      <c r="DU21" s="73">
        <f>[1]კამარა!$J$133</f>
        <v>0</v>
      </c>
      <c r="DV21" s="73">
        <f t="shared" si="30"/>
        <v>0</v>
      </c>
      <c r="DW21" s="73">
        <f>DS21-[1]კამარა!$E$180</f>
        <v>0</v>
      </c>
      <c r="DX21" s="73">
        <f>DT21-[1]კამარა!$G$180</f>
        <v>0</v>
      </c>
      <c r="DY21" s="73">
        <f>DU21-[1]კამარა!$I$180</f>
        <v>0</v>
      </c>
      <c r="DZ21" s="73">
        <f t="shared" si="31"/>
        <v>0</v>
      </c>
      <c r="EA21" s="73">
        <f>[1]კამარა!$F$134</f>
        <v>0</v>
      </c>
      <c r="EB21" s="73">
        <f>[1]კამარა!$H$134</f>
        <v>0</v>
      </c>
      <c r="EC21" s="73">
        <f>[1]კამარა!$J$134</f>
        <v>0</v>
      </c>
      <c r="ED21" s="73">
        <f t="shared" si="32"/>
        <v>0</v>
      </c>
      <c r="EE21" s="73">
        <f>EA21-[1]კამარა!$E$181</f>
        <v>0</v>
      </c>
      <c r="EF21" s="73">
        <f>EB21-[1]კამარა!$G$181</f>
        <v>0</v>
      </c>
      <c r="EG21" s="73">
        <f>EC21-[1]კამარა!$I$181</f>
        <v>0</v>
      </c>
      <c r="EH21" s="73">
        <f t="shared" si="33"/>
        <v>0</v>
      </c>
      <c r="EI21" s="73">
        <f>[1]კამარა!$F$138</f>
        <v>0</v>
      </c>
      <c r="EJ21" s="73">
        <f>[1]კამარა!$H$138</f>
        <v>0</v>
      </c>
      <c r="EK21" s="73">
        <f>[1]კამარა!$J$138</f>
        <v>0</v>
      </c>
      <c r="EL21" s="73">
        <f t="shared" si="34"/>
        <v>0</v>
      </c>
      <c r="EM21" s="73">
        <f>EI21-[1]კამარა!$E$185</f>
        <v>0</v>
      </c>
      <c r="EN21" s="73">
        <f>EJ21-[1]კამარა!$G$185</f>
        <v>0</v>
      </c>
      <c r="EO21" s="73">
        <f>EK21-[1]კამარა!$I$185</f>
        <v>0</v>
      </c>
      <c r="EP21" s="73">
        <f t="shared" si="35"/>
        <v>0</v>
      </c>
      <c r="EQ21" s="73">
        <f t="shared" si="36"/>
        <v>637.31999999999994</v>
      </c>
      <c r="ER21" s="73">
        <f t="shared" si="37"/>
        <v>6084.05</v>
      </c>
      <c r="ES21" s="73">
        <f t="shared" si="38"/>
        <v>0</v>
      </c>
      <c r="ET21" s="73">
        <f t="shared" si="39"/>
        <v>6721.37</v>
      </c>
      <c r="EU21" s="73">
        <f t="shared" si="40"/>
        <v>637.31999999999994</v>
      </c>
      <c r="EV21" s="73">
        <f t="shared" si="41"/>
        <v>6084.05</v>
      </c>
      <c r="EW21" s="73">
        <f t="shared" si="42"/>
        <v>0</v>
      </c>
      <c r="EX21" s="73">
        <f t="shared" si="43"/>
        <v>6721.37</v>
      </c>
    </row>
    <row r="22" spans="1:154" ht="24.95" customHeight="1" x14ac:dyDescent="0.2">
      <c r="A22" s="53">
        <v>15</v>
      </c>
      <c r="B22" s="74" t="s">
        <v>68</v>
      </c>
      <c r="C22" s="73">
        <f>[1]გლობალი5!$F$38</f>
        <v>0</v>
      </c>
      <c r="D22" s="73">
        <f>[1]გლობალი5!$H$38</f>
        <v>0</v>
      </c>
      <c r="E22" s="73">
        <f>[1]გლობალი5!$J$38</f>
        <v>0</v>
      </c>
      <c r="F22" s="73">
        <f t="shared" si="0"/>
        <v>0</v>
      </c>
      <c r="G22" s="73">
        <f>C22-[1]გლობალი5!$E$50</f>
        <v>0</v>
      </c>
      <c r="H22" s="73">
        <f>D22-[1]გლობალი5!$G$50</f>
        <v>0</v>
      </c>
      <c r="I22" s="73">
        <f>E22-[1]გლობალი5!$I$50</f>
        <v>0</v>
      </c>
      <c r="J22" s="73">
        <f t="shared" si="1"/>
        <v>0</v>
      </c>
      <c r="K22" s="73">
        <f>[1]გლობალი!$F$105</f>
        <v>0</v>
      </c>
      <c r="L22" s="73">
        <f>[1]გლობალი!$H$105</f>
        <v>0</v>
      </c>
      <c r="M22" s="73">
        <f>[1]გლობალი!$J$105</f>
        <v>0</v>
      </c>
      <c r="N22" s="73">
        <f t="shared" si="2"/>
        <v>0</v>
      </c>
      <c r="O22" s="73">
        <f>K22-[1]გლობალი!$E$152</f>
        <v>0</v>
      </c>
      <c r="P22" s="73">
        <f>L22-[1]გლობალი!$G$152</f>
        <v>0</v>
      </c>
      <c r="Q22" s="73">
        <f>M22-[1]გლობალი!$I$152</f>
        <v>0</v>
      </c>
      <c r="R22" s="73">
        <f t="shared" si="3"/>
        <v>0</v>
      </c>
      <c r="S22" s="73">
        <f>[1]გლობალი!$F$106</f>
        <v>0</v>
      </c>
      <c r="T22" s="73">
        <f>[1]გლობალი!$H$106</f>
        <v>0</v>
      </c>
      <c r="U22" s="73">
        <f>[1]გლობალი!$J$106</f>
        <v>0</v>
      </c>
      <c r="V22" s="73">
        <f t="shared" si="4"/>
        <v>0</v>
      </c>
      <c r="W22" s="73">
        <f>S22-[1]გლობალი!$E$154</f>
        <v>0</v>
      </c>
      <c r="X22" s="73">
        <f>T22-[1]გლობალი!$G$154</f>
        <v>0</v>
      </c>
      <c r="Y22" s="73">
        <f>U22-[1]გლობალი!$I$153</f>
        <v>0</v>
      </c>
      <c r="Z22" s="73">
        <f t="shared" si="5"/>
        <v>0</v>
      </c>
      <c r="AA22" s="73">
        <f>[1]გლობალი!$F$109</f>
        <v>0</v>
      </c>
      <c r="AB22" s="73">
        <f>[1]გლობალი!$H$109</f>
        <v>0</v>
      </c>
      <c r="AC22" s="73">
        <f>[1]გლობალი!$J$109</f>
        <v>0</v>
      </c>
      <c r="AD22" s="73">
        <f t="shared" si="6"/>
        <v>0</v>
      </c>
      <c r="AE22" s="73">
        <f>AA22-[1]გლობალი!$E$156</f>
        <v>0</v>
      </c>
      <c r="AF22" s="73">
        <f>AB22-[1]გლობალი!$G$156</f>
        <v>0</v>
      </c>
      <c r="AG22" s="73">
        <f>AC22-[1]გლობალი!$I$156</f>
        <v>0</v>
      </c>
      <c r="AH22" s="73">
        <f t="shared" si="7"/>
        <v>0</v>
      </c>
      <c r="AI22" s="73">
        <f>[1]გლობალი!$F$110</f>
        <v>0</v>
      </c>
      <c r="AJ22" s="73">
        <f>[1]გლობალი!$H$110</f>
        <v>0</v>
      </c>
      <c r="AK22" s="73">
        <f>[1]გლობალი!$J$110</f>
        <v>0</v>
      </c>
      <c r="AL22" s="73">
        <f t="shared" si="8"/>
        <v>0</v>
      </c>
      <c r="AM22" s="73">
        <f>AI22-[1]გლობალი!$E$157</f>
        <v>0</v>
      </c>
      <c r="AN22" s="73">
        <f>AJ22-[1]გლობალი!$G$157</f>
        <v>0</v>
      </c>
      <c r="AO22" s="73">
        <f>AK22-[1]გლობალი!$I$157</f>
        <v>0</v>
      </c>
      <c r="AP22" s="73">
        <f t="shared" si="9"/>
        <v>0</v>
      </c>
      <c r="AQ22" s="73">
        <f>[1]გლობალი!$F$113</f>
        <v>0</v>
      </c>
      <c r="AR22" s="73">
        <f>[1]გლობალი!$H$113</f>
        <v>0</v>
      </c>
      <c r="AS22" s="73">
        <f>[1]გლობალი!$J$113</f>
        <v>0</v>
      </c>
      <c r="AT22" s="73">
        <f t="shared" si="10"/>
        <v>0</v>
      </c>
      <c r="AU22" s="73">
        <f>AQ22-[1]გლობალი!$E$160</f>
        <v>0</v>
      </c>
      <c r="AV22" s="73">
        <f>AR22-[1]გლობალი!$G$160</f>
        <v>0</v>
      </c>
      <c r="AW22" s="73">
        <f>AS22-[1]გლობალი!$I$160</f>
        <v>0</v>
      </c>
      <c r="AX22" s="73">
        <f t="shared" si="11"/>
        <v>0</v>
      </c>
      <c r="AY22" s="73">
        <f>[1]გლობალი!$F$117</f>
        <v>0</v>
      </c>
      <c r="AZ22" s="73">
        <f>[1]გლობალი!$H$117</f>
        <v>0</v>
      </c>
      <c r="BA22" s="73">
        <f>[1]გლობალი!$J$117</f>
        <v>0</v>
      </c>
      <c r="BB22" s="73">
        <f t="shared" si="12"/>
        <v>0</v>
      </c>
      <c r="BC22" s="73">
        <f>AY22-[1]გლობალი!$E$164</f>
        <v>0</v>
      </c>
      <c r="BD22" s="73">
        <f>AZ22-[1]გლობალი!$G$164</f>
        <v>0</v>
      </c>
      <c r="BE22" s="73">
        <f>BA22-[1]გლობალი!$I$164</f>
        <v>0</v>
      </c>
      <c r="BF22" s="73">
        <f t="shared" si="13"/>
        <v>0</v>
      </c>
      <c r="BG22" s="73">
        <f>[1]გლობალი!$F$118</f>
        <v>0</v>
      </c>
      <c r="BH22" s="73">
        <f>[1]გლობალი!$H$118</f>
        <v>0</v>
      </c>
      <c r="BI22" s="73">
        <f>[1]გლობალი!$J$118</f>
        <v>0</v>
      </c>
      <c r="BJ22" s="73">
        <f t="shared" si="14"/>
        <v>0</v>
      </c>
      <c r="BK22" s="73">
        <f>BG22-[1]გლობალი!$E$165</f>
        <v>0</v>
      </c>
      <c r="BL22" s="73">
        <f>BH22-[1]გლობალი!$G$165</f>
        <v>0</v>
      </c>
      <c r="BM22" s="73">
        <f>BI22-[1]გლობალი!$I$165</f>
        <v>0</v>
      </c>
      <c r="BN22" s="73">
        <f t="shared" si="15"/>
        <v>0</v>
      </c>
      <c r="BO22" s="73">
        <f>[1]გლობალი!$F$119</f>
        <v>0</v>
      </c>
      <c r="BP22" s="73">
        <f>[1]გლობალი!$H$119</f>
        <v>0</v>
      </c>
      <c r="BQ22" s="73">
        <f>[1]გლობალი!$J$119</f>
        <v>0</v>
      </c>
      <c r="BR22" s="73">
        <f t="shared" si="16"/>
        <v>0</v>
      </c>
      <c r="BS22" s="73">
        <f>BO22-[1]გლობალი!$E$166</f>
        <v>0</v>
      </c>
      <c r="BT22" s="73">
        <f>BP22-[1]გლობალი!$G$166</f>
        <v>0</v>
      </c>
      <c r="BU22" s="73">
        <f>BQ22-[1]გლობალი!$I$166</f>
        <v>0</v>
      </c>
      <c r="BV22" s="73">
        <f t="shared" si="17"/>
        <v>0</v>
      </c>
      <c r="BW22" s="73">
        <f>[1]გლობალი!$F$122</f>
        <v>0</v>
      </c>
      <c r="BX22" s="73">
        <f>[1]გლობალი!$H$122</f>
        <v>0</v>
      </c>
      <c r="BY22" s="73">
        <f>[1]გლობალი!$J$122</f>
        <v>0</v>
      </c>
      <c r="BZ22" s="73">
        <f t="shared" si="18"/>
        <v>0</v>
      </c>
      <c r="CA22" s="73">
        <f>BW22-[1]გლობალი!$E$169</f>
        <v>0</v>
      </c>
      <c r="CB22" s="73">
        <f>BX22-[1]გლობალი!$G$169</f>
        <v>0</v>
      </c>
      <c r="CC22" s="73">
        <f>BY22-[1]გლობალი!$I$170</f>
        <v>0</v>
      </c>
      <c r="CD22" s="73">
        <f t="shared" si="19"/>
        <v>0</v>
      </c>
      <c r="CE22" s="73">
        <f>[1]გლობალი!$F$123</f>
        <v>0</v>
      </c>
      <c r="CF22" s="73">
        <f>[1]გლობალი!$H$123</f>
        <v>0</v>
      </c>
      <c r="CG22" s="73">
        <f>[1]გლობალი!$J$123</f>
        <v>0</v>
      </c>
      <c r="CH22" s="73">
        <f t="shared" si="20"/>
        <v>0</v>
      </c>
      <c r="CI22" s="73">
        <f>CE22-[1]გლობალი!$E$170</f>
        <v>0</v>
      </c>
      <c r="CJ22" s="73">
        <f>CF22-[1]გლობალი!$G$170</f>
        <v>0</v>
      </c>
      <c r="CK22" s="73">
        <f>CG22-[1]გლობალი!$I$170</f>
        <v>0</v>
      </c>
      <c r="CL22" s="73">
        <f t="shared" si="21"/>
        <v>0</v>
      </c>
      <c r="CM22" s="73">
        <f>[1]გლობალი!$F$126</f>
        <v>0</v>
      </c>
      <c r="CN22" s="73">
        <f>[1]გლობალი!$H$126</f>
        <v>0</v>
      </c>
      <c r="CO22" s="73">
        <f>[1]გლობალი!$J$126</f>
        <v>0</v>
      </c>
      <c r="CP22" s="73">
        <f t="shared" si="22"/>
        <v>0</v>
      </c>
      <c r="CQ22" s="73">
        <f>CM22-[1]გლობალი!$E$173</f>
        <v>0</v>
      </c>
      <c r="CR22" s="73">
        <f>CN22-[1]გლობალი!$G$173</f>
        <v>0</v>
      </c>
      <c r="CS22" s="73">
        <f>CO22-[1]გლობალი!$I$173</f>
        <v>0</v>
      </c>
      <c r="CT22" s="73">
        <f t="shared" si="23"/>
        <v>0</v>
      </c>
      <c r="CU22" s="73">
        <f>[1]გლობალი!$F$127</f>
        <v>0</v>
      </c>
      <c r="CV22" s="73">
        <f>[1]გლობალი!$H$127</f>
        <v>0</v>
      </c>
      <c r="CW22" s="73">
        <f>[1]გლობალი!$J$127</f>
        <v>0</v>
      </c>
      <c r="CX22" s="73">
        <f t="shared" si="24"/>
        <v>0</v>
      </c>
      <c r="CY22" s="73">
        <f>CU22-[1]გლობალი!$E$174</f>
        <v>0</v>
      </c>
      <c r="CZ22" s="73">
        <f>CV22-[1]გლობალი!$G$174</f>
        <v>0</v>
      </c>
      <c r="DA22" s="73">
        <f>CW22-[1]გლობალი!$I$174</f>
        <v>0</v>
      </c>
      <c r="DB22" s="73">
        <f t="shared" si="25"/>
        <v>0</v>
      </c>
      <c r="DC22" s="73">
        <f>[1]გლობალი!$F$128</f>
        <v>0</v>
      </c>
      <c r="DD22" s="73">
        <f>[1]გლობალი!$H$128</f>
        <v>0</v>
      </c>
      <c r="DE22" s="73">
        <f>[1]გლობალი!$J$128</f>
        <v>0</v>
      </c>
      <c r="DF22" s="73">
        <f t="shared" si="26"/>
        <v>0</v>
      </c>
      <c r="DG22" s="73">
        <f>DC22-[1]გლობალი!$E$175</f>
        <v>0</v>
      </c>
      <c r="DH22" s="73">
        <f>DD22-[1]გლობალი!$G$175</f>
        <v>0</v>
      </c>
      <c r="DI22" s="73">
        <f>DE22-[1]გლობალი!$I$175</f>
        <v>0</v>
      </c>
      <c r="DJ22" s="73">
        <f t="shared" si="27"/>
        <v>0</v>
      </c>
      <c r="DK22" s="73">
        <f>[1]გლობალი!$F$129</f>
        <v>0</v>
      </c>
      <c r="DL22" s="73">
        <f>[1]გლობალი!$H$129</f>
        <v>0</v>
      </c>
      <c r="DM22" s="73">
        <f>[1]გლობალი!$J$129</f>
        <v>0</v>
      </c>
      <c r="DN22" s="73">
        <f t="shared" si="28"/>
        <v>0</v>
      </c>
      <c r="DO22" s="73">
        <f>DK22-[1]გლობალი!$E$176</f>
        <v>0</v>
      </c>
      <c r="DP22" s="73">
        <f>DL22-[1]გლობალი!$G$176</f>
        <v>0</v>
      </c>
      <c r="DQ22" s="73">
        <f>DM22-[1]გლობალი!$I$176</f>
        <v>0</v>
      </c>
      <c r="DR22" s="73">
        <f t="shared" si="29"/>
        <v>0</v>
      </c>
      <c r="DS22" s="73">
        <f>[1]გლობალი!$F$133</f>
        <v>0</v>
      </c>
      <c r="DT22" s="73">
        <f>[1]გლობალი!$H$133</f>
        <v>0</v>
      </c>
      <c r="DU22" s="73">
        <f>[1]გლობალი!$J$133</f>
        <v>0</v>
      </c>
      <c r="DV22" s="73">
        <f t="shared" si="30"/>
        <v>0</v>
      </c>
      <c r="DW22" s="73">
        <f>DS22-[1]გლობალი!$E$180</f>
        <v>0</v>
      </c>
      <c r="DX22" s="73">
        <f>DT22-[1]გლობალი!$G$180</f>
        <v>0</v>
      </c>
      <c r="DY22" s="73">
        <f>DU22-[1]გლობალი!$I$180</f>
        <v>0</v>
      </c>
      <c r="DZ22" s="73">
        <f t="shared" si="31"/>
        <v>0</v>
      </c>
      <c r="EA22" s="73">
        <f>[1]გლობალი!$F$134</f>
        <v>0</v>
      </c>
      <c r="EB22" s="73">
        <f>[1]გლობალი!$H$134</f>
        <v>0</v>
      </c>
      <c r="EC22" s="73">
        <f>[1]გლობალი!$J$134</f>
        <v>0</v>
      </c>
      <c r="ED22" s="73">
        <f t="shared" si="32"/>
        <v>0</v>
      </c>
      <c r="EE22" s="73">
        <f>EA22-[1]გლობალი!$E$181</f>
        <v>0</v>
      </c>
      <c r="EF22" s="73">
        <f>EB22-[1]გლობალი!$G$181</f>
        <v>0</v>
      </c>
      <c r="EG22" s="73">
        <f>EC22-[1]გლობალი!$I$181</f>
        <v>0</v>
      </c>
      <c r="EH22" s="73">
        <f t="shared" si="33"/>
        <v>0</v>
      </c>
      <c r="EI22" s="73">
        <f>[1]გლობალი!$F$138</f>
        <v>0</v>
      </c>
      <c r="EJ22" s="73">
        <f>[1]გლობალი!$H$138</f>
        <v>0</v>
      </c>
      <c r="EK22" s="73">
        <f>[1]გლობალი!$J$138</f>
        <v>0</v>
      </c>
      <c r="EL22" s="73">
        <f t="shared" si="34"/>
        <v>0</v>
      </c>
      <c r="EM22" s="73">
        <f>EI22-[1]გლობალი!$E$185</f>
        <v>0</v>
      </c>
      <c r="EN22" s="73">
        <f>EJ22-[1]გლობალი!$G$185</f>
        <v>0</v>
      </c>
      <c r="EO22" s="73">
        <f>EK22-[1]გლობალი!$I$185</f>
        <v>0</v>
      </c>
      <c r="EP22" s="73">
        <f t="shared" si="35"/>
        <v>0</v>
      </c>
      <c r="EQ22" s="73">
        <f t="shared" si="36"/>
        <v>0</v>
      </c>
      <c r="ER22" s="73">
        <f t="shared" si="37"/>
        <v>0</v>
      </c>
      <c r="ES22" s="73">
        <f t="shared" si="38"/>
        <v>0</v>
      </c>
      <c r="ET22" s="73">
        <f t="shared" si="39"/>
        <v>0</v>
      </c>
      <c r="EU22" s="73">
        <f t="shared" si="40"/>
        <v>0</v>
      </c>
      <c r="EV22" s="73">
        <f t="shared" si="41"/>
        <v>0</v>
      </c>
      <c r="EW22" s="73">
        <f t="shared" si="42"/>
        <v>0</v>
      </c>
      <c r="EX22" s="73">
        <f t="shared" si="43"/>
        <v>0</v>
      </c>
    </row>
    <row r="23" spans="1:154" x14ac:dyDescent="0.2">
      <c r="A23" s="55"/>
      <c r="B23" s="81" t="s">
        <v>1</v>
      </c>
      <c r="C23" s="76">
        <f t="shared" ref="C23" si="44">SUM(C8:C22)</f>
        <v>263410.13999999978</v>
      </c>
      <c r="D23" s="76">
        <f t="shared" ref="D23" si="45">SUM(D8:D22)</f>
        <v>886385.7699999999</v>
      </c>
      <c r="E23" s="76">
        <f t="shared" ref="E23" si="46">SUM(E8:E22)</f>
        <v>200000</v>
      </c>
      <c r="F23" s="76">
        <f t="shared" ref="F23" si="47">SUM(F8:F22)</f>
        <v>1349795.91</v>
      </c>
      <c r="G23" s="76">
        <f t="shared" ref="G23" si="48">SUM(G8:G22)</f>
        <v>106063.78843439565</v>
      </c>
      <c r="H23" s="76">
        <f t="shared" ref="H23" si="49">SUM(H8:H22)</f>
        <v>767222.4969958443</v>
      </c>
      <c r="I23" s="76">
        <f t="shared" ref="I23" si="50">SUM(I8:I22)</f>
        <v>197665.43856975966</v>
      </c>
      <c r="J23" s="76">
        <f t="shared" ref="J23" si="51">SUM(J8:J22)</f>
        <v>1070951.7239999997</v>
      </c>
      <c r="K23" s="76">
        <f t="shared" ref="K23" si="52">SUM(K8:K22)</f>
        <v>12894.749999999996</v>
      </c>
      <c r="L23" s="76">
        <f t="shared" ref="L23" si="53">SUM(L8:L22)</f>
        <v>93717.079999999987</v>
      </c>
      <c r="M23" s="76">
        <f t="shared" ref="M23" si="54">SUM(M8:M22)</f>
        <v>0</v>
      </c>
      <c r="N23" s="76">
        <f t="shared" ref="N23" si="55">SUM(N8:N22)</f>
        <v>106611.82999999999</v>
      </c>
      <c r="O23" s="76">
        <f t="shared" ref="O23" si="56">SUM(O8:O22)</f>
        <v>12894.749999999996</v>
      </c>
      <c r="P23" s="76">
        <f t="shared" ref="P23" si="57">SUM(P8:P22)</f>
        <v>93717.079999999987</v>
      </c>
      <c r="Q23" s="76">
        <f t="shared" ref="Q23" si="58">SUM(Q8:Q22)</f>
        <v>0</v>
      </c>
      <c r="R23" s="76">
        <f t="shared" ref="R23" si="59">SUM(R8:R22)</f>
        <v>106611.82999999999</v>
      </c>
      <c r="S23" s="76">
        <f t="shared" ref="S23" si="60">SUM(S8:S22)</f>
        <v>33565.589999999997</v>
      </c>
      <c r="T23" s="76">
        <f t="shared" ref="T23" si="61">SUM(T8:T22)</f>
        <v>2637.99</v>
      </c>
      <c r="U23" s="76">
        <f t="shared" ref="U23" si="62">SUM(U8:U22)</f>
        <v>0</v>
      </c>
      <c r="V23" s="76">
        <f t="shared" ref="V23" si="63">SUM(V8:V22)</f>
        <v>36203.58</v>
      </c>
      <c r="W23" s="76">
        <f t="shared" ref="W23" si="64">SUM(W8:W22)</f>
        <v>32665.59</v>
      </c>
      <c r="X23" s="76">
        <f t="shared" ref="X23" si="65">SUM(X8:X22)</f>
        <v>2637.99</v>
      </c>
      <c r="Y23" s="76">
        <f t="shared" ref="Y23" si="66">SUM(Y8:Y22)</f>
        <v>0</v>
      </c>
      <c r="Z23" s="76">
        <f t="shared" ref="Z23" si="67">SUM(Z8:Z22)</f>
        <v>35303.58</v>
      </c>
      <c r="AA23" s="76">
        <f t="shared" ref="AA23" si="68">SUM(AA8:AA22)</f>
        <v>19389038.810335889</v>
      </c>
      <c r="AB23" s="76">
        <f t="shared" ref="AB23" si="69">SUM(AB8:AB22)</f>
        <v>2833268.7424866767</v>
      </c>
      <c r="AC23" s="76">
        <f t="shared" ref="AC23" si="70">SUM(AC8:AC22)</f>
        <v>13367144.569088049</v>
      </c>
      <c r="AD23" s="76">
        <f t="shared" ref="AD23" si="71">SUM(AD8:AD22)</f>
        <v>35589452.121910632</v>
      </c>
      <c r="AE23" s="76">
        <f t="shared" ref="AE23" si="72">SUM(AE8:AE22)</f>
        <v>18064478.321575608</v>
      </c>
      <c r="AF23" s="76">
        <f t="shared" ref="AF23" si="73">SUM(AF8:AF22)</f>
        <v>2830280.2959966757</v>
      </c>
      <c r="AG23" s="76">
        <f t="shared" ref="AG23" si="74">SUM(AG8:AG22)</f>
        <v>13364314.636268049</v>
      </c>
      <c r="AH23" s="76">
        <f t="shared" ref="AH23" si="75">SUM(AH8:AH22)</f>
        <v>34259073.253840335</v>
      </c>
      <c r="AI23" s="76">
        <f t="shared" ref="AI23" si="76">SUM(AI8:AI22)</f>
        <v>4085821.1319590011</v>
      </c>
      <c r="AJ23" s="76">
        <f t="shared" ref="AJ23" si="77">SUM(AJ8:AJ22)</f>
        <v>5169830.7366050007</v>
      </c>
      <c r="AK23" s="76">
        <f t="shared" ref="AK23" si="78">SUM(AK8:AK22)</f>
        <v>2467967.94</v>
      </c>
      <c r="AL23" s="76">
        <f t="shared" ref="AL23" si="79">SUM(AL8:AL22)</f>
        <v>11723619.808564</v>
      </c>
      <c r="AM23" s="76">
        <f t="shared" ref="AM23" si="80">SUM(AM8:AM22)</f>
        <v>4075975.9839590006</v>
      </c>
      <c r="AN23" s="76">
        <f t="shared" ref="AN23" si="81">SUM(AN8:AN22)</f>
        <v>5153902.9618390007</v>
      </c>
      <c r="AO23" s="76">
        <f t="shared" ref="AO23" si="82">SUM(AO8:AO22)</f>
        <v>2387031.432</v>
      </c>
      <c r="AP23" s="76">
        <f t="shared" ref="AP23" si="83">SUM(AP8:AP22)</f>
        <v>11616910.377798</v>
      </c>
      <c r="AQ23" s="76">
        <f t="shared" ref="AQ23" si="84">SUM(AQ8:AQ22)</f>
        <v>429699.21623900003</v>
      </c>
      <c r="AR23" s="76">
        <f t="shared" ref="AR23" si="85">SUM(AR8:AR22)</f>
        <v>706222.22376099986</v>
      </c>
      <c r="AS23" s="76">
        <f t="shared" ref="AS23" si="86">SUM(AS8:AS22)</f>
        <v>154690.18999999997</v>
      </c>
      <c r="AT23" s="76">
        <f t="shared" ref="AT23" si="87">SUM(AT8:AT22)</f>
        <v>1290611.6300000001</v>
      </c>
      <c r="AU23" s="76">
        <f t="shared" ref="AU23" si="88">SUM(AU8:AU22)</f>
        <v>426141.20623900002</v>
      </c>
      <c r="AV23" s="76">
        <f t="shared" ref="AV23" si="89">SUM(AV8:AV22)</f>
        <v>706215.29976099986</v>
      </c>
      <c r="AW23" s="76">
        <f t="shared" ref="AW23" si="90">SUM(AW8:AW22)</f>
        <v>149696.68999999997</v>
      </c>
      <c r="AX23" s="76">
        <f t="shared" ref="AX23" si="91">SUM(AX8:AX22)</f>
        <v>1282053.1960000002</v>
      </c>
      <c r="AY23" s="76">
        <f t="shared" ref="AY23" si="92">SUM(AY8:AY22)</f>
        <v>0</v>
      </c>
      <c r="AZ23" s="76">
        <f t="shared" ref="AZ23" si="93">SUM(AZ8:AZ22)</f>
        <v>0</v>
      </c>
      <c r="BA23" s="76">
        <f t="shared" ref="BA23" si="94">SUM(BA8:BA22)</f>
        <v>0</v>
      </c>
      <c r="BB23" s="76">
        <f t="shared" ref="BB23" si="95">SUM(BB8:BB22)</f>
        <v>0</v>
      </c>
      <c r="BC23" s="76">
        <f t="shared" ref="BC23" si="96">SUM(BC8:BC22)</f>
        <v>0</v>
      </c>
      <c r="BD23" s="76">
        <f t="shared" ref="BD23" si="97">SUM(BD8:BD22)</f>
        <v>0</v>
      </c>
      <c r="BE23" s="76">
        <f t="shared" ref="BE23" si="98">SUM(BE8:BE22)</f>
        <v>0</v>
      </c>
      <c r="BF23" s="76">
        <f t="shared" ref="BF23" si="99">SUM(BF8:BF22)</f>
        <v>0</v>
      </c>
      <c r="BG23" s="76">
        <f t="shared" ref="BG23" si="100">SUM(BG8:BG22)</f>
        <v>0</v>
      </c>
      <c r="BH23" s="76">
        <f t="shared" ref="BH23" si="101">SUM(BH8:BH22)</f>
        <v>0</v>
      </c>
      <c r="BI23" s="76">
        <f t="shared" ref="BI23" si="102">SUM(BI8:BI22)</f>
        <v>0</v>
      </c>
      <c r="BJ23" s="76">
        <f t="shared" ref="BJ23" si="103">SUM(BJ8:BJ22)</f>
        <v>0</v>
      </c>
      <c r="BK23" s="76">
        <f t="shared" ref="BK23" si="104">SUM(BK8:BK22)</f>
        <v>0</v>
      </c>
      <c r="BL23" s="76">
        <f t="shared" ref="BL23" si="105">SUM(BL8:BL22)</f>
        <v>0</v>
      </c>
      <c r="BM23" s="76">
        <f t="shared" ref="BM23" si="106">SUM(BM8:BM22)</f>
        <v>0</v>
      </c>
      <c r="BN23" s="76">
        <f t="shared" ref="BN23" si="107">SUM(BN8:BN22)</f>
        <v>0</v>
      </c>
      <c r="BO23" s="76">
        <f t="shared" ref="BO23" si="108">SUM(BO8:BO22)</f>
        <v>0</v>
      </c>
      <c r="BP23" s="76">
        <f t="shared" ref="BP23" si="109">SUM(BP8:BP22)</f>
        <v>0</v>
      </c>
      <c r="BQ23" s="76">
        <f t="shared" ref="BQ23" si="110">SUM(BQ8:BQ22)</f>
        <v>0</v>
      </c>
      <c r="BR23" s="76">
        <f t="shared" ref="BR23" si="111">SUM(BR8:BR22)</f>
        <v>0</v>
      </c>
      <c r="BS23" s="76">
        <f t="shared" ref="BS23" si="112">SUM(BS8:BS22)</f>
        <v>0</v>
      </c>
      <c r="BT23" s="76">
        <f t="shared" ref="BT23" si="113">SUM(BT8:BT22)</f>
        <v>0</v>
      </c>
      <c r="BU23" s="76">
        <f t="shared" ref="BU23" si="114">SUM(BU8:BU22)</f>
        <v>0</v>
      </c>
      <c r="BV23" s="76">
        <f t="shared" ref="BV23" si="115">SUM(BV8:BV22)</f>
        <v>0</v>
      </c>
      <c r="BW23" s="76">
        <f t="shared" ref="BW23" si="116">SUM(BW8:BW22)</f>
        <v>0</v>
      </c>
      <c r="BX23" s="76">
        <f t="shared" ref="BX23" si="117">SUM(BX8:BX22)</f>
        <v>0</v>
      </c>
      <c r="BY23" s="76">
        <f t="shared" ref="BY23" si="118">SUM(BY8:BY22)</f>
        <v>0</v>
      </c>
      <c r="BZ23" s="76">
        <f t="shared" ref="BZ23" si="119">SUM(BZ8:BZ22)</f>
        <v>0</v>
      </c>
      <c r="CA23" s="76">
        <f t="shared" ref="CA23" si="120">SUM(CA8:CA22)</f>
        <v>0</v>
      </c>
      <c r="CB23" s="76">
        <f t="shared" ref="CB23" si="121">SUM(CB8:CB22)</f>
        <v>0</v>
      </c>
      <c r="CC23" s="76">
        <f t="shared" ref="CC23" si="122">SUM(CC8:CC22)</f>
        <v>0</v>
      </c>
      <c r="CD23" s="76">
        <f t="shared" ref="CD23" si="123">SUM(CD8:CD22)</f>
        <v>0</v>
      </c>
      <c r="CE23" s="76">
        <f t="shared" ref="CE23" si="124">SUM(CE8:CE22)</f>
        <v>0</v>
      </c>
      <c r="CF23" s="76">
        <f t="shared" ref="CF23" si="125">SUM(CF8:CF22)</f>
        <v>0</v>
      </c>
      <c r="CG23" s="76">
        <f t="shared" ref="CG23" si="126">SUM(CG8:CG22)</f>
        <v>0</v>
      </c>
      <c r="CH23" s="76">
        <f t="shared" ref="CH23" si="127">SUM(CH8:CH22)</f>
        <v>0</v>
      </c>
      <c r="CI23" s="76">
        <f t="shared" ref="CI23" si="128">SUM(CI8:CI22)</f>
        <v>0</v>
      </c>
      <c r="CJ23" s="76">
        <f t="shared" ref="CJ23" si="129">SUM(CJ8:CJ22)</f>
        <v>0</v>
      </c>
      <c r="CK23" s="76">
        <f t="shared" ref="CK23" si="130">SUM(CK8:CK22)</f>
        <v>0</v>
      </c>
      <c r="CL23" s="76">
        <f t="shared" ref="CL23" si="131">SUM(CL8:CL22)</f>
        <v>0</v>
      </c>
      <c r="CM23" s="76">
        <f t="shared" ref="CM23" si="132">SUM(CM8:CM22)</f>
        <v>135071.24600000001</v>
      </c>
      <c r="CN23" s="76">
        <f t="shared" ref="CN23" si="133">SUM(CN8:CN22)</f>
        <v>633.26400000000001</v>
      </c>
      <c r="CO23" s="76">
        <f t="shared" ref="CO23" si="134">SUM(CO8:CO22)</f>
        <v>0</v>
      </c>
      <c r="CP23" s="76">
        <f t="shared" ref="CP23" si="135">SUM(CP8:CP22)</f>
        <v>135704.51</v>
      </c>
      <c r="CQ23" s="76">
        <f t="shared" ref="CQ23" si="136">SUM(CQ8:CQ22)</f>
        <v>63560.856000000014</v>
      </c>
      <c r="CR23" s="76">
        <f t="shared" ref="CR23" si="137">SUM(CR8:CR22)</f>
        <v>633.26400000000001</v>
      </c>
      <c r="CS23" s="76">
        <f t="shared" ref="CS23" si="138">SUM(CS8:CS22)</f>
        <v>0</v>
      </c>
      <c r="CT23" s="76">
        <f t="shared" ref="CT23" si="139">SUM(CT8:CT22)</f>
        <v>64194.12000000001</v>
      </c>
      <c r="CU23" s="76">
        <f t="shared" ref="CU23" si="140">SUM(CU8:CU22)</f>
        <v>825876.07828000025</v>
      </c>
      <c r="CV23" s="76">
        <f t="shared" ref="CV23" si="141">SUM(CV8:CV22)</f>
        <v>1705805.1117200006</v>
      </c>
      <c r="CW23" s="76">
        <f t="shared" ref="CW23" si="142">SUM(CW8:CW22)</f>
        <v>54623.86</v>
      </c>
      <c r="CX23" s="76">
        <f t="shared" ref="CX23" si="143">SUM(CX8:CX22)</f>
        <v>2586305.0500000007</v>
      </c>
      <c r="CY23" s="76">
        <f t="shared" ref="CY23" si="144">SUM(CY8:CY22)</f>
        <v>262260.55257504259</v>
      </c>
      <c r="CZ23" s="76">
        <f t="shared" ref="CZ23" si="145">SUM(CZ8:CZ22)</f>
        <v>1046176.27556832</v>
      </c>
      <c r="DA23" s="76">
        <f t="shared" ref="DA23" si="146">SUM(DA8:DA22)</f>
        <v>49297.64726071422</v>
      </c>
      <c r="DB23" s="76">
        <f t="shared" ref="DB23" si="147">SUM(DB8:DB22)</f>
        <v>1357734.4754040767</v>
      </c>
      <c r="DC23" s="76">
        <f t="shared" ref="DC23" si="148">SUM(DC8:DC22)</f>
        <v>2519</v>
      </c>
      <c r="DD23" s="76">
        <f t="shared" ref="DD23" si="149">SUM(DD8:DD22)</f>
        <v>5622.35</v>
      </c>
      <c r="DE23" s="76">
        <f t="shared" ref="DE23" si="150">SUM(DE8:DE22)</f>
        <v>1255</v>
      </c>
      <c r="DF23" s="76">
        <f t="shared" ref="DF23" si="151">SUM(DF8:DF22)</f>
        <v>9396.35</v>
      </c>
      <c r="DG23" s="76">
        <f t="shared" ref="DG23" si="152">SUM(DG8:DG22)</f>
        <v>2519</v>
      </c>
      <c r="DH23" s="76">
        <f t="shared" ref="DH23" si="153">SUM(DH8:DH22)</f>
        <v>5622.35</v>
      </c>
      <c r="DI23" s="76">
        <f t="shared" ref="DI23" si="154">SUM(DI8:DI22)</f>
        <v>1255</v>
      </c>
      <c r="DJ23" s="76">
        <f t="shared" ref="DJ23" si="155">SUM(DJ8:DJ22)</f>
        <v>9396.35</v>
      </c>
      <c r="DK23" s="76">
        <f t="shared" ref="DK23" si="156">SUM(DK8:DK22)</f>
        <v>734543.23</v>
      </c>
      <c r="DL23" s="76">
        <f t="shared" ref="DL23" si="157">SUM(DL8:DL22)</f>
        <v>0</v>
      </c>
      <c r="DM23" s="76">
        <f t="shared" ref="DM23" si="158">SUM(DM8:DM22)</f>
        <v>0</v>
      </c>
      <c r="DN23" s="76">
        <f t="shared" ref="DN23" si="159">SUM(DN8:DN22)</f>
        <v>734543.23</v>
      </c>
      <c r="DO23" s="76">
        <f t="shared" ref="DO23" si="160">SUM(DO8:DO22)</f>
        <v>290764.87</v>
      </c>
      <c r="DP23" s="76">
        <f t="shared" ref="DP23" si="161">SUM(DP8:DP22)</f>
        <v>0</v>
      </c>
      <c r="DQ23" s="76">
        <f t="shared" ref="DQ23" si="162">SUM(DQ8:DQ22)</f>
        <v>0</v>
      </c>
      <c r="DR23" s="76">
        <f t="shared" ref="DR23" si="163">SUM(DR8:DR22)</f>
        <v>290764.87</v>
      </c>
      <c r="DS23" s="76">
        <f t="shared" ref="DS23" si="164">SUM(DS8:DS22)</f>
        <v>0</v>
      </c>
      <c r="DT23" s="76">
        <f t="shared" ref="DT23" si="165">SUM(DT8:DT22)</f>
        <v>0</v>
      </c>
      <c r="DU23" s="76">
        <f t="shared" ref="DU23" si="166">SUM(DU8:DU22)</f>
        <v>0</v>
      </c>
      <c r="DV23" s="76">
        <f t="shared" ref="DV23" si="167">SUM(DV8:DV22)</f>
        <v>0</v>
      </c>
      <c r="DW23" s="76">
        <f t="shared" ref="DW23" si="168">SUM(DW8:DW22)</f>
        <v>0</v>
      </c>
      <c r="DX23" s="76">
        <f t="shared" ref="DX23" si="169">SUM(DX8:DX22)</f>
        <v>0</v>
      </c>
      <c r="DY23" s="76">
        <f t="shared" ref="DY23" si="170">SUM(DY8:DY22)</f>
        <v>0</v>
      </c>
      <c r="DZ23" s="76">
        <f t="shared" ref="DZ23" si="171">SUM(DZ8:DZ22)</f>
        <v>0</v>
      </c>
      <c r="EA23" s="76">
        <f t="shared" ref="EA23" si="172">SUM(EA8:EA22)</f>
        <v>3229514.66</v>
      </c>
      <c r="EB23" s="76">
        <f t="shared" ref="EB23" si="173">SUM(EB8:EB22)</f>
        <v>198366.3</v>
      </c>
      <c r="EC23" s="76">
        <f t="shared" ref="EC23" si="174">SUM(EC8:EC22)</f>
        <v>1157.76</v>
      </c>
      <c r="ED23" s="76">
        <f t="shared" ref="ED23" si="175">SUM(ED8:ED22)</f>
        <v>3429038.72</v>
      </c>
      <c r="EE23" s="76">
        <f t="shared" ref="EE23" si="176">SUM(EE8:EE22)</f>
        <v>212318.96500000032</v>
      </c>
      <c r="EF23" s="76">
        <f t="shared" ref="EF23" si="177">SUM(EF8:EF22)</f>
        <v>198366.30000000002</v>
      </c>
      <c r="EG23" s="76">
        <f t="shared" ref="EG23" si="178">SUM(EG8:EG22)</f>
        <v>672.23</v>
      </c>
      <c r="EH23" s="76">
        <f t="shared" ref="EH23" si="179">SUM(EH8:EH22)</f>
        <v>411357.4950000004</v>
      </c>
      <c r="EI23" s="76">
        <f t="shared" ref="EI23" si="180">SUM(EI8:EI22)</f>
        <v>0</v>
      </c>
      <c r="EJ23" s="76">
        <f t="shared" ref="EJ23" si="181">SUM(EJ8:EJ22)</f>
        <v>0</v>
      </c>
      <c r="EK23" s="76">
        <f t="shared" ref="EK23" si="182">SUM(EK8:EK22)</f>
        <v>0</v>
      </c>
      <c r="EL23" s="76">
        <f t="shared" ref="EL23" si="183">SUM(EL8:EL22)</f>
        <v>0</v>
      </c>
      <c r="EM23" s="76">
        <f t="shared" ref="EM23" si="184">SUM(EM8:EM22)</f>
        <v>0</v>
      </c>
      <c r="EN23" s="76">
        <f t="shared" ref="EN23" si="185">SUM(EN8:EN22)</f>
        <v>0</v>
      </c>
      <c r="EO23" s="76">
        <f t="shared" ref="EO23" si="186">SUM(EO8:EO22)</f>
        <v>0</v>
      </c>
      <c r="EP23" s="76">
        <f t="shared" ref="EP23" si="187">SUM(EP8:EP22)</f>
        <v>0</v>
      </c>
      <c r="EQ23" s="76">
        <f t="shared" ref="EQ23" si="188">SUM(EQ8:EQ22)</f>
        <v>29141953.852813896</v>
      </c>
      <c r="ER23" s="76">
        <f t="shared" ref="ER23" si="189">SUM(ER8:ER22)</f>
        <v>11602489.56857268</v>
      </c>
      <c r="ES23" s="76">
        <f t="shared" ref="ES23" si="190">SUM(ES8:ES22)</f>
        <v>16246839.319088053</v>
      </c>
      <c r="ET23" s="76">
        <f t="shared" ref="ET23" si="191">SUM(ET8:ET22)</f>
        <v>56991282.740474612</v>
      </c>
      <c r="EU23" s="76">
        <f t="shared" ref="EU23" si="192">SUM(EU8:EU22)</f>
        <v>23549643.883783054</v>
      </c>
      <c r="EV23" s="76">
        <f t="shared" ref="EV23" si="193">SUM(EV8:EV22)</f>
        <v>10804774.314160842</v>
      </c>
      <c r="EW23" s="76">
        <f t="shared" ref="EW23" si="194">SUM(EW8:EW22)</f>
        <v>16149933.074098526</v>
      </c>
      <c r="EX23" s="76">
        <f t="shared" ref="EX23" si="195">SUM(EX8:EX22)</f>
        <v>50504351.272042416</v>
      </c>
    </row>
    <row r="24" spans="1:154" x14ac:dyDescent="0.2">
      <c r="A24" s="82"/>
      <c r="B24" s="88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5"/>
      <c r="CA24" s="85"/>
      <c r="CB24" s="85"/>
      <c r="CC24" s="85"/>
      <c r="CD24" s="85"/>
      <c r="CE24" s="85"/>
      <c r="CF24" s="85"/>
      <c r="CG24" s="85"/>
      <c r="CH24" s="85"/>
      <c r="CI24" s="85"/>
      <c r="CJ24" s="85"/>
      <c r="CK24" s="85"/>
      <c r="CL24" s="85"/>
      <c r="CM24" s="85"/>
      <c r="CN24" s="85"/>
      <c r="CO24" s="85"/>
      <c r="CP24" s="85"/>
      <c r="CQ24" s="85"/>
      <c r="CR24" s="85"/>
      <c r="CS24" s="85"/>
      <c r="CT24" s="85"/>
      <c r="CU24" s="85"/>
      <c r="CV24" s="85"/>
      <c r="CW24" s="85"/>
      <c r="CX24" s="85"/>
      <c r="CY24" s="85"/>
      <c r="CZ24" s="85"/>
      <c r="DA24" s="85"/>
      <c r="DB24" s="85"/>
      <c r="DC24" s="85"/>
      <c r="DD24" s="85"/>
      <c r="DE24" s="85"/>
      <c r="DF24" s="85"/>
      <c r="DG24" s="85"/>
      <c r="DH24" s="85"/>
      <c r="DI24" s="85"/>
      <c r="DJ24" s="85"/>
      <c r="DK24" s="85"/>
      <c r="DL24" s="85"/>
      <c r="DM24" s="85"/>
      <c r="DN24" s="85"/>
      <c r="DO24" s="85"/>
      <c r="DP24" s="85"/>
      <c r="DQ24" s="85"/>
      <c r="DR24" s="85"/>
      <c r="DS24" s="85"/>
      <c r="DT24" s="85"/>
      <c r="DU24" s="85"/>
      <c r="DV24" s="85"/>
      <c r="DW24" s="85"/>
      <c r="DX24" s="85"/>
      <c r="DY24" s="85"/>
      <c r="DZ24" s="85"/>
      <c r="EA24" s="85"/>
      <c r="EB24" s="85"/>
      <c r="EC24" s="85"/>
      <c r="ED24" s="85"/>
      <c r="EE24" s="85"/>
      <c r="EF24" s="85"/>
      <c r="EG24" s="85"/>
      <c r="EH24" s="85"/>
      <c r="EI24" s="85"/>
      <c r="EJ24" s="85"/>
      <c r="EK24" s="85"/>
      <c r="EL24" s="85"/>
      <c r="EM24" s="85"/>
      <c r="EN24" s="85"/>
      <c r="EO24" s="85"/>
      <c r="EP24" s="85"/>
      <c r="EQ24" s="85"/>
      <c r="ER24" s="85"/>
      <c r="ES24" s="85"/>
      <c r="ET24" s="85"/>
      <c r="EU24" s="85"/>
      <c r="EV24" s="85"/>
      <c r="EW24" s="85"/>
      <c r="EX24" s="85"/>
    </row>
    <row r="25" spans="1:154" s="27" customFormat="1" ht="12.75" customHeight="1" x14ac:dyDescent="0.2">
      <c r="EX25" s="94"/>
    </row>
    <row r="26" spans="1:154" s="18" customFormat="1" ht="15" x14ac:dyDescent="0.2">
      <c r="A26" s="35"/>
      <c r="B26" s="17" t="s">
        <v>15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1"/>
      <c r="P26" s="1"/>
      <c r="Q26" s="1"/>
      <c r="R26" s="1"/>
      <c r="S26" s="1"/>
      <c r="T26" s="1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30"/>
      <c r="AN26" s="30"/>
      <c r="ET26" s="93"/>
      <c r="EU26" s="93"/>
      <c r="EV26" s="93"/>
      <c r="EW26" s="93"/>
      <c r="EX26" s="93"/>
    </row>
    <row r="27" spans="1:154" s="18" customFormat="1" ht="21" customHeight="1" x14ac:dyDescent="0.2">
      <c r="A27" s="35"/>
      <c r="B27" s="109" t="s">
        <v>74</v>
      </c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36"/>
      <c r="P27" s="36"/>
      <c r="Q27" s="36"/>
      <c r="R27" s="36"/>
      <c r="S27" s="36"/>
      <c r="T27" s="36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4"/>
      <c r="AN27" s="34"/>
      <c r="EX27" s="93"/>
    </row>
    <row r="28" spans="1:154" s="18" customFormat="1" ht="13.5" x14ac:dyDescent="0.2">
      <c r="B28" s="17" t="s">
        <v>22</v>
      </c>
      <c r="E28" s="31"/>
      <c r="F28" s="31"/>
      <c r="G28" s="31"/>
      <c r="H28" s="31"/>
      <c r="I28" s="31"/>
      <c r="J28" s="31"/>
      <c r="K28" s="31"/>
      <c r="L28" s="31"/>
      <c r="M28" s="31"/>
      <c r="N28" s="31"/>
      <c r="AM28" s="34"/>
      <c r="AN28" s="34"/>
      <c r="EX28" s="93"/>
    </row>
    <row r="29" spans="1:154" s="18" customFormat="1" ht="13.5" x14ac:dyDescent="0.2">
      <c r="B29" s="17" t="s">
        <v>23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AM29" s="34"/>
      <c r="AN29" s="34"/>
    </row>
    <row r="30" spans="1:154" s="18" customFormat="1" ht="13.5" x14ac:dyDescent="0.2"/>
    <row r="31" spans="1:154" s="18" customFormat="1" ht="13.5" x14ac:dyDescent="0.2">
      <c r="AM31" s="34"/>
      <c r="AN31" s="34"/>
    </row>
  </sheetData>
  <sortState ref="B10:EX22">
    <sortCondition descending="1" ref="ET8:ET22"/>
  </sortState>
  <mergeCells count="62">
    <mergeCell ref="CY6:DB6"/>
    <mergeCell ref="B27:N27"/>
    <mergeCell ref="A1:K1"/>
    <mergeCell ref="A2:K2"/>
    <mergeCell ref="EA6:ED6"/>
    <mergeCell ref="BG6:BJ6"/>
    <mergeCell ref="BK6:BN6"/>
    <mergeCell ref="BO6:BR6"/>
    <mergeCell ref="BS6:BV6"/>
    <mergeCell ref="BW6:BZ6"/>
    <mergeCell ref="CA6:CD6"/>
    <mergeCell ref="AI6:AL6"/>
    <mergeCell ref="AM6:AP6"/>
    <mergeCell ref="AQ6:AT6"/>
    <mergeCell ref="AU6:AX6"/>
    <mergeCell ref="AY6:BB6"/>
    <mergeCell ref="CE6:CH6"/>
    <mergeCell ref="CI6:CL6"/>
    <mergeCell ref="CM6:CP6"/>
    <mergeCell ref="CQ6:CT6"/>
    <mergeCell ref="CU6:CX6"/>
    <mergeCell ref="EM6:EP6"/>
    <mergeCell ref="EQ6:ET6"/>
    <mergeCell ref="EU6:EX6"/>
    <mergeCell ref="DC6:DF6"/>
    <mergeCell ref="DG6:DJ6"/>
    <mergeCell ref="DK6:DN6"/>
    <mergeCell ref="DO6:DR6"/>
    <mergeCell ref="DS6:DV6"/>
    <mergeCell ref="DW6:DZ6"/>
    <mergeCell ref="EI6:EL6"/>
    <mergeCell ref="EE6:EH6"/>
    <mergeCell ref="BC6:BF6"/>
    <mergeCell ref="EA5:EH5"/>
    <mergeCell ref="EI5:EP5"/>
    <mergeCell ref="EQ5:EX5"/>
    <mergeCell ref="C6:F6"/>
    <mergeCell ref="G6:J6"/>
    <mergeCell ref="K6:N6"/>
    <mergeCell ref="O6:R6"/>
    <mergeCell ref="S6:V6"/>
    <mergeCell ref="W6:Z6"/>
    <mergeCell ref="AA6:AD6"/>
    <mergeCell ref="CE5:CL5"/>
    <mergeCell ref="CM5:CT5"/>
    <mergeCell ref="CU5:DB5"/>
    <mergeCell ref="DC5:DJ5"/>
    <mergeCell ref="DK5:DR5"/>
    <mergeCell ref="DS5:DZ5"/>
    <mergeCell ref="AI5:AP5"/>
    <mergeCell ref="AQ5:AX5"/>
    <mergeCell ref="AY5:BF5"/>
    <mergeCell ref="BG5:BN5"/>
    <mergeCell ref="BO5:BV5"/>
    <mergeCell ref="BW5:CD5"/>
    <mergeCell ref="AA5:AH5"/>
    <mergeCell ref="AE6:AH6"/>
    <mergeCell ref="A5:A7"/>
    <mergeCell ref="B5:B7"/>
    <mergeCell ref="C5:J5"/>
    <mergeCell ref="K5:R5"/>
    <mergeCell ref="S5:Z5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S32"/>
  <sheetViews>
    <sheetView zoomScale="90" zoomScaleNormal="90" workbookViewId="0">
      <pane xSplit="2" ySplit="6" topLeftCell="AJ19" activePane="bottomRight" state="frozen"/>
      <selection pane="topRight" activeCell="C1" sqref="C1"/>
      <selection pane="bottomLeft" activeCell="A7" sqref="A7"/>
      <selection pane="bottomRight" activeCell="AV16" sqref="AV16"/>
    </sheetView>
  </sheetViews>
  <sheetFormatPr defaultRowHeight="13.5" x14ac:dyDescent="0.2"/>
  <cols>
    <col min="1" max="1" width="3.7109375" style="18" customWidth="1"/>
    <col min="2" max="2" width="50.85546875" style="18" customWidth="1"/>
    <col min="3" max="3" width="20.28515625" style="18" customWidth="1"/>
    <col min="4" max="4" width="18.42578125" style="18" customWidth="1"/>
    <col min="5" max="40" width="15.85546875" style="18" customWidth="1"/>
    <col min="41" max="16384" width="9.140625" style="18"/>
  </cols>
  <sheetData>
    <row r="1" spans="1:45" ht="20.25" customHeight="1" x14ac:dyDescent="0.2">
      <c r="A1" s="110" t="s">
        <v>83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39"/>
    </row>
    <row r="2" spans="1:45" s="33" customFormat="1" x14ac:dyDescent="0.2">
      <c r="A2" s="110" t="s">
        <v>26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39"/>
      <c r="AG2" s="18"/>
    </row>
    <row r="3" spans="1:45" ht="15" customHeight="1" x14ac:dyDescent="0.2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45" ht="22.5" customHeight="1" x14ac:dyDescent="0.2">
      <c r="A4" s="64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45" ht="90" customHeight="1" x14ac:dyDescent="0.2">
      <c r="A5" s="96" t="s">
        <v>0</v>
      </c>
      <c r="B5" s="96" t="s">
        <v>2</v>
      </c>
      <c r="C5" s="99" t="s">
        <v>3</v>
      </c>
      <c r="D5" s="100"/>
      <c r="E5" s="99" t="s">
        <v>27</v>
      </c>
      <c r="F5" s="100"/>
      <c r="G5" s="99" t="s">
        <v>34</v>
      </c>
      <c r="H5" s="100"/>
      <c r="I5" s="99" t="s">
        <v>6</v>
      </c>
      <c r="J5" s="100"/>
      <c r="K5" s="99" t="s">
        <v>36</v>
      </c>
      <c r="L5" s="100"/>
      <c r="M5" s="99" t="s">
        <v>37</v>
      </c>
      <c r="N5" s="100"/>
      <c r="O5" s="99" t="s">
        <v>8</v>
      </c>
      <c r="P5" s="100"/>
      <c r="Q5" s="99" t="s">
        <v>28</v>
      </c>
      <c r="R5" s="100"/>
      <c r="S5" s="99" t="s">
        <v>38</v>
      </c>
      <c r="T5" s="100"/>
      <c r="U5" s="99" t="s">
        <v>29</v>
      </c>
      <c r="V5" s="100"/>
      <c r="W5" s="99" t="s">
        <v>30</v>
      </c>
      <c r="X5" s="100"/>
      <c r="Y5" s="99" t="s">
        <v>9</v>
      </c>
      <c r="Z5" s="100"/>
      <c r="AA5" s="99" t="s">
        <v>31</v>
      </c>
      <c r="AB5" s="100"/>
      <c r="AC5" s="99" t="s">
        <v>10</v>
      </c>
      <c r="AD5" s="100"/>
      <c r="AE5" s="99" t="s">
        <v>11</v>
      </c>
      <c r="AF5" s="100"/>
      <c r="AG5" s="99" t="s">
        <v>12</v>
      </c>
      <c r="AH5" s="100"/>
      <c r="AI5" s="99" t="s">
        <v>32</v>
      </c>
      <c r="AJ5" s="100"/>
      <c r="AK5" s="99" t="s">
        <v>13</v>
      </c>
      <c r="AL5" s="100"/>
      <c r="AM5" s="99" t="s">
        <v>14</v>
      </c>
      <c r="AN5" s="101"/>
    </row>
    <row r="6" spans="1:45" ht="93" customHeight="1" x14ac:dyDescent="0.2">
      <c r="A6" s="98"/>
      <c r="B6" s="98"/>
      <c r="C6" s="23" t="s">
        <v>50</v>
      </c>
      <c r="D6" s="23" t="s">
        <v>51</v>
      </c>
      <c r="E6" s="23" t="s">
        <v>50</v>
      </c>
      <c r="F6" s="23" t="s">
        <v>51</v>
      </c>
      <c r="G6" s="23" t="s">
        <v>50</v>
      </c>
      <c r="H6" s="23" t="s">
        <v>51</v>
      </c>
      <c r="I6" s="23" t="s">
        <v>50</v>
      </c>
      <c r="J6" s="23" t="s">
        <v>51</v>
      </c>
      <c r="K6" s="23" t="s">
        <v>50</v>
      </c>
      <c r="L6" s="23" t="s">
        <v>51</v>
      </c>
      <c r="M6" s="23" t="s">
        <v>50</v>
      </c>
      <c r="N6" s="23" t="s">
        <v>51</v>
      </c>
      <c r="O6" s="23" t="s">
        <v>50</v>
      </c>
      <c r="P6" s="23" t="s">
        <v>51</v>
      </c>
      <c r="Q6" s="23" t="s">
        <v>50</v>
      </c>
      <c r="R6" s="23" t="s">
        <v>51</v>
      </c>
      <c r="S6" s="23" t="s">
        <v>50</v>
      </c>
      <c r="T6" s="23" t="s">
        <v>51</v>
      </c>
      <c r="U6" s="23" t="s">
        <v>50</v>
      </c>
      <c r="V6" s="23" t="s">
        <v>51</v>
      </c>
      <c r="W6" s="23" t="s">
        <v>50</v>
      </c>
      <c r="X6" s="23" t="s">
        <v>51</v>
      </c>
      <c r="Y6" s="23" t="s">
        <v>50</v>
      </c>
      <c r="Z6" s="23" t="s">
        <v>51</v>
      </c>
      <c r="AA6" s="23" t="s">
        <v>50</v>
      </c>
      <c r="AB6" s="23" t="s">
        <v>51</v>
      </c>
      <c r="AC6" s="23" t="s">
        <v>50</v>
      </c>
      <c r="AD6" s="23" t="s">
        <v>51</v>
      </c>
      <c r="AE6" s="23" t="s">
        <v>50</v>
      </c>
      <c r="AF6" s="23" t="s">
        <v>51</v>
      </c>
      <c r="AG6" s="23" t="s">
        <v>50</v>
      </c>
      <c r="AH6" s="23" t="s">
        <v>51</v>
      </c>
      <c r="AI6" s="23" t="s">
        <v>50</v>
      </c>
      <c r="AJ6" s="23" t="s">
        <v>51</v>
      </c>
      <c r="AK6" s="23" t="s">
        <v>50</v>
      </c>
      <c r="AL6" s="23" t="s">
        <v>51</v>
      </c>
      <c r="AM6" s="23" t="s">
        <v>50</v>
      </c>
      <c r="AN6" s="23" t="s">
        <v>51</v>
      </c>
    </row>
    <row r="7" spans="1:45" ht="24.95" customHeight="1" x14ac:dyDescent="0.2">
      <c r="A7" s="53">
        <v>1</v>
      </c>
      <c r="B7" s="54" t="s">
        <v>65</v>
      </c>
      <c r="C7" s="73">
        <v>111934</v>
      </c>
      <c r="D7" s="73">
        <v>111934</v>
      </c>
      <c r="E7" s="73">
        <v>17678.745276019883</v>
      </c>
      <c r="F7" s="73">
        <v>17678.745276019883</v>
      </c>
      <c r="G7" s="73">
        <v>18000</v>
      </c>
      <c r="H7" s="73">
        <v>18000</v>
      </c>
      <c r="I7" s="73">
        <v>11294806.466950666</v>
      </c>
      <c r="J7" s="73">
        <v>11294806.466950666</v>
      </c>
      <c r="K7" s="73">
        <v>0</v>
      </c>
      <c r="L7" s="73">
        <v>0</v>
      </c>
      <c r="M7" s="73">
        <v>0</v>
      </c>
      <c r="N7" s="73">
        <v>0</v>
      </c>
      <c r="O7" s="73">
        <v>0</v>
      </c>
      <c r="P7" s="73">
        <v>0</v>
      </c>
      <c r="Q7" s="73">
        <v>0</v>
      </c>
      <c r="R7" s="73">
        <v>0</v>
      </c>
      <c r="S7" s="73">
        <v>0</v>
      </c>
      <c r="T7" s="73">
        <v>0</v>
      </c>
      <c r="U7" s="73">
        <v>0</v>
      </c>
      <c r="V7" s="73">
        <v>0</v>
      </c>
      <c r="W7" s="73">
        <v>0</v>
      </c>
      <c r="X7" s="73">
        <v>0</v>
      </c>
      <c r="Y7" s="73">
        <v>0</v>
      </c>
      <c r="Z7" s="73">
        <v>0</v>
      </c>
      <c r="AA7" s="73">
        <v>0</v>
      </c>
      <c r="AB7" s="73">
        <v>0</v>
      </c>
      <c r="AC7" s="73">
        <v>0</v>
      </c>
      <c r="AD7" s="73">
        <v>0</v>
      </c>
      <c r="AE7" s="73">
        <v>0</v>
      </c>
      <c r="AF7" s="73">
        <v>0</v>
      </c>
      <c r="AG7" s="73">
        <v>0</v>
      </c>
      <c r="AH7" s="73">
        <v>0</v>
      </c>
      <c r="AI7" s="73">
        <v>0</v>
      </c>
      <c r="AJ7" s="73">
        <v>0</v>
      </c>
      <c r="AK7" s="73">
        <v>0</v>
      </c>
      <c r="AL7" s="73">
        <v>0</v>
      </c>
      <c r="AM7" s="75">
        <f t="shared" ref="AM7:AM21" si="0">C7+E7+G7+I7+K7+M7+O7+Q7+S7+U7+W7+Y7+AA7+AC7+AE7+AG7+AI7+AK7</f>
        <v>11442419.212226685</v>
      </c>
      <c r="AN7" s="75">
        <f t="shared" ref="AN7:AN21" si="1">D7+F7+H7+J7+L7+N7+P7+R7+T7+V7+X7+Z7+AB7+AD7+AF7+AH7+AJ7+AL7</f>
        <v>11442419.212226685</v>
      </c>
      <c r="AS7" s="91"/>
    </row>
    <row r="8" spans="1:45" ht="24.95" customHeight="1" x14ac:dyDescent="0.2">
      <c r="A8" s="53">
        <v>2</v>
      </c>
      <c r="B8" s="54" t="s">
        <v>47</v>
      </c>
      <c r="C8" s="73">
        <v>1196864.6961439992</v>
      </c>
      <c r="D8" s="73">
        <v>926792.92502104701</v>
      </c>
      <c r="E8" s="73">
        <v>0</v>
      </c>
      <c r="F8" s="73">
        <v>0</v>
      </c>
      <c r="G8" s="73">
        <v>692</v>
      </c>
      <c r="H8" s="73">
        <v>692</v>
      </c>
      <c r="I8" s="73">
        <v>0</v>
      </c>
      <c r="J8" s="73">
        <v>0</v>
      </c>
      <c r="K8" s="73">
        <v>3158592.5883898716</v>
      </c>
      <c r="L8" s="73">
        <v>3054427.0883898716</v>
      </c>
      <c r="M8" s="73">
        <v>464321.08990629023</v>
      </c>
      <c r="N8" s="73">
        <v>478713.14607429033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436578.36487782391</v>
      </c>
      <c r="Z8" s="73">
        <v>319966.77687782393</v>
      </c>
      <c r="AA8" s="73">
        <v>5054036.5265186569</v>
      </c>
      <c r="AB8" s="73">
        <v>655789.19087242801</v>
      </c>
      <c r="AC8" s="73">
        <v>0</v>
      </c>
      <c r="AD8" s="73">
        <v>0</v>
      </c>
      <c r="AE8" s="73">
        <v>19454.930530766884</v>
      </c>
      <c r="AF8" s="73">
        <v>-15775.524487500428</v>
      </c>
      <c r="AG8" s="73">
        <v>0</v>
      </c>
      <c r="AH8" s="73">
        <v>0</v>
      </c>
      <c r="AI8" s="73">
        <v>163598.19130829046</v>
      </c>
      <c r="AJ8" s="73">
        <v>57144.959228290427</v>
      </c>
      <c r="AK8" s="73">
        <v>0</v>
      </c>
      <c r="AL8" s="73">
        <v>0</v>
      </c>
      <c r="AM8" s="75">
        <f t="shared" si="0"/>
        <v>10494138.387675697</v>
      </c>
      <c r="AN8" s="75">
        <f t="shared" si="1"/>
        <v>5477750.5619762512</v>
      </c>
      <c r="AS8" s="91"/>
    </row>
    <row r="9" spans="1:45" ht="24.95" customHeight="1" x14ac:dyDescent="0.2">
      <c r="A9" s="53">
        <v>3</v>
      </c>
      <c r="B9" s="54" t="s">
        <v>48</v>
      </c>
      <c r="C9" s="73">
        <v>175340.68999999994</v>
      </c>
      <c r="D9" s="73">
        <v>105561.88999999994</v>
      </c>
      <c r="E9" s="73">
        <v>28303.649999999998</v>
      </c>
      <c r="F9" s="73">
        <v>28303.649999999998</v>
      </c>
      <c r="G9" s="73">
        <v>20744.82</v>
      </c>
      <c r="H9" s="73">
        <v>20744.82</v>
      </c>
      <c r="I9" s="73">
        <v>7332737.7999999998</v>
      </c>
      <c r="J9" s="73">
        <v>7332737.7999999998</v>
      </c>
      <c r="K9" s="73">
        <v>2500162.3299999996</v>
      </c>
      <c r="L9" s="73">
        <v>2500254.5699999998</v>
      </c>
      <c r="M9" s="73">
        <v>374855.78</v>
      </c>
      <c r="N9" s="73">
        <v>362624.38</v>
      </c>
      <c r="O9" s="73">
        <v>0</v>
      </c>
      <c r="P9" s="73">
        <v>0</v>
      </c>
      <c r="Q9" s="73">
        <v>0</v>
      </c>
      <c r="R9" s="73">
        <v>0</v>
      </c>
      <c r="S9" s="73">
        <v>7335.6</v>
      </c>
      <c r="T9" s="73">
        <v>7335.6</v>
      </c>
      <c r="U9" s="73">
        <v>12226</v>
      </c>
      <c r="V9" s="73">
        <v>6113</v>
      </c>
      <c r="W9" s="73">
        <v>0</v>
      </c>
      <c r="X9" s="73">
        <v>0</v>
      </c>
      <c r="Y9" s="73">
        <v>65273.599999999999</v>
      </c>
      <c r="Z9" s="73">
        <v>1236.5199999999863</v>
      </c>
      <c r="AA9" s="73">
        <v>-738706.64999999991</v>
      </c>
      <c r="AB9" s="73">
        <v>131132.42000000004</v>
      </c>
      <c r="AC9" s="73">
        <v>0</v>
      </c>
      <c r="AD9" s="73">
        <v>0</v>
      </c>
      <c r="AE9" s="73">
        <v>126630.96999999997</v>
      </c>
      <c r="AF9" s="73">
        <v>25289.063999999991</v>
      </c>
      <c r="AG9" s="73">
        <v>0</v>
      </c>
      <c r="AH9" s="73">
        <v>0</v>
      </c>
      <c r="AI9" s="73">
        <v>559216.41999999993</v>
      </c>
      <c r="AJ9" s="73">
        <v>623748.72</v>
      </c>
      <c r="AK9" s="73">
        <v>0</v>
      </c>
      <c r="AL9" s="73">
        <v>0</v>
      </c>
      <c r="AM9" s="75">
        <f t="shared" si="0"/>
        <v>10464121.009999998</v>
      </c>
      <c r="AN9" s="75">
        <f t="shared" si="1"/>
        <v>11145082.434</v>
      </c>
      <c r="AS9" s="91"/>
    </row>
    <row r="10" spans="1:45" ht="24.95" customHeight="1" x14ac:dyDescent="0.2">
      <c r="A10" s="53">
        <v>4</v>
      </c>
      <c r="B10" s="54" t="s">
        <v>61</v>
      </c>
      <c r="C10" s="73">
        <v>293234.75</v>
      </c>
      <c r="D10" s="73">
        <v>293234.75</v>
      </c>
      <c r="E10" s="73">
        <v>0</v>
      </c>
      <c r="F10" s="73">
        <v>0</v>
      </c>
      <c r="G10" s="73">
        <v>15000</v>
      </c>
      <c r="H10" s="73">
        <v>15000</v>
      </c>
      <c r="I10" s="73">
        <v>7338885.1100000003</v>
      </c>
      <c r="J10" s="73">
        <v>7338885.1100000003</v>
      </c>
      <c r="K10" s="73">
        <v>242340.9</v>
      </c>
      <c r="L10" s="73">
        <v>242340.9</v>
      </c>
      <c r="M10" s="73">
        <v>51141.120000000003</v>
      </c>
      <c r="N10" s="73">
        <v>51141.120000000003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0</v>
      </c>
      <c r="AA10" s="73">
        <v>0</v>
      </c>
      <c r="AB10" s="73">
        <v>0</v>
      </c>
      <c r="AC10" s="73">
        <v>0</v>
      </c>
      <c r="AD10" s="73">
        <v>0</v>
      </c>
      <c r="AE10" s="73">
        <v>0</v>
      </c>
      <c r="AF10" s="73">
        <v>0</v>
      </c>
      <c r="AG10" s="73">
        <v>0</v>
      </c>
      <c r="AH10" s="73">
        <v>0</v>
      </c>
      <c r="AI10" s="73">
        <v>0</v>
      </c>
      <c r="AJ10" s="73">
        <v>0</v>
      </c>
      <c r="AK10" s="73">
        <v>0</v>
      </c>
      <c r="AL10" s="73">
        <v>0</v>
      </c>
      <c r="AM10" s="75">
        <f t="shared" si="0"/>
        <v>7940601.8800000008</v>
      </c>
      <c r="AN10" s="75">
        <f t="shared" si="1"/>
        <v>7940601.8800000008</v>
      </c>
      <c r="AS10" s="91"/>
    </row>
    <row r="11" spans="1:45" ht="24.95" customHeight="1" x14ac:dyDescent="0.2">
      <c r="A11" s="53">
        <v>5</v>
      </c>
      <c r="B11" s="54" t="s">
        <v>57</v>
      </c>
      <c r="C11" s="73">
        <v>221206.62</v>
      </c>
      <c r="D11" s="73">
        <v>6628.890000000014</v>
      </c>
      <c r="E11" s="73">
        <v>1388.4</v>
      </c>
      <c r="F11" s="73">
        <v>1388.4</v>
      </c>
      <c r="G11" s="73">
        <v>0</v>
      </c>
      <c r="H11" s="73">
        <v>0</v>
      </c>
      <c r="I11" s="73">
        <v>3413010.8400000059</v>
      </c>
      <c r="J11" s="73">
        <v>3413010.8400000059</v>
      </c>
      <c r="K11" s="73">
        <v>608769.25000000012</v>
      </c>
      <c r="L11" s="73">
        <v>608769.25000000012</v>
      </c>
      <c r="M11" s="73">
        <v>47126.530000000013</v>
      </c>
      <c r="N11" s="73">
        <v>45251.530000000013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189828.41</v>
      </c>
      <c r="Z11" s="73">
        <v>189828.41</v>
      </c>
      <c r="AA11" s="73">
        <v>-177716.85</v>
      </c>
      <c r="AB11" s="73">
        <v>5817.7400000000198</v>
      </c>
      <c r="AC11" s="73">
        <v>0</v>
      </c>
      <c r="AD11" s="73">
        <v>-0.01</v>
      </c>
      <c r="AE11" s="73">
        <v>0</v>
      </c>
      <c r="AF11" s="73">
        <v>0</v>
      </c>
      <c r="AG11" s="73">
        <v>0</v>
      </c>
      <c r="AH11" s="73">
        <v>0</v>
      </c>
      <c r="AI11" s="73">
        <v>-7884.3899999999994</v>
      </c>
      <c r="AJ11" s="73">
        <v>-974.6899999999996</v>
      </c>
      <c r="AK11" s="73">
        <v>0</v>
      </c>
      <c r="AL11" s="73">
        <v>0</v>
      </c>
      <c r="AM11" s="75">
        <f t="shared" si="0"/>
        <v>4295728.810000007</v>
      </c>
      <c r="AN11" s="75">
        <f t="shared" si="1"/>
        <v>4269720.3600000059</v>
      </c>
      <c r="AS11" s="91"/>
    </row>
    <row r="12" spans="1:45" ht="24.95" customHeight="1" x14ac:dyDescent="0.2">
      <c r="A12" s="53">
        <v>6</v>
      </c>
      <c r="B12" s="54" t="s">
        <v>66</v>
      </c>
      <c r="C12" s="73">
        <v>0</v>
      </c>
      <c r="D12" s="73">
        <v>0</v>
      </c>
      <c r="E12" s="73">
        <v>14594.05</v>
      </c>
      <c r="F12" s="73">
        <v>14594.05</v>
      </c>
      <c r="G12" s="73">
        <v>0</v>
      </c>
      <c r="H12" s="73">
        <v>0</v>
      </c>
      <c r="I12" s="73">
        <v>2750453.74</v>
      </c>
      <c r="J12" s="73">
        <v>2750453.74</v>
      </c>
      <c r="K12" s="73">
        <v>470973.65000000008</v>
      </c>
      <c r="L12" s="73">
        <v>470973.65000000008</v>
      </c>
      <c r="M12" s="73">
        <v>53586.960000000006</v>
      </c>
      <c r="N12" s="73">
        <v>53586.960000000006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73">
        <v>-488806.42999999964</v>
      </c>
      <c r="AB12" s="73">
        <v>158853.95000000059</v>
      </c>
      <c r="AC12" s="73">
        <v>9699</v>
      </c>
      <c r="AD12" s="73">
        <v>9699</v>
      </c>
      <c r="AE12" s="73">
        <v>171724.77000000258</v>
      </c>
      <c r="AF12" s="73">
        <v>-174746.61999999743</v>
      </c>
      <c r="AG12" s="73">
        <v>0</v>
      </c>
      <c r="AH12" s="73">
        <v>0</v>
      </c>
      <c r="AI12" s="73">
        <v>500</v>
      </c>
      <c r="AJ12" s="73">
        <v>500</v>
      </c>
      <c r="AK12" s="73">
        <v>0</v>
      </c>
      <c r="AL12" s="73">
        <v>0</v>
      </c>
      <c r="AM12" s="75">
        <f t="shared" si="0"/>
        <v>2982725.740000003</v>
      </c>
      <c r="AN12" s="75">
        <f t="shared" si="1"/>
        <v>3283914.7300000032</v>
      </c>
      <c r="AS12" s="91"/>
    </row>
    <row r="13" spans="1:45" ht="24.95" customHeight="1" x14ac:dyDescent="0.2">
      <c r="A13" s="53">
        <v>7</v>
      </c>
      <c r="B13" s="54" t="s">
        <v>59</v>
      </c>
      <c r="C13" s="73">
        <v>8000</v>
      </c>
      <c r="D13" s="73">
        <v>8000</v>
      </c>
      <c r="E13" s="73">
        <v>9261.4500000000007</v>
      </c>
      <c r="F13" s="73">
        <v>9261.4500000000007</v>
      </c>
      <c r="G13" s="73">
        <v>800</v>
      </c>
      <c r="H13" s="73">
        <v>800</v>
      </c>
      <c r="I13" s="73">
        <v>989738.62299998803</v>
      </c>
      <c r="J13" s="73">
        <v>989738.62299998803</v>
      </c>
      <c r="K13" s="73">
        <v>272631.48000000027</v>
      </c>
      <c r="L13" s="73">
        <v>166205.26999999999</v>
      </c>
      <c r="M13" s="73">
        <v>32479.57</v>
      </c>
      <c r="N13" s="73">
        <v>19585.05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0</v>
      </c>
      <c r="Z13" s="73">
        <v>0</v>
      </c>
      <c r="AA13" s="73">
        <v>51961.70000000015</v>
      </c>
      <c r="AB13" s="73">
        <v>15584.960000000145</v>
      </c>
      <c r="AC13" s="73">
        <v>0</v>
      </c>
      <c r="AD13" s="73">
        <v>0</v>
      </c>
      <c r="AE13" s="73">
        <v>0</v>
      </c>
      <c r="AF13" s="73">
        <v>0</v>
      </c>
      <c r="AG13" s="73">
        <v>0</v>
      </c>
      <c r="AH13" s="73">
        <v>0</v>
      </c>
      <c r="AI13" s="73">
        <v>0</v>
      </c>
      <c r="AJ13" s="73">
        <v>0</v>
      </c>
      <c r="AK13" s="73">
        <v>0</v>
      </c>
      <c r="AL13" s="73">
        <v>0</v>
      </c>
      <c r="AM13" s="75">
        <f t="shared" si="0"/>
        <v>1364872.8229999884</v>
      </c>
      <c r="AN13" s="75">
        <f t="shared" si="1"/>
        <v>1209175.3529999882</v>
      </c>
      <c r="AS13" s="91"/>
    </row>
    <row r="14" spans="1:45" ht="24.95" customHeight="1" x14ac:dyDescent="0.2">
      <c r="A14" s="53">
        <v>8</v>
      </c>
      <c r="B14" s="54" t="s">
        <v>67</v>
      </c>
      <c r="C14" s="73">
        <v>177797.57390399999</v>
      </c>
      <c r="D14" s="73">
        <v>57162.058780799984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997688.8000000004</v>
      </c>
      <c r="L14" s="73">
        <v>909544.66400000034</v>
      </c>
      <c r="M14" s="73">
        <v>94166.370000000024</v>
      </c>
      <c r="N14" s="73">
        <v>94166.370000000024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0</v>
      </c>
      <c r="Z14" s="73">
        <v>0</v>
      </c>
      <c r="AA14" s="73">
        <v>7887.0499999999993</v>
      </c>
      <c r="AB14" s="73">
        <v>7887.0499999999993</v>
      </c>
      <c r="AC14" s="73">
        <v>0</v>
      </c>
      <c r="AD14" s="73">
        <v>0</v>
      </c>
      <c r="AE14" s="73">
        <v>0</v>
      </c>
      <c r="AF14" s="73">
        <v>0</v>
      </c>
      <c r="AG14" s="73">
        <v>600</v>
      </c>
      <c r="AH14" s="73">
        <v>600</v>
      </c>
      <c r="AI14" s="73">
        <v>12097.9</v>
      </c>
      <c r="AJ14" s="73">
        <v>12097.9</v>
      </c>
      <c r="AK14" s="73">
        <v>0</v>
      </c>
      <c r="AL14" s="73">
        <v>0</v>
      </c>
      <c r="AM14" s="75">
        <f t="shared" si="0"/>
        <v>1290237.6939040006</v>
      </c>
      <c r="AN14" s="75">
        <f t="shared" si="1"/>
        <v>1081458.0427808003</v>
      </c>
      <c r="AS14" s="91"/>
    </row>
    <row r="15" spans="1:45" ht="24.95" customHeight="1" x14ac:dyDescent="0.2">
      <c r="A15" s="53">
        <v>9</v>
      </c>
      <c r="B15" s="54" t="s">
        <v>58</v>
      </c>
      <c r="C15" s="73">
        <v>8578.1999999999971</v>
      </c>
      <c r="D15" s="73">
        <v>-25518.720000000008</v>
      </c>
      <c r="E15" s="73">
        <v>11152.807759999981</v>
      </c>
      <c r="F15" s="73">
        <v>11152.807759999981</v>
      </c>
      <c r="G15" s="73">
        <v>-14076</v>
      </c>
      <c r="H15" s="73">
        <v>-10206</v>
      </c>
      <c r="I15" s="73">
        <v>1156144.5631999285</v>
      </c>
      <c r="J15" s="73">
        <v>169078.23118965793</v>
      </c>
      <c r="K15" s="73">
        <v>71737.215032000007</v>
      </c>
      <c r="L15" s="73">
        <v>66666.92403200001</v>
      </c>
      <c r="M15" s="73">
        <v>187619.8</v>
      </c>
      <c r="N15" s="73">
        <v>78901.185185185153</v>
      </c>
      <c r="O15" s="73">
        <v>0</v>
      </c>
      <c r="P15" s="73">
        <v>0</v>
      </c>
      <c r="Q15" s="73">
        <v>-486972.78902400006</v>
      </c>
      <c r="R15" s="73">
        <v>0</v>
      </c>
      <c r="S15" s="73">
        <v>20160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140005.72111199997</v>
      </c>
      <c r="Z15" s="73">
        <v>78946.80198784548</v>
      </c>
      <c r="AA15" s="73">
        <v>136698.24000000005</v>
      </c>
      <c r="AB15" s="73">
        <v>38895.597654142373</v>
      </c>
      <c r="AC15" s="73">
        <v>350</v>
      </c>
      <c r="AD15" s="73">
        <v>350</v>
      </c>
      <c r="AE15" s="73">
        <v>0</v>
      </c>
      <c r="AF15" s="73">
        <v>0</v>
      </c>
      <c r="AG15" s="73">
        <v>0</v>
      </c>
      <c r="AH15" s="73">
        <v>0</v>
      </c>
      <c r="AI15" s="73">
        <v>32133.459999999825</v>
      </c>
      <c r="AJ15" s="73">
        <v>1247.8499999995583</v>
      </c>
      <c r="AK15" s="73">
        <v>0</v>
      </c>
      <c r="AL15" s="73">
        <v>0</v>
      </c>
      <c r="AM15" s="75">
        <f t="shared" si="0"/>
        <v>1263531.2180799283</v>
      </c>
      <c r="AN15" s="75">
        <f t="shared" si="1"/>
        <v>409514.67780883051</v>
      </c>
      <c r="AS15" s="91"/>
    </row>
    <row r="16" spans="1:45" ht="24.95" customHeight="1" x14ac:dyDescent="0.2">
      <c r="A16" s="53">
        <v>10</v>
      </c>
      <c r="B16" s="54" t="s">
        <v>62</v>
      </c>
      <c r="C16" s="73">
        <v>0</v>
      </c>
      <c r="D16" s="73">
        <v>0</v>
      </c>
      <c r="E16" s="73">
        <v>-669.48574500000018</v>
      </c>
      <c r="F16" s="73">
        <v>-669.48574500000018</v>
      </c>
      <c r="G16" s="73">
        <v>0</v>
      </c>
      <c r="H16" s="73">
        <v>0</v>
      </c>
      <c r="I16" s="73">
        <v>633367.96091918554</v>
      </c>
      <c r="J16" s="73">
        <v>633367.96091918554</v>
      </c>
      <c r="K16" s="73">
        <v>11398.816539999971</v>
      </c>
      <c r="L16" s="73">
        <v>-2930.9643380000198</v>
      </c>
      <c r="M16" s="73">
        <v>10203.839999999998</v>
      </c>
      <c r="N16" s="73">
        <v>10412.648999999999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-3000</v>
      </c>
      <c r="Z16" s="73">
        <v>-600</v>
      </c>
      <c r="AA16" s="73">
        <v>123720.8</v>
      </c>
      <c r="AB16" s="73">
        <v>115796.46847321511</v>
      </c>
      <c r="AC16" s="73">
        <v>0</v>
      </c>
      <c r="AD16" s="73">
        <v>0</v>
      </c>
      <c r="AE16" s="73">
        <v>0</v>
      </c>
      <c r="AF16" s="73">
        <v>0</v>
      </c>
      <c r="AG16" s="73">
        <v>0</v>
      </c>
      <c r="AH16" s="73">
        <v>0</v>
      </c>
      <c r="AI16" s="73">
        <v>200</v>
      </c>
      <c r="AJ16" s="73">
        <v>40</v>
      </c>
      <c r="AK16" s="73">
        <v>0</v>
      </c>
      <c r="AL16" s="73">
        <v>0</v>
      </c>
      <c r="AM16" s="75">
        <f t="shared" si="0"/>
        <v>775221.93171418563</v>
      </c>
      <c r="AN16" s="75">
        <f t="shared" si="1"/>
        <v>755416.62830940064</v>
      </c>
      <c r="AS16" s="91"/>
    </row>
    <row r="17" spans="1:45" ht="24.95" customHeight="1" x14ac:dyDescent="0.2">
      <c r="A17" s="53">
        <v>11</v>
      </c>
      <c r="B17" s="54" t="s">
        <v>49</v>
      </c>
      <c r="C17" s="73">
        <v>8000</v>
      </c>
      <c r="D17" s="73">
        <v>8000</v>
      </c>
      <c r="E17" s="73">
        <v>0</v>
      </c>
      <c r="F17" s="73">
        <v>0</v>
      </c>
      <c r="G17" s="73">
        <v>0</v>
      </c>
      <c r="H17" s="73">
        <v>0</v>
      </c>
      <c r="I17" s="73">
        <v>380605.60000000003</v>
      </c>
      <c r="J17" s="73">
        <v>380605.60000000003</v>
      </c>
      <c r="K17" s="73">
        <v>110911.95</v>
      </c>
      <c r="L17" s="73">
        <v>110911.95</v>
      </c>
      <c r="M17" s="73">
        <v>30604</v>
      </c>
      <c r="N17" s="73">
        <v>30604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2137.5</v>
      </c>
      <c r="Z17" s="73">
        <v>2137.5</v>
      </c>
      <c r="AA17" s="73">
        <v>79.099999999999994</v>
      </c>
      <c r="AB17" s="73">
        <v>79.099999999999994</v>
      </c>
      <c r="AC17" s="73">
        <v>0</v>
      </c>
      <c r="AD17" s="73">
        <v>0</v>
      </c>
      <c r="AE17" s="73">
        <v>0</v>
      </c>
      <c r="AF17" s="73">
        <v>0</v>
      </c>
      <c r="AG17" s="73">
        <v>0</v>
      </c>
      <c r="AH17" s="73">
        <v>0</v>
      </c>
      <c r="AI17" s="73">
        <v>59489.01</v>
      </c>
      <c r="AJ17" s="73">
        <v>59489.01</v>
      </c>
      <c r="AK17" s="73">
        <v>0</v>
      </c>
      <c r="AL17" s="73">
        <v>0</v>
      </c>
      <c r="AM17" s="75">
        <f t="shared" si="0"/>
        <v>591827.16</v>
      </c>
      <c r="AN17" s="75">
        <f t="shared" si="1"/>
        <v>591827.16</v>
      </c>
      <c r="AS17" s="91"/>
    </row>
    <row r="18" spans="1:45" ht="24.95" customHeight="1" x14ac:dyDescent="0.2">
      <c r="A18" s="53">
        <v>12</v>
      </c>
      <c r="B18" s="54" t="s">
        <v>63</v>
      </c>
      <c r="C18" s="73">
        <v>2000</v>
      </c>
      <c r="D18" s="73">
        <v>2000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15489.25</v>
      </c>
      <c r="L18" s="73">
        <v>15489.25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0</v>
      </c>
      <c r="AD18" s="73">
        <v>0</v>
      </c>
      <c r="AE18" s="73">
        <v>0</v>
      </c>
      <c r="AF18" s="73">
        <v>0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0</v>
      </c>
      <c r="AM18" s="75">
        <f t="shared" si="0"/>
        <v>17489.25</v>
      </c>
      <c r="AN18" s="75">
        <f t="shared" si="1"/>
        <v>17489.25</v>
      </c>
      <c r="AS18" s="91"/>
    </row>
    <row r="19" spans="1:45" ht="24.95" customHeight="1" x14ac:dyDescent="0.2">
      <c r="A19" s="53">
        <v>13</v>
      </c>
      <c r="B19" s="54" t="s">
        <v>64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17636.251</v>
      </c>
      <c r="L19" s="73">
        <v>17636.251</v>
      </c>
      <c r="M19" s="73">
        <v>800</v>
      </c>
      <c r="N19" s="73">
        <v>800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-4993</v>
      </c>
      <c r="AF19" s="73">
        <v>-4993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0</v>
      </c>
      <c r="AM19" s="75">
        <f t="shared" si="0"/>
        <v>13443.251</v>
      </c>
      <c r="AN19" s="75">
        <f t="shared" si="1"/>
        <v>13443.251</v>
      </c>
      <c r="AS19" s="91"/>
    </row>
    <row r="20" spans="1:45" ht="24.95" customHeight="1" x14ac:dyDescent="0.2">
      <c r="A20" s="53">
        <v>14</v>
      </c>
      <c r="B20" s="54" t="s">
        <v>68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0</v>
      </c>
      <c r="AF20" s="73">
        <v>0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0</v>
      </c>
      <c r="AM20" s="75">
        <f t="shared" si="0"/>
        <v>0</v>
      </c>
      <c r="AN20" s="75">
        <f t="shared" si="1"/>
        <v>0</v>
      </c>
      <c r="AS20" s="91"/>
    </row>
    <row r="21" spans="1:45" ht="24.95" customHeight="1" x14ac:dyDescent="0.2">
      <c r="A21" s="53">
        <v>15</v>
      </c>
      <c r="B21" s="63" t="s">
        <v>60</v>
      </c>
      <c r="C21" s="73">
        <v>-249</v>
      </c>
      <c r="D21" s="73">
        <v>-249</v>
      </c>
      <c r="E21" s="73">
        <v>-1685.8700000000001</v>
      </c>
      <c r="F21" s="73">
        <v>-2102.0940000000001</v>
      </c>
      <c r="G21" s="73">
        <v>3865.59</v>
      </c>
      <c r="H21" s="73">
        <v>3865.59</v>
      </c>
      <c r="I21" s="73">
        <v>1511182.7000000002</v>
      </c>
      <c r="J21" s="73">
        <v>1511182.7000000002</v>
      </c>
      <c r="K21" s="73">
        <v>-282128.19000000006</v>
      </c>
      <c r="L21" s="73">
        <v>-282128.19000000006</v>
      </c>
      <c r="M21" s="73">
        <v>119926.57999999999</v>
      </c>
      <c r="N21" s="73">
        <v>72152.979999999981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-1546.05</v>
      </c>
      <c r="Z21" s="73">
        <v>-1546.05</v>
      </c>
      <c r="AA21" s="73">
        <v>-1471686.05</v>
      </c>
      <c r="AB21" s="73">
        <v>-148148.94251179663</v>
      </c>
      <c r="AC21" s="73">
        <v>3258.5</v>
      </c>
      <c r="AD21" s="73">
        <v>3258.5</v>
      </c>
      <c r="AE21" s="73">
        <v>-64536.959999999999</v>
      </c>
      <c r="AF21" s="73">
        <v>-25814.784000000007</v>
      </c>
      <c r="AG21" s="73">
        <v>0</v>
      </c>
      <c r="AH21" s="73">
        <v>0</v>
      </c>
      <c r="AI21" s="73">
        <v>-3000</v>
      </c>
      <c r="AJ21" s="73">
        <v>-1500</v>
      </c>
      <c r="AK21" s="73">
        <v>0</v>
      </c>
      <c r="AL21" s="73">
        <v>0</v>
      </c>
      <c r="AM21" s="75">
        <f t="shared" si="0"/>
        <v>-186598.75000000003</v>
      </c>
      <c r="AN21" s="75">
        <f t="shared" si="1"/>
        <v>1128970.7094882033</v>
      </c>
      <c r="AS21" s="91"/>
    </row>
    <row r="22" spans="1:45" ht="15" x14ac:dyDescent="0.2">
      <c r="A22" s="26"/>
      <c r="B22" s="12" t="s">
        <v>1</v>
      </c>
      <c r="C22" s="76">
        <f t="shared" ref="C22:AN22" si="2">SUM(C7:C21)</f>
        <v>2202707.5300479997</v>
      </c>
      <c r="D22" s="76">
        <f t="shared" si="2"/>
        <v>1493546.7938018471</v>
      </c>
      <c r="E22" s="76">
        <f t="shared" si="2"/>
        <v>80023.74729101987</v>
      </c>
      <c r="F22" s="76">
        <f t="shared" si="2"/>
        <v>79607.523291019868</v>
      </c>
      <c r="G22" s="76">
        <f t="shared" si="2"/>
        <v>45026.41</v>
      </c>
      <c r="H22" s="76">
        <f t="shared" si="2"/>
        <v>48896.41</v>
      </c>
      <c r="I22" s="76">
        <f t="shared" si="2"/>
        <v>36800933.404069781</v>
      </c>
      <c r="J22" s="76">
        <f t="shared" si="2"/>
        <v>35813867.072059505</v>
      </c>
      <c r="K22" s="76">
        <f t="shared" si="2"/>
        <v>8196204.2909618737</v>
      </c>
      <c r="L22" s="76">
        <f t="shared" si="2"/>
        <v>7878160.6130838729</v>
      </c>
      <c r="M22" s="76">
        <f t="shared" si="2"/>
        <v>1466831.6399062905</v>
      </c>
      <c r="N22" s="76">
        <f t="shared" si="2"/>
        <v>1297939.3702594754</v>
      </c>
      <c r="O22" s="76">
        <f t="shared" si="2"/>
        <v>0</v>
      </c>
      <c r="P22" s="76">
        <f t="shared" si="2"/>
        <v>0</v>
      </c>
      <c r="Q22" s="76">
        <f t="shared" si="2"/>
        <v>-486972.78902400006</v>
      </c>
      <c r="R22" s="76">
        <f t="shared" si="2"/>
        <v>0</v>
      </c>
      <c r="S22" s="76">
        <f t="shared" si="2"/>
        <v>27495.599999999999</v>
      </c>
      <c r="T22" s="76">
        <f t="shared" si="2"/>
        <v>7335.6</v>
      </c>
      <c r="U22" s="76">
        <f t="shared" si="2"/>
        <v>12226</v>
      </c>
      <c r="V22" s="76">
        <f t="shared" si="2"/>
        <v>6113</v>
      </c>
      <c r="W22" s="76">
        <f t="shared" si="2"/>
        <v>0</v>
      </c>
      <c r="X22" s="76">
        <f t="shared" si="2"/>
        <v>0</v>
      </c>
      <c r="Y22" s="76">
        <f t="shared" si="2"/>
        <v>829277.54598982376</v>
      </c>
      <c r="Z22" s="76">
        <f t="shared" si="2"/>
        <v>589969.95886566932</v>
      </c>
      <c r="AA22" s="76">
        <f t="shared" si="2"/>
        <v>2497467.436518658</v>
      </c>
      <c r="AB22" s="76">
        <f t="shared" si="2"/>
        <v>981687.53448798985</v>
      </c>
      <c r="AC22" s="76">
        <f t="shared" si="2"/>
        <v>13307.5</v>
      </c>
      <c r="AD22" s="76">
        <f t="shared" si="2"/>
        <v>13307.49</v>
      </c>
      <c r="AE22" s="76">
        <f t="shared" si="2"/>
        <v>248280.71053076946</v>
      </c>
      <c r="AF22" s="76">
        <f t="shared" si="2"/>
        <v>-196040.86448749789</v>
      </c>
      <c r="AG22" s="76">
        <f t="shared" si="2"/>
        <v>600</v>
      </c>
      <c r="AH22" s="76">
        <f t="shared" si="2"/>
        <v>600</v>
      </c>
      <c r="AI22" s="76">
        <f t="shared" si="2"/>
        <v>816350.59130829026</v>
      </c>
      <c r="AJ22" s="76">
        <f t="shared" si="2"/>
        <v>751793.74922829005</v>
      </c>
      <c r="AK22" s="76">
        <f t="shared" si="2"/>
        <v>0</v>
      </c>
      <c r="AL22" s="76">
        <f t="shared" si="2"/>
        <v>0</v>
      </c>
      <c r="AM22" s="76">
        <f t="shared" si="2"/>
        <v>52749759.617600493</v>
      </c>
      <c r="AN22" s="76">
        <f t="shared" si="2"/>
        <v>48766784.250590168</v>
      </c>
    </row>
    <row r="23" spans="1:45" ht="15" x14ac:dyDescent="0.2">
      <c r="A23" s="86"/>
      <c r="B23" s="87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</row>
    <row r="24" spans="1:45" x14ac:dyDescent="0.2">
      <c r="AN24" s="91"/>
    </row>
    <row r="25" spans="1:45" ht="15" x14ac:dyDescent="0.2">
      <c r="A25" s="35"/>
      <c r="B25" s="17" t="s">
        <v>15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1"/>
      <c r="P25" s="1"/>
      <c r="Q25" s="1"/>
      <c r="R25" s="1"/>
      <c r="S25" s="1"/>
      <c r="T25" s="1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30"/>
      <c r="AN25" s="30"/>
    </row>
    <row r="26" spans="1:45" x14ac:dyDescent="0.2">
      <c r="A26" s="35"/>
      <c r="B26" s="109" t="s">
        <v>75</v>
      </c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36"/>
      <c r="P26" s="36"/>
      <c r="Q26" s="36"/>
      <c r="R26" s="36"/>
      <c r="S26" s="36"/>
      <c r="T26" s="36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4"/>
      <c r="AN26" s="34"/>
    </row>
    <row r="27" spans="1:45" ht="15" x14ac:dyDescent="0.2">
      <c r="A27" s="35"/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N27" s="30"/>
    </row>
    <row r="28" spans="1:45" x14ac:dyDescent="0.2">
      <c r="B28" s="17" t="s">
        <v>55</v>
      </c>
      <c r="E28" s="31"/>
      <c r="F28" s="31"/>
      <c r="G28" s="31"/>
      <c r="H28" s="31"/>
      <c r="I28" s="31"/>
      <c r="J28" s="31"/>
      <c r="K28" s="31"/>
      <c r="L28" s="31"/>
      <c r="M28" s="31"/>
      <c r="N28" s="31"/>
      <c r="AM28" s="34"/>
      <c r="AN28" s="34"/>
    </row>
    <row r="29" spans="1:45" x14ac:dyDescent="0.2">
      <c r="B29" s="17" t="s">
        <v>56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AM29" s="34"/>
      <c r="AN29" s="34"/>
    </row>
    <row r="31" spans="1:45" x14ac:dyDescent="0.2">
      <c r="AM31" s="34"/>
      <c r="AN31" s="34"/>
    </row>
    <row r="32" spans="1:45" x14ac:dyDescent="0.2">
      <c r="AM32" s="34"/>
      <c r="AN32" s="34"/>
    </row>
  </sheetData>
  <sortState ref="B8:AN21">
    <sortCondition descending="1" ref="AM7:AM21"/>
  </sortState>
  <mergeCells count="24">
    <mergeCell ref="M5:N5"/>
    <mergeCell ref="E5:F5"/>
    <mergeCell ref="G5:H5"/>
    <mergeCell ref="I5:J5"/>
    <mergeCell ref="B26:N27"/>
    <mergeCell ref="AK5:AL5"/>
    <mergeCell ref="AM5:AN5"/>
    <mergeCell ref="AI5:AJ5"/>
    <mergeCell ref="O5:P5"/>
    <mergeCell ref="Q5:R5"/>
    <mergeCell ref="S5:T5"/>
    <mergeCell ref="U5:V5"/>
    <mergeCell ref="W5:X5"/>
    <mergeCell ref="AG5:AH5"/>
    <mergeCell ref="Y5:Z5"/>
    <mergeCell ref="AA5:AB5"/>
    <mergeCell ref="AC5:AD5"/>
    <mergeCell ref="AE5:AF5"/>
    <mergeCell ref="A1:K1"/>
    <mergeCell ref="A2:K2"/>
    <mergeCell ref="A5:A6"/>
    <mergeCell ref="B5:B6"/>
    <mergeCell ref="C5:D5"/>
    <mergeCell ref="K5:L5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39997558519241921"/>
  </sheetPr>
  <dimension ref="A2:G34"/>
  <sheetViews>
    <sheetView zoomScale="90" zoomScaleNormal="90" workbookViewId="0">
      <pane xSplit="2" ySplit="6" topLeftCell="C15" activePane="bottomRight" state="frozen"/>
      <selection pane="topRight" activeCell="C1" sqref="C1"/>
      <selection pane="bottomLeft" activeCell="A7" sqref="A7"/>
      <selection pane="bottomRight" activeCell="G25" sqref="G25"/>
    </sheetView>
  </sheetViews>
  <sheetFormatPr defaultRowHeight="12.75" x14ac:dyDescent="0.2"/>
  <cols>
    <col min="1" max="1" width="4.42578125" customWidth="1"/>
    <col min="2" max="2" width="56.28515625" customWidth="1"/>
    <col min="3" max="3" width="13" customWidth="1"/>
    <col min="4" max="4" width="10.5703125" customWidth="1"/>
    <col min="7" max="7" width="12" bestFit="1" customWidth="1"/>
  </cols>
  <sheetData>
    <row r="2" spans="1:5" ht="12.75" customHeight="1" x14ac:dyDescent="0.2">
      <c r="A2" s="111" t="s">
        <v>84</v>
      </c>
      <c r="B2" s="111"/>
      <c r="C2" s="111"/>
      <c r="D2" s="111"/>
    </row>
    <row r="3" spans="1:5" ht="12.75" customHeight="1" x14ac:dyDescent="0.2">
      <c r="A3" s="111"/>
      <c r="B3" s="111"/>
      <c r="C3" s="111"/>
      <c r="D3" s="111"/>
      <c r="E3" s="4"/>
    </row>
    <row r="4" spans="1:5" x14ac:dyDescent="0.2">
      <c r="A4" s="111"/>
      <c r="B4" s="111"/>
      <c r="C4" s="111"/>
      <c r="D4" s="111"/>
      <c r="E4" s="4"/>
    </row>
    <row r="6" spans="1:5" ht="43.5" customHeight="1" x14ac:dyDescent="0.2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 x14ac:dyDescent="0.2">
      <c r="A7" s="13">
        <v>1</v>
      </c>
      <c r="B7" s="7" t="s">
        <v>3</v>
      </c>
      <c r="C7" s="77">
        <f>HLOOKUP(B7,'სტატის მოზიდ პრემიები(დაზღვევა)'!$4:$21,18,FALSE)</f>
        <v>6879727.9989985619</v>
      </c>
      <c r="D7" s="58">
        <f>C7/$C$25</f>
        <v>4.784344749756228E-2</v>
      </c>
    </row>
    <row r="8" spans="1:5" ht="27" customHeight="1" x14ac:dyDescent="0.2">
      <c r="A8" s="13">
        <v>2</v>
      </c>
      <c r="B8" s="7" t="s">
        <v>27</v>
      </c>
      <c r="C8" s="77">
        <f>HLOOKUP(B8,'სტატის მოზიდ პრემიები(დაზღვევა)'!$4:$21,18,FALSE)</f>
        <v>2887483.3685056455</v>
      </c>
      <c r="D8" s="58">
        <f t="shared" ref="D8:D21" si="0">C8/$C$25</f>
        <v>2.0080322792019295E-2</v>
      </c>
    </row>
    <row r="9" spans="1:5" ht="27" customHeight="1" x14ac:dyDescent="0.2">
      <c r="A9" s="13">
        <v>3</v>
      </c>
      <c r="B9" s="7" t="s">
        <v>34</v>
      </c>
      <c r="C9" s="77">
        <f>HLOOKUP(B9,'სტატის მოზიდ პრემიები(დაზღვევა)'!$4:$21,18,FALSE)</f>
        <v>1255939.0018000598</v>
      </c>
      <c r="D9" s="58">
        <f t="shared" si="0"/>
        <v>8.7341318874101757E-3</v>
      </c>
    </row>
    <row r="10" spans="1:5" ht="27" customHeight="1" x14ac:dyDescent="0.2">
      <c r="A10" s="13">
        <v>4</v>
      </c>
      <c r="B10" s="7" t="s">
        <v>6</v>
      </c>
      <c r="C10" s="77">
        <f>HLOOKUP(B10,'სტატის მოზიდ პრემიები(დაზღვევა)'!$4:$21,18,FALSE)</f>
        <v>84464393.906173989</v>
      </c>
      <c r="D10" s="58">
        <f t="shared" si="0"/>
        <v>0.58738772751650747</v>
      </c>
    </row>
    <row r="11" spans="1:5" ht="38.25" customHeight="1" x14ac:dyDescent="0.2">
      <c r="A11" s="13">
        <v>5</v>
      </c>
      <c r="B11" s="7" t="s">
        <v>35</v>
      </c>
      <c r="C11" s="77">
        <f>HLOOKUP(B11,'სტატის მოზიდ პრემიები(დაზღვევა)'!$4:$21,18,FALSE)</f>
        <v>23698809.256905843</v>
      </c>
      <c r="D11" s="58">
        <f t="shared" si="0"/>
        <v>0.16480778551166012</v>
      </c>
    </row>
    <row r="12" spans="1:5" ht="27" customHeight="1" x14ac:dyDescent="0.2">
      <c r="A12" s="13">
        <v>6</v>
      </c>
      <c r="B12" s="7" t="s">
        <v>7</v>
      </c>
      <c r="C12" s="77">
        <f>HLOOKUP(B12,'სტატის მოზიდ პრემიები(დაზღვევა)'!$4:$21,18,FALSE)</f>
        <v>2930366.3839197489</v>
      </c>
      <c r="D12" s="58">
        <f t="shared" si="0"/>
        <v>2.0378542619431145E-2</v>
      </c>
    </row>
    <row r="13" spans="1:5" ht="27" customHeight="1" x14ac:dyDescent="0.2">
      <c r="A13" s="13">
        <v>7</v>
      </c>
      <c r="B13" s="7" t="s">
        <v>8</v>
      </c>
      <c r="C13" s="77">
        <f>HLOOKUP(B13,'სტატის მოზიდ პრემიები(დაზღვევა)'!$4:$21,18,FALSE)</f>
        <v>62322.361440000001</v>
      </c>
      <c r="D13" s="58">
        <f t="shared" si="0"/>
        <v>4.3340617941767023E-4</v>
      </c>
    </row>
    <row r="14" spans="1:5" ht="27" customHeight="1" x14ac:dyDescent="0.2">
      <c r="A14" s="13">
        <v>8</v>
      </c>
      <c r="B14" s="7" t="s">
        <v>28</v>
      </c>
      <c r="C14" s="77">
        <f>HLOOKUP(B14,'სტატის მოზიდ პრემიები(დაზღვევა)'!$4:$21,18,FALSE)</f>
        <v>781530.04707337182</v>
      </c>
      <c r="D14" s="58">
        <f t="shared" si="0"/>
        <v>5.4349665830342462E-3</v>
      </c>
    </row>
    <row r="15" spans="1:5" ht="27" customHeight="1" x14ac:dyDescent="0.2">
      <c r="A15" s="13">
        <v>9</v>
      </c>
      <c r="B15" s="7" t="s">
        <v>38</v>
      </c>
      <c r="C15" s="77">
        <f>HLOOKUP(B15,'სტატის მოზიდ პრემიები(დაზღვევა)'!$4:$21,18,FALSE)</f>
        <v>361999.23897650745</v>
      </c>
      <c r="D15" s="58">
        <f t="shared" si="0"/>
        <v>2.5174384200438004E-3</v>
      </c>
    </row>
    <row r="16" spans="1:5" ht="27" customHeight="1" x14ac:dyDescent="0.2">
      <c r="A16" s="13">
        <v>10</v>
      </c>
      <c r="B16" s="7" t="s">
        <v>29</v>
      </c>
      <c r="C16" s="77">
        <f>HLOOKUP(B16,'სტატის მოზიდ პრემიები(დაზღვევა)'!$4:$21,18,FALSE)</f>
        <v>299411.97745900002</v>
      </c>
      <c r="D16" s="58">
        <f t="shared" si="0"/>
        <v>2.082190055447854E-3</v>
      </c>
    </row>
    <row r="17" spans="1:7" ht="27" customHeight="1" x14ac:dyDescent="0.2">
      <c r="A17" s="13">
        <v>11</v>
      </c>
      <c r="B17" s="7" t="s">
        <v>30</v>
      </c>
      <c r="C17" s="77">
        <f>HLOOKUP(B17,'სტატის მოზიდ პრემიები(დაზღვევა)'!$4:$21,18,FALSE)</f>
        <v>0</v>
      </c>
      <c r="D17" s="58">
        <f t="shared" si="0"/>
        <v>0</v>
      </c>
    </row>
    <row r="18" spans="1:7" ht="27" customHeight="1" x14ac:dyDescent="0.2">
      <c r="A18" s="13">
        <v>12</v>
      </c>
      <c r="B18" s="7" t="s">
        <v>9</v>
      </c>
      <c r="C18" s="77">
        <f>HLOOKUP(B18,'სტატის მოზიდ პრემიები(დაზღვევა)'!$4:$21,18,FALSE)</f>
        <v>1404156.9077891279</v>
      </c>
      <c r="D18" s="58">
        <f t="shared" si="0"/>
        <v>9.7648783943096971E-3</v>
      </c>
    </row>
    <row r="19" spans="1:7" ht="27" customHeight="1" x14ac:dyDescent="0.2">
      <c r="A19" s="13">
        <v>13</v>
      </c>
      <c r="B19" s="7" t="s">
        <v>33</v>
      </c>
      <c r="C19" s="77">
        <f>HLOOKUP(B19,'სტატის მოზიდ პრემიები(დაზღვევა)'!$4:$21,18,FALSE)</f>
        <v>12422403.95139678</v>
      </c>
      <c r="D19" s="58">
        <f t="shared" si="0"/>
        <v>8.6388681547973259E-2</v>
      </c>
    </row>
    <row r="20" spans="1:7" ht="27" customHeight="1" x14ac:dyDescent="0.2">
      <c r="A20" s="13">
        <v>14</v>
      </c>
      <c r="B20" s="7" t="s">
        <v>10</v>
      </c>
      <c r="C20" s="77">
        <f>HLOOKUP(B20,'სტატის მოზიდ პრემიები(დაზღვევა)'!$4:$21,18,FALSE)</f>
        <v>951590.26812215475</v>
      </c>
      <c r="D20" s="58">
        <f t="shared" si="0"/>
        <v>6.6176103239431339E-3</v>
      </c>
    </row>
    <row r="21" spans="1:7" ht="27" customHeight="1" x14ac:dyDescent="0.2">
      <c r="A21" s="13">
        <v>15</v>
      </c>
      <c r="B21" s="7" t="s">
        <v>11</v>
      </c>
      <c r="C21" s="77">
        <f>HLOOKUP(B21,'სტატის მოზიდ პრემიები(დაზღვევა)'!$4:$21,18,FALSE)</f>
        <v>1255192.225015</v>
      </c>
      <c r="D21" s="58">
        <f t="shared" si="0"/>
        <v>8.7289386041999074E-3</v>
      </c>
    </row>
    <row r="22" spans="1:7" ht="27" customHeight="1" x14ac:dyDescent="0.2">
      <c r="A22" s="13">
        <v>16</v>
      </c>
      <c r="B22" s="7" t="s">
        <v>12</v>
      </c>
      <c r="C22" s="77">
        <f>HLOOKUP(B22,'სტატის მოზიდ პრემიები(დაზღვევა)'!$4:$21,18,FALSE)</f>
        <v>193489.21000209535</v>
      </c>
      <c r="D22" s="58">
        <f>C22/$C$25</f>
        <v>1.3455751246891682E-3</v>
      </c>
    </row>
    <row r="23" spans="1:7" ht="27" customHeight="1" x14ac:dyDescent="0.2">
      <c r="A23" s="13">
        <v>17</v>
      </c>
      <c r="B23" s="7" t="s">
        <v>32</v>
      </c>
      <c r="C23" s="77">
        <f>HLOOKUP(B23,'სტატის მოზიდ პრემიები(დაზღვევა)'!$4:$21,18,FALSE)</f>
        <v>3947844.8571335478</v>
      </c>
      <c r="D23" s="58">
        <f>C23/$C$25</f>
        <v>2.7454356942350627E-2</v>
      </c>
    </row>
    <row r="24" spans="1:7" ht="27" customHeight="1" x14ac:dyDescent="0.2">
      <c r="A24" s="13">
        <v>18</v>
      </c>
      <c r="B24" s="7" t="s">
        <v>13</v>
      </c>
      <c r="C24" s="77">
        <f>HLOOKUP(B24,'სტატის მოზიდ პრემიები(დაზღვევა)'!$4:$21,18,FALSE)</f>
        <v>0</v>
      </c>
      <c r="D24" s="58">
        <f>C24/$C$25</f>
        <v>0</v>
      </c>
    </row>
    <row r="25" spans="1:7" ht="27" customHeight="1" x14ac:dyDescent="0.2">
      <c r="A25" s="8"/>
      <c r="B25" s="9" t="s">
        <v>14</v>
      </c>
      <c r="C25" s="59">
        <f>SUM(C7:C24)</f>
        <v>143796660.96071145</v>
      </c>
      <c r="D25" s="60">
        <f>SUM(D7:D24)</f>
        <v>0.99999999999999989</v>
      </c>
      <c r="G25" s="3"/>
    </row>
    <row r="27" spans="1:7" x14ac:dyDescent="0.2">
      <c r="C27" s="3"/>
    </row>
    <row r="28" spans="1:7" x14ac:dyDescent="0.2">
      <c r="C28" s="3"/>
    </row>
    <row r="34" spans="3:3" x14ac:dyDescent="0.2">
      <c r="C34" s="10"/>
    </row>
  </sheetData>
  <mergeCells count="1">
    <mergeCell ref="A2:D4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30"/>
  </sheetPr>
  <dimension ref="A1:AN31"/>
  <sheetViews>
    <sheetView zoomScale="90" zoomScaleNormal="90" workbookViewId="0">
      <pane xSplit="2" ySplit="5" topLeftCell="AC6" activePane="bottomRight" state="frozen"/>
      <selection pane="topRight" activeCell="C1" sqref="C1"/>
      <selection pane="bottomLeft" activeCell="A6" sqref="A6"/>
      <selection pane="bottomRight" activeCell="AM11" sqref="AM11"/>
    </sheetView>
  </sheetViews>
  <sheetFormatPr defaultRowHeight="12.75" x14ac:dyDescent="0.2"/>
  <cols>
    <col min="1" max="1" width="4.42578125" customWidth="1"/>
    <col min="2" max="2" width="49.28515625" customWidth="1"/>
    <col min="3" max="6" width="11.5703125" customWidth="1"/>
    <col min="7" max="7" width="12.28515625" customWidth="1"/>
    <col min="8" max="38" width="11.5703125" customWidth="1"/>
    <col min="39" max="39" width="13.140625" customWidth="1"/>
    <col min="40" max="40" width="11.5703125" customWidth="1"/>
  </cols>
  <sheetData>
    <row r="1" spans="1:40" s="18" customFormat="1" ht="27.75" customHeight="1" x14ac:dyDescent="0.2">
      <c r="A1" s="16" t="s">
        <v>85</v>
      </c>
      <c r="B1" s="16"/>
      <c r="C1" s="16"/>
      <c r="D1" s="16"/>
      <c r="E1" s="16"/>
      <c r="F1" s="16"/>
      <c r="G1" s="16"/>
      <c r="H1" s="16"/>
      <c r="I1" s="16"/>
      <c r="J1" s="16"/>
      <c r="K1" s="17"/>
      <c r="L1" s="17"/>
      <c r="M1" s="17"/>
      <c r="N1" s="17"/>
      <c r="O1" s="17"/>
    </row>
    <row r="2" spans="1:40" s="44" customFormat="1" ht="17.25" customHeight="1" x14ac:dyDescent="0.2">
      <c r="A2" s="21" t="s">
        <v>39</v>
      </c>
      <c r="C2" s="45"/>
      <c r="E2" s="45"/>
      <c r="G2" s="45"/>
      <c r="I2" s="45"/>
      <c r="K2" s="45"/>
      <c r="M2" s="45"/>
      <c r="O2" s="45"/>
      <c r="Q2" s="45"/>
      <c r="S2" s="45"/>
      <c r="U2" s="45"/>
      <c r="W2" s="45"/>
      <c r="Y2" s="45"/>
      <c r="AA2" s="45"/>
      <c r="AC2" s="45"/>
      <c r="AE2" s="45"/>
      <c r="AG2" s="45"/>
      <c r="AI2" s="45"/>
      <c r="AK2" s="45"/>
    </row>
    <row r="3" spans="1:40" s="44" customFormat="1" ht="21.75" customHeight="1" x14ac:dyDescent="0.2">
      <c r="A3" s="64"/>
      <c r="C3" s="45"/>
      <c r="E3" s="45"/>
      <c r="G3" s="45"/>
      <c r="I3" s="45"/>
      <c r="K3" s="45"/>
      <c r="M3" s="45"/>
      <c r="O3" s="45"/>
      <c r="Q3" s="45"/>
      <c r="S3" s="45"/>
      <c r="U3" s="45"/>
      <c r="W3" s="45"/>
      <c r="Y3" s="45"/>
      <c r="AA3" s="45"/>
      <c r="AC3" s="45"/>
      <c r="AE3" s="45"/>
      <c r="AG3" s="45"/>
      <c r="AI3" s="45"/>
      <c r="AK3" s="45"/>
    </row>
    <row r="4" spans="1:40" ht="96" customHeight="1" x14ac:dyDescent="0.2">
      <c r="A4" s="96" t="s">
        <v>0</v>
      </c>
      <c r="B4" s="96" t="s">
        <v>2</v>
      </c>
      <c r="C4" s="99" t="s">
        <v>3</v>
      </c>
      <c r="D4" s="101"/>
      <c r="E4" s="99" t="s">
        <v>27</v>
      </c>
      <c r="F4" s="101"/>
      <c r="G4" s="99" t="s">
        <v>34</v>
      </c>
      <c r="H4" s="101"/>
      <c r="I4" s="99" t="s">
        <v>6</v>
      </c>
      <c r="J4" s="101"/>
      <c r="K4" s="99" t="s">
        <v>35</v>
      </c>
      <c r="L4" s="101"/>
      <c r="M4" s="99" t="s">
        <v>7</v>
      </c>
      <c r="N4" s="101"/>
      <c r="O4" s="99" t="s">
        <v>8</v>
      </c>
      <c r="P4" s="101"/>
      <c r="Q4" s="99" t="s">
        <v>28</v>
      </c>
      <c r="R4" s="101"/>
      <c r="S4" s="99" t="s">
        <v>38</v>
      </c>
      <c r="T4" s="101"/>
      <c r="U4" s="99" t="s">
        <v>29</v>
      </c>
      <c r="V4" s="101"/>
      <c r="W4" s="99" t="s">
        <v>30</v>
      </c>
      <c r="X4" s="101"/>
      <c r="Y4" s="99" t="s">
        <v>9</v>
      </c>
      <c r="Z4" s="101"/>
      <c r="AA4" s="99" t="s">
        <v>33</v>
      </c>
      <c r="AB4" s="101"/>
      <c r="AC4" s="99" t="s">
        <v>10</v>
      </c>
      <c r="AD4" s="101"/>
      <c r="AE4" s="99" t="s">
        <v>11</v>
      </c>
      <c r="AF4" s="101"/>
      <c r="AG4" s="99" t="s">
        <v>12</v>
      </c>
      <c r="AH4" s="101"/>
      <c r="AI4" s="99" t="s">
        <v>32</v>
      </c>
      <c r="AJ4" s="101"/>
      <c r="AK4" s="99" t="s">
        <v>13</v>
      </c>
      <c r="AL4" s="101"/>
      <c r="AM4" s="107" t="s">
        <v>14</v>
      </c>
      <c r="AN4" s="108"/>
    </row>
    <row r="5" spans="1:40" ht="31.5" customHeight="1" x14ac:dyDescent="0.2">
      <c r="A5" s="98"/>
      <c r="B5" s="98"/>
      <c r="C5" s="46" t="s">
        <v>4</v>
      </c>
      <c r="D5" s="46" t="s">
        <v>5</v>
      </c>
      <c r="E5" s="46" t="s">
        <v>4</v>
      </c>
      <c r="F5" s="46" t="s">
        <v>5</v>
      </c>
      <c r="G5" s="46" t="s">
        <v>4</v>
      </c>
      <c r="H5" s="46" t="s">
        <v>5</v>
      </c>
      <c r="I5" s="46" t="s">
        <v>4</v>
      </c>
      <c r="J5" s="46" t="s">
        <v>5</v>
      </c>
      <c r="K5" s="46" t="s">
        <v>4</v>
      </c>
      <c r="L5" s="46" t="s">
        <v>5</v>
      </c>
      <c r="M5" s="46" t="s">
        <v>4</v>
      </c>
      <c r="N5" s="46" t="s">
        <v>5</v>
      </c>
      <c r="O5" s="46" t="s">
        <v>4</v>
      </c>
      <c r="P5" s="46" t="s">
        <v>5</v>
      </c>
      <c r="Q5" s="46" t="s">
        <v>4</v>
      </c>
      <c r="R5" s="46" t="s">
        <v>5</v>
      </c>
      <c r="S5" s="46" t="s">
        <v>4</v>
      </c>
      <c r="T5" s="46" t="s">
        <v>5</v>
      </c>
      <c r="U5" s="46" t="s">
        <v>4</v>
      </c>
      <c r="V5" s="46" t="s">
        <v>5</v>
      </c>
      <c r="W5" s="46" t="s">
        <v>4</v>
      </c>
      <c r="X5" s="46" t="s">
        <v>5</v>
      </c>
      <c r="Y5" s="46" t="s">
        <v>4</v>
      </c>
      <c r="Z5" s="46" t="s">
        <v>5</v>
      </c>
      <c r="AA5" s="46" t="s">
        <v>4</v>
      </c>
      <c r="AB5" s="46" t="s">
        <v>5</v>
      </c>
      <c r="AC5" s="46" t="s">
        <v>4</v>
      </c>
      <c r="AD5" s="46" t="s">
        <v>5</v>
      </c>
      <c r="AE5" s="46" t="s">
        <v>4</v>
      </c>
      <c r="AF5" s="46" t="s">
        <v>5</v>
      </c>
      <c r="AG5" s="46" t="s">
        <v>4</v>
      </c>
      <c r="AH5" s="46" t="s">
        <v>5</v>
      </c>
      <c r="AI5" s="46" t="s">
        <v>4</v>
      </c>
      <c r="AJ5" s="46" t="s">
        <v>5</v>
      </c>
      <c r="AK5" s="46" t="s">
        <v>4</v>
      </c>
      <c r="AL5" s="46" t="s">
        <v>5</v>
      </c>
      <c r="AM5" s="46" t="s">
        <v>4</v>
      </c>
      <c r="AN5" s="46" t="s">
        <v>5</v>
      </c>
    </row>
    <row r="6" spans="1:40" ht="24.95" customHeight="1" x14ac:dyDescent="0.2">
      <c r="A6" s="53">
        <v>1</v>
      </c>
      <c r="B6" s="72" t="s">
        <v>60</v>
      </c>
      <c r="C6" s="78">
        <v>0</v>
      </c>
      <c r="D6" s="78">
        <v>0</v>
      </c>
      <c r="E6" s="78">
        <v>0</v>
      </c>
      <c r="F6" s="78">
        <v>0</v>
      </c>
      <c r="G6" s="78">
        <v>0</v>
      </c>
      <c r="H6" s="78">
        <v>0</v>
      </c>
      <c r="I6" s="78">
        <v>0</v>
      </c>
      <c r="J6" s="78">
        <v>0</v>
      </c>
      <c r="K6" s="78">
        <v>0</v>
      </c>
      <c r="L6" s="78">
        <v>0</v>
      </c>
      <c r="M6" s="78">
        <v>0</v>
      </c>
      <c r="N6" s="78">
        <v>0</v>
      </c>
      <c r="O6" s="78">
        <v>0</v>
      </c>
      <c r="P6" s="78">
        <v>0</v>
      </c>
      <c r="Q6" s="78">
        <v>0</v>
      </c>
      <c r="R6" s="78">
        <v>0</v>
      </c>
      <c r="S6" s="78">
        <v>0</v>
      </c>
      <c r="T6" s="78">
        <v>0</v>
      </c>
      <c r="U6" s="78">
        <v>0</v>
      </c>
      <c r="V6" s="78">
        <v>0</v>
      </c>
      <c r="W6" s="78">
        <v>0</v>
      </c>
      <c r="X6" s="78">
        <v>0</v>
      </c>
      <c r="Y6" s="78">
        <v>0</v>
      </c>
      <c r="Z6" s="78">
        <v>0</v>
      </c>
      <c r="AA6" s="78">
        <v>1029547.39</v>
      </c>
      <c r="AB6" s="78">
        <v>1029547.390073</v>
      </c>
      <c r="AC6" s="78">
        <v>0</v>
      </c>
      <c r="AD6" s="78">
        <v>0</v>
      </c>
      <c r="AE6" s="78">
        <v>0</v>
      </c>
      <c r="AF6" s="78">
        <v>0</v>
      </c>
      <c r="AG6" s="78">
        <v>0</v>
      </c>
      <c r="AH6" s="78">
        <v>0</v>
      </c>
      <c r="AI6" s="78">
        <v>0</v>
      </c>
      <c r="AJ6" s="78">
        <v>0</v>
      </c>
      <c r="AK6" s="78">
        <v>0</v>
      </c>
      <c r="AL6" s="78">
        <v>0</v>
      </c>
      <c r="AM6" s="75">
        <f t="shared" ref="AM6:AM20" si="0">C6+E6+G6+I6+K6+M6+O6+Q6+S6+U6+W6+Y6+AA6+AC6+AE6+AG6+AI6+AK6</f>
        <v>1029547.39</v>
      </c>
      <c r="AN6" s="75">
        <f t="shared" ref="AN6:AN20" si="1">D6+F6+H6+J6+L6+N6+P6+R6+T6+V6+X6+Z6+AB6+AD6+AF6+AH6+AJ6+AL6</f>
        <v>1029547.390073</v>
      </c>
    </row>
    <row r="7" spans="1:40" ht="24.95" customHeight="1" x14ac:dyDescent="0.2">
      <c r="A7" s="53">
        <v>2</v>
      </c>
      <c r="B7" s="72" t="s">
        <v>57</v>
      </c>
      <c r="C7" s="78">
        <v>0</v>
      </c>
      <c r="D7" s="78">
        <v>0</v>
      </c>
      <c r="E7" s="78">
        <v>0</v>
      </c>
      <c r="F7" s="78">
        <v>0</v>
      </c>
      <c r="G7" s="78">
        <v>0</v>
      </c>
      <c r="H7" s="78">
        <v>0</v>
      </c>
      <c r="I7" s="78">
        <v>0</v>
      </c>
      <c r="J7" s="78">
        <v>0</v>
      </c>
      <c r="K7" s="78">
        <v>47641.116346999996</v>
      </c>
      <c r="L7" s="78">
        <v>794.04</v>
      </c>
      <c r="M7" s="78">
        <v>0</v>
      </c>
      <c r="N7" s="78">
        <v>79.001918000000003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  <c r="W7" s="78">
        <v>0</v>
      </c>
      <c r="X7" s="78">
        <v>0</v>
      </c>
      <c r="Y7" s="78">
        <v>0</v>
      </c>
      <c r="Z7" s="78">
        <v>0</v>
      </c>
      <c r="AA7" s="78">
        <v>0</v>
      </c>
      <c r="AB7" s="78">
        <v>0</v>
      </c>
      <c r="AC7" s="78">
        <v>0</v>
      </c>
      <c r="AD7" s="78">
        <v>0</v>
      </c>
      <c r="AE7" s="78">
        <v>0</v>
      </c>
      <c r="AF7" s="78">
        <v>0</v>
      </c>
      <c r="AG7" s="78">
        <v>0</v>
      </c>
      <c r="AH7" s="78">
        <v>0</v>
      </c>
      <c r="AI7" s="78">
        <v>0</v>
      </c>
      <c r="AJ7" s="78">
        <v>0</v>
      </c>
      <c r="AK7" s="78">
        <v>0</v>
      </c>
      <c r="AL7" s="78">
        <v>0</v>
      </c>
      <c r="AM7" s="75">
        <f t="shared" si="0"/>
        <v>47641.116346999996</v>
      </c>
      <c r="AN7" s="75">
        <f t="shared" si="1"/>
        <v>873.04191800000001</v>
      </c>
    </row>
    <row r="8" spans="1:40" ht="24.95" customHeight="1" x14ac:dyDescent="0.2">
      <c r="A8" s="53">
        <v>3</v>
      </c>
      <c r="B8" s="72" t="s">
        <v>48</v>
      </c>
      <c r="C8" s="78">
        <v>0</v>
      </c>
      <c r="D8" s="78">
        <v>0</v>
      </c>
      <c r="E8" s="78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0</v>
      </c>
      <c r="L8" s="78">
        <v>0</v>
      </c>
      <c r="M8" s="78">
        <v>0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  <c r="W8" s="78">
        <v>0</v>
      </c>
      <c r="X8" s="78">
        <v>0</v>
      </c>
      <c r="Y8" s="78">
        <v>0</v>
      </c>
      <c r="Z8" s="78">
        <v>0</v>
      </c>
      <c r="AA8" s="78">
        <v>42086.766799999998</v>
      </c>
      <c r="AB8" s="78">
        <v>41371.291764399997</v>
      </c>
      <c r="AC8" s="78">
        <v>0</v>
      </c>
      <c r="AD8" s="78">
        <v>0</v>
      </c>
      <c r="AE8" s="78">
        <v>0</v>
      </c>
      <c r="AF8" s="78">
        <v>0</v>
      </c>
      <c r="AG8" s="78">
        <v>0</v>
      </c>
      <c r="AH8" s="78">
        <v>0</v>
      </c>
      <c r="AI8" s="78">
        <v>0</v>
      </c>
      <c r="AJ8" s="78">
        <v>0</v>
      </c>
      <c r="AK8" s="78">
        <v>0</v>
      </c>
      <c r="AL8" s="78">
        <v>0</v>
      </c>
      <c r="AM8" s="75">
        <f t="shared" si="0"/>
        <v>42086.766799999998</v>
      </c>
      <c r="AN8" s="75">
        <f t="shared" si="1"/>
        <v>41371.291764399997</v>
      </c>
    </row>
    <row r="9" spans="1:40" ht="24.95" customHeight="1" x14ac:dyDescent="0.2">
      <c r="A9" s="53">
        <v>4</v>
      </c>
      <c r="B9" s="72" t="s">
        <v>49</v>
      </c>
      <c r="C9" s="78">
        <v>0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1291.8499999999999</v>
      </c>
      <c r="N9" s="78">
        <v>239.28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  <c r="W9" s="78">
        <v>0</v>
      </c>
      <c r="X9" s="78">
        <v>0</v>
      </c>
      <c r="Y9" s="78">
        <v>0</v>
      </c>
      <c r="Z9" s="78">
        <v>0</v>
      </c>
      <c r="AA9" s="78">
        <v>0</v>
      </c>
      <c r="AB9" s="78">
        <v>0</v>
      </c>
      <c r="AC9" s="78">
        <v>0</v>
      </c>
      <c r="AD9" s="78">
        <v>0</v>
      </c>
      <c r="AE9" s="78">
        <v>0</v>
      </c>
      <c r="AF9" s="78">
        <v>0</v>
      </c>
      <c r="AG9" s="78">
        <v>0</v>
      </c>
      <c r="AH9" s="78">
        <v>0</v>
      </c>
      <c r="AI9" s="78">
        <v>0</v>
      </c>
      <c r="AJ9" s="78">
        <v>0</v>
      </c>
      <c r="AK9" s="78">
        <v>0</v>
      </c>
      <c r="AL9" s="78">
        <v>0</v>
      </c>
      <c r="AM9" s="75">
        <f t="shared" si="0"/>
        <v>1291.8499999999999</v>
      </c>
      <c r="AN9" s="75">
        <f t="shared" si="1"/>
        <v>239.28</v>
      </c>
    </row>
    <row r="10" spans="1:40" ht="24.95" customHeight="1" x14ac:dyDescent="0.2">
      <c r="A10" s="53">
        <v>5</v>
      </c>
      <c r="B10" s="72" t="s">
        <v>47</v>
      </c>
      <c r="C10" s="78">
        <v>0</v>
      </c>
      <c r="D10" s="78">
        <v>0</v>
      </c>
      <c r="E10" s="78">
        <v>0</v>
      </c>
      <c r="F10" s="78">
        <v>0</v>
      </c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78">
        <v>0</v>
      </c>
      <c r="W10" s="78">
        <v>0</v>
      </c>
      <c r="X10" s="78">
        <v>0</v>
      </c>
      <c r="Y10" s="78">
        <v>0</v>
      </c>
      <c r="Z10" s="78">
        <v>0</v>
      </c>
      <c r="AA10" s="78">
        <v>0</v>
      </c>
      <c r="AB10" s="78">
        <v>0</v>
      </c>
      <c r="AC10" s="78">
        <v>0</v>
      </c>
      <c r="AD10" s="78">
        <v>0</v>
      </c>
      <c r="AE10" s="78">
        <v>0</v>
      </c>
      <c r="AF10" s="78">
        <v>0</v>
      </c>
      <c r="AG10" s="78">
        <v>0</v>
      </c>
      <c r="AH10" s="78">
        <v>0</v>
      </c>
      <c r="AI10" s="78">
        <v>0</v>
      </c>
      <c r="AJ10" s="78">
        <v>0</v>
      </c>
      <c r="AK10" s="78">
        <v>0</v>
      </c>
      <c r="AL10" s="78">
        <v>0</v>
      </c>
      <c r="AM10" s="75">
        <f t="shared" si="0"/>
        <v>0</v>
      </c>
      <c r="AN10" s="75">
        <f t="shared" si="1"/>
        <v>0</v>
      </c>
    </row>
    <row r="11" spans="1:40" ht="24.95" customHeight="1" x14ac:dyDescent="0.2">
      <c r="A11" s="53">
        <v>6</v>
      </c>
      <c r="B11" s="72" t="s">
        <v>58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  <c r="W11" s="78">
        <v>0</v>
      </c>
      <c r="X11" s="78">
        <v>0</v>
      </c>
      <c r="Y11" s="78">
        <v>0</v>
      </c>
      <c r="Z11" s="78">
        <v>0</v>
      </c>
      <c r="AA11" s="78">
        <v>0</v>
      </c>
      <c r="AB11" s="78">
        <v>0</v>
      </c>
      <c r="AC11" s="78">
        <v>0</v>
      </c>
      <c r="AD11" s="78">
        <v>0</v>
      </c>
      <c r="AE11" s="78">
        <v>0</v>
      </c>
      <c r="AF11" s="78">
        <v>0</v>
      </c>
      <c r="AG11" s="78">
        <v>0</v>
      </c>
      <c r="AH11" s="78">
        <v>0</v>
      </c>
      <c r="AI11" s="78">
        <v>0</v>
      </c>
      <c r="AJ11" s="78">
        <v>0</v>
      </c>
      <c r="AK11" s="78">
        <v>0</v>
      </c>
      <c r="AL11" s="78">
        <v>0</v>
      </c>
      <c r="AM11" s="75">
        <f t="shared" si="0"/>
        <v>0</v>
      </c>
      <c r="AN11" s="75">
        <f t="shared" si="1"/>
        <v>0</v>
      </c>
    </row>
    <row r="12" spans="1:40" ht="24.95" customHeight="1" x14ac:dyDescent="0.2">
      <c r="A12" s="53">
        <v>7</v>
      </c>
      <c r="B12" s="72" t="s">
        <v>66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  <c r="W12" s="78">
        <v>0</v>
      </c>
      <c r="X12" s="78">
        <v>0</v>
      </c>
      <c r="Y12" s="78">
        <v>0</v>
      </c>
      <c r="Z12" s="78">
        <v>0</v>
      </c>
      <c r="AA12" s="78">
        <v>0</v>
      </c>
      <c r="AB12" s="78">
        <v>0</v>
      </c>
      <c r="AC12" s="78">
        <v>0</v>
      </c>
      <c r="AD12" s="78">
        <v>0</v>
      </c>
      <c r="AE12" s="78">
        <v>0</v>
      </c>
      <c r="AF12" s="78">
        <v>0</v>
      </c>
      <c r="AG12" s="78">
        <v>0</v>
      </c>
      <c r="AH12" s="78">
        <v>0</v>
      </c>
      <c r="AI12" s="78">
        <v>0</v>
      </c>
      <c r="AJ12" s="78">
        <v>0</v>
      </c>
      <c r="AK12" s="78">
        <v>0</v>
      </c>
      <c r="AL12" s="78">
        <v>0</v>
      </c>
      <c r="AM12" s="75">
        <f t="shared" si="0"/>
        <v>0</v>
      </c>
      <c r="AN12" s="75">
        <f t="shared" si="1"/>
        <v>0</v>
      </c>
    </row>
    <row r="13" spans="1:40" ht="24.95" customHeight="1" x14ac:dyDescent="0.2">
      <c r="A13" s="53">
        <v>8</v>
      </c>
      <c r="B13" s="72" t="s">
        <v>59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  <c r="W13" s="78">
        <v>0</v>
      </c>
      <c r="X13" s="78">
        <v>0</v>
      </c>
      <c r="Y13" s="78">
        <v>0</v>
      </c>
      <c r="Z13" s="78">
        <v>0</v>
      </c>
      <c r="AA13" s="78">
        <v>0</v>
      </c>
      <c r="AB13" s="78">
        <v>0</v>
      </c>
      <c r="AC13" s="78">
        <v>0</v>
      </c>
      <c r="AD13" s="78">
        <v>0</v>
      </c>
      <c r="AE13" s="78">
        <v>0</v>
      </c>
      <c r="AF13" s="78">
        <v>0</v>
      </c>
      <c r="AG13" s="78">
        <v>0</v>
      </c>
      <c r="AH13" s="78">
        <v>0</v>
      </c>
      <c r="AI13" s="78">
        <v>0</v>
      </c>
      <c r="AJ13" s="78">
        <v>0</v>
      </c>
      <c r="AK13" s="78">
        <v>0</v>
      </c>
      <c r="AL13" s="78">
        <v>0</v>
      </c>
      <c r="AM13" s="75">
        <f t="shared" si="0"/>
        <v>0</v>
      </c>
      <c r="AN13" s="75">
        <f t="shared" si="1"/>
        <v>0</v>
      </c>
    </row>
    <row r="14" spans="1:40" ht="24.95" customHeight="1" x14ac:dyDescent="0.2">
      <c r="A14" s="53">
        <v>9</v>
      </c>
      <c r="B14" s="72" t="s">
        <v>61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  <c r="W14" s="78">
        <v>0</v>
      </c>
      <c r="X14" s="78">
        <v>0</v>
      </c>
      <c r="Y14" s="78">
        <v>0</v>
      </c>
      <c r="Z14" s="78">
        <v>0</v>
      </c>
      <c r="AA14" s="78">
        <v>0</v>
      </c>
      <c r="AB14" s="78">
        <v>0</v>
      </c>
      <c r="AC14" s="78">
        <v>0</v>
      </c>
      <c r="AD14" s="78">
        <v>0</v>
      </c>
      <c r="AE14" s="78">
        <v>0</v>
      </c>
      <c r="AF14" s="78">
        <v>0</v>
      </c>
      <c r="AG14" s="78">
        <v>0</v>
      </c>
      <c r="AH14" s="78">
        <v>0</v>
      </c>
      <c r="AI14" s="78">
        <v>0</v>
      </c>
      <c r="AJ14" s="78">
        <v>0</v>
      </c>
      <c r="AK14" s="78">
        <v>0</v>
      </c>
      <c r="AL14" s="78">
        <v>0</v>
      </c>
      <c r="AM14" s="75">
        <f t="shared" si="0"/>
        <v>0</v>
      </c>
      <c r="AN14" s="75">
        <f t="shared" si="1"/>
        <v>0</v>
      </c>
    </row>
    <row r="15" spans="1:40" ht="24.95" customHeight="1" x14ac:dyDescent="0.2">
      <c r="A15" s="53">
        <v>10</v>
      </c>
      <c r="B15" s="72" t="s">
        <v>62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8">
        <v>0</v>
      </c>
      <c r="AA15" s="78">
        <v>0</v>
      </c>
      <c r="AB15" s="78">
        <v>0</v>
      </c>
      <c r="AC15" s="78">
        <v>0</v>
      </c>
      <c r="AD15" s="78">
        <v>0</v>
      </c>
      <c r="AE15" s="78">
        <v>0</v>
      </c>
      <c r="AF15" s="78">
        <v>0</v>
      </c>
      <c r="AG15" s="78">
        <v>0</v>
      </c>
      <c r="AH15" s="78">
        <v>0</v>
      </c>
      <c r="AI15" s="78">
        <v>0</v>
      </c>
      <c r="AJ15" s="78">
        <v>0</v>
      </c>
      <c r="AK15" s="78">
        <v>0</v>
      </c>
      <c r="AL15" s="78">
        <v>0</v>
      </c>
      <c r="AM15" s="75">
        <f t="shared" si="0"/>
        <v>0</v>
      </c>
      <c r="AN15" s="75">
        <f t="shared" si="1"/>
        <v>0</v>
      </c>
    </row>
    <row r="16" spans="1:40" ht="24.95" customHeight="1" x14ac:dyDescent="0.2">
      <c r="A16" s="53">
        <v>11</v>
      </c>
      <c r="B16" s="72" t="s">
        <v>63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8">
        <v>0</v>
      </c>
      <c r="AD16" s="78">
        <v>0</v>
      </c>
      <c r="AE16" s="78">
        <v>0</v>
      </c>
      <c r="AF16" s="78">
        <v>0</v>
      </c>
      <c r="AG16" s="78">
        <v>0</v>
      </c>
      <c r="AH16" s="78">
        <v>0</v>
      </c>
      <c r="AI16" s="78">
        <v>0</v>
      </c>
      <c r="AJ16" s="78">
        <v>0</v>
      </c>
      <c r="AK16" s="78">
        <v>0</v>
      </c>
      <c r="AL16" s="78">
        <v>0</v>
      </c>
      <c r="AM16" s="75">
        <f t="shared" si="0"/>
        <v>0</v>
      </c>
      <c r="AN16" s="75">
        <f t="shared" si="1"/>
        <v>0</v>
      </c>
    </row>
    <row r="17" spans="1:40" ht="24.95" customHeight="1" x14ac:dyDescent="0.2">
      <c r="A17" s="53">
        <v>12</v>
      </c>
      <c r="B17" s="72" t="s">
        <v>64</v>
      </c>
      <c r="C17" s="78">
        <v>0</v>
      </c>
      <c r="D17" s="78">
        <v>0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  <c r="W17" s="78">
        <v>0</v>
      </c>
      <c r="X17" s="78">
        <v>0</v>
      </c>
      <c r="Y17" s="78">
        <v>0</v>
      </c>
      <c r="Z17" s="78">
        <v>0</v>
      </c>
      <c r="AA17" s="78">
        <v>0</v>
      </c>
      <c r="AB17" s="78">
        <v>0</v>
      </c>
      <c r="AC17" s="78">
        <v>0</v>
      </c>
      <c r="AD17" s="78">
        <v>0</v>
      </c>
      <c r="AE17" s="78">
        <v>0</v>
      </c>
      <c r="AF17" s="78">
        <v>0</v>
      </c>
      <c r="AG17" s="78">
        <v>0</v>
      </c>
      <c r="AH17" s="78">
        <v>0</v>
      </c>
      <c r="AI17" s="78">
        <v>0</v>
      </c>
      <c r="AJ17" s="78">
        <v>0</v>
      </c>
      <c r="AK17" s="78">
        <v>0</v>
      </c>
      <c r="AL17" s="78">
        <v>0</v>
      </c>
      <c r="AM17" s="75">
        <f t="shared" si="0"/>
        <v>0</v>
      </c>
      <c r="AN17" s="75">
        <f t="shared" si="1"/>
        <v>0</v>
      </c>
    </row>
    <row r="18" spans="1:40" ht="24.95" customHeight="1" x14ac:dyDescent="0.2">
      <c r="A18" s="53">
        <v>13</v>
      </c>
      <c r="B18" s="72" t="s">
        <v>65</v>
      </c>
      <c r="C18" s="78">
        <v>0</v>
      </c>
      <c r="D18" s="78">
        <v>0</v>
      </c>
      <c r="E18" s="78">
        <v>0</v>
      </c>
      <c r="F18" s="78">
        <v>0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  <c r="W18" s="78">
        <v>0</v>
      </c>
      <c r="X18" s="78">
        <v>0</v>
      </c>
      <c r="Y18" s="78">
        <v>0</v>
      </c>
      <c r="Z18" s="78">
        <v>0</v>
      </c>
      <c r="AA18" s="78">
        <v>0</v>
      </c>
      <c r="AB18" s="78">
        <v>0</v>
      </c>
      <c r="AC18" s="78">
        <v>0</v>
      </c>
      <c r="AD18" s="78">
        <v>0</v>
      </c>
      <c r="AE18" s="78">
        <v>0</v>
      </c>
      <c r="AF18" s="78">
        <v>0</v>
      </c>
      <c r="AG18" s="78">
        <v>0</v>
      </c>
      <c r="AH18" s="78">
        <v>0</v>
      </c>
      <c r="AI18" s="78">
        <v>0</v>
      </c>
      <c r="AJ18" s="78">
        <v>0</v>
      </c>
      <c r="AK18" s="78">
        <v>0</v>
      </c>
      <c r="AL18" s="78">
        <v>0</v>
      </c>
      <c r="AM18" s="75">
        <f t="shared" si="0"/>
        <v>0</v>
      </c>
      <c r="AN18" s="75">
        <f t="shared" si="1"/>
        <v>0</v>
      </c>
    </row>
    <row r="19" spans="1:40" ht="24.95" customHeight="1" x14ac:dyDescent="0.2">
      <c r="A19" s="53">
        <v>14</v>
      </c>
      <c r="B19" s="72" t="s">
        <v>67</v>
      </c>
      <c r="C19" s="78">
        <v>0</v>
      </c>
      <c r="D19" s="78">
        <v>0</v>
      </c>
      <c r="E19" s="78">
        <v>0</v>
      </c>
      <c r="F19" s="78">
        <v>0</v>
      </c>
      <c r="G19" s="78">
        <v>0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  <c r="W19" s="78">
        <v>0</v>
      </c>
      <c r="X19" s="78">
        <v>0</v>
      </c>
      <c r="Y19" s="78">
        <v>0</v>
      </c>
      <c r="Z19" s="78">
        <v>0</v>
      </c>
      <c r="AA19" s="78">
        <v>0</v>
      </c>
      <c r="AB19" s="78">
        <v>0</v>
      </c>
      <c r="AC19" s="78">
        <v>0</v>
      </c>
      <c r="AD19" s="78">
        <v>0</v>
      </c>
      <c r="AE19" s="78">
        <v>0</v>
      </c>
      <c r="AF19" s="78">
        <v>0</v>
      </c>
      <c r="AG19" s="78">
        <v>0</v>
      </c>
      <c r="AH19" s="78">
        <v>0</v>
      </c>
      <c r="AI19" s="78">
        <v>0</v>
      </c>
      <c r="AJ19" s="78">
        <v>0</v>
      </c>
      <c r="AK19" s="78">
        <v>0</v>
      </c>
      <c r="AL19" s="78">
        <v>0</v>
      </c>
      <c r="AM19" s="75">
        <f t="shared" si="0"/>
        <v>0</v>
      </c>
      <c r="AN19" s="75">
        <f t="shared" si="1"/>
        <v>0</v>
      </c>
    </row>
    <row r="20" spans="1:40" ht="24.95" customHeight="1" x14ac:dyDescent="0.2">
      <c r="A20" s="53">
        <v>15</v>
      </c>
      <c r="B20" s="74" t="s">
        <v>68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  <c r="W20" s="78">
        <v>0</v>
      </c>
      <c r="X20" s="78">
        <v>0</v>
      </c>
      <c r="Y20" s="78">
        <v>0</v>
      </c>
      <c r="Z20" s="78">
        <v>0</v>
      </c>
      <c r="AA20" s="78">
        <v>0</v>
      </c>
      <c r="AB20" s="78">
        <v>0</v>
      </c>
      <c r="AC20" s="78">
        <v>0</v>
      </c>
      <c r="AD20" s="78">
        <v>0</v>
      </c>
      <c r="AE20" s="78">
        <v>0</v>
      </c>
      <c r="AF20" s="78">
        <v>0</v>
      </c>
      <c r="AG20" s="78">
        <v>0</v>
      </c>
      <c r="AH20" s="78">
        <v>0</v>
      </c>
      <c r="AI20" s="78">
        <v>0</v>
      </c>
      <c r="AJ20" s="78">
        <v>0</v>
      </c>
      <c r="AK20" s="78">
        <v>0</v>
      </c>
      <c r="AL20" s="78">
        <v>0</v>
      </c>
      <c r="AM20" s="75">
        <f t="shared" si="0"/>
        <v>0</v>
      </c>
      <c r="AN20" s="75">
        <f t="shared" si="1"/>
        <v>0</v>
      </c>
    </row>
    <row r="21" spans="1:40" ht="16.5" customHeight="1" x14ac:dyDescent="0.3">
      <c r="A21" s="47"/>
      <c r="B21" s="12" t="s">
        <v>1</v>
      </c>
      <c r="C21" s="76">
        <f t="shared" ref="C21:AN21" si="2">SUM(C6:C20)</f>
        <v>0</v>
      </c>
      <c r="D21" s="76">
        <f t="shared" si="2"/>
        <v>0</v>
      </c>
      <c r="E21" s="76">
        <f t="shared" si="2"/>
        <v>0</v>
      </c>
      <c r="F21" s="76">
        <f t="shared" si="2"/>
        <v>0</v>
      </c>
      <c r="G21" s="76">
        <f t="shared" si="2"/>
        <v>0</v>
      </c>
      <c r="H21" s="76">
        <f t="shared" si="2"/>
        <v>0</v>
      </c>
      <c r="I21" s="76">
        <f t="shared" si="2"/>
        <v>0</v>
      </c>
      <c r="J21" s="76">
        <f t="shared" si="2"/>
        <v>0</v>
      </c>
      <c r="K21" s="76">
        <f t="shared" si="2"/>
        <v>47641.116346999996</v>
      </c>
      <c r="L21" s="76">
        <f t="shared" si="2"/>
        <v>794.04</v>
      </c>
      <c r="M21" s="76">
        <f t="shared" si="2"/>
        <v>1291.8499999999999</v>
      </c>
      <c r="N21" s="76">
        <f t="shared" si="2"/>
        <v>318.28191800000002</v>
      </c>
      <c r="O21" s="76">
        <f t="shared" si="2"/>
        <v>0</v>
      </c>
      <c r="P21" s="76">
        <f t="shared" si="2"/>
        <v>0</v>
      </c>
      <c r="Q21" s="76">
        <f t="shared" si="2"/>
        <v>0</v>
      </c>
      <c r="R21" s="76">
        <f t="shared" si="2"/>
        <v>0</v>
      </c>
      <c r="S21" s="76">
        <f t="shared" si="2"/>
        <v>0</v>
      </c>
      <c r="T21" s="76">
        <f t="shared" si="2"/>
        <v>0</v>
      </c>
      <c r="U21" s="76">
        <f t="shared" si="2"/>
        <v>0</v>
      </c>
      <c r="V21" s="76">
        <f t="shared" si="2"/>
        <v>0</v>
      </c>
      <c r="W21" s="76">
        <f t="shared" si="2"/>
        <v>0</v>
      </c>
      <c r="X21" s="76">
        <f t="shared" si="2"/>
        <v>0</v>
      </c>
      <c r="Y21" s="76">
        <f t="shared" si="2"/>
        <v>0</v>
      </c>
      <c r="Z21" s="76">
        <f t="shared" si="2"/>
        <v>0</v>
      </c>
      <c r="AA21" s="76">
        <f t="shared" si="2"/>
        <v>1071634.1568</v>
      </c>
      <c r="AB21" s="76">
        <f t="shared" si="2"/>
        <v>1070918.6818374</v>
      </c>
      <c r="AC21" s="76">
        <f t="shared" si="2"/>
        <v>0</v>
      </c>
      <c r="AD21" s="76">
        <f t="shared" si="2"/>
        <v>0</v>
      </c>
      <c r="AE21" s="76">
        <f t="shared" si="2"/>
        <v>0</v>
      </c>
      <c r="AF21" s="76">
        <f t="shared" si="2"/>
        <v>0</v>
      </c>
      <c r="AG21" s="76">
        <f t="shared" si="2"/>
        <v>0</v>
      </c>
      <c r="AH21" s="76">
        <f t="shared" si="2"/>
        <v>0</v>
      </c>
      <c r="AI21" s="76">
        <f t="shared" si="2"/>
        <v>0</v>
      </c>
      <c r="AJ21" s="76">
        <f t="shared" si="2"/>
        <v>0</v>
      </c>
      <c r="AK21" s="76">
        <f t="shared" si="2"/>
        <v>0</v>
      </c>
      <c r="AL21" s="76">
        <f t="shared" si="2"/>
        <v>0</v>
      </c>
      <c r="AM21" s="76">
        <f t="shared" si="2"/>
        <v>1120567.1231470001</v>
      </c>
      <c r="AN21" s="76">
        <f t="shared" si="2"/>
        <v>1072031.0037554</v>
      </c>
    </row>
    <row r="22" spans="1:40" ht="16.5" customHeight="1" x14ac:dyDescent="0.3">
      <c r="A22" s="89"/>
      <c r="B22" s="87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</row>
    <row r="23" spans="1:40" ht="14.25" customHeight="1" x14ac:dyDescent="0.2"/>
    <row r="24" spans="1:40" ht="13.5" x14ac:dyDescent="0.2">
      <c r="B24" s="29" t="s">
        <v>15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</row>
    <row r="25" spans="1:40" ht="12.75" customHeight="1" x14ac:dyDescent="0.2">
      <c r="B25" s="106" t="s">
        <v>71</v>
      </c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AM25" s="3"/>
      <c r="AN25" s="3"/>
    </row>
    <row r="26" spans="1:40" x14ac:dyDescent="0.2"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AM26" s="3"/>
      <c r="AN26" s="3"/>
    </row>
    <row r="27" spans="1:40" x14ac:dyDescent="0.2">
      <c r="AM27" s="3"/>
      <c r="AN27" s="3"/>
    </row>
    <row r="28" spans="1:40" x14ac:dyDescent="0.2">
      <c r="AM28" s="3"/>
      <c r="AN28" s="3"/>
    </row>
    <row r="29" spans="1:40" x14ac:dyDescent="0.2"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3"/>
      <c r="AN29" s="3"/>
    </row>
    <row r="30" spans="1:40" x14ac:dyDescent="0.2"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3"/>
      <c r="AN30" s="3"/>
    </row>
    <row r="31" spans="1:40" x14ac:dyDescent="0.2">
      <c r="AM31" s="3"/>
      <c r="AN31" s="3"/>
    </row>
  </sheetData>
  <sortState ref="B7:AN20">
    <sortCondition descending="1" ref="AM6:AM20"/>
  </sortState>
  <mergeCells count="22">
    <mergeCell ref="I4:J4"/>
    <mergeCell ref="A4:A5"/>
    <mergeCell ref="B4:B5"/>
    <mergeCell ref="C4:D4"/>
    <mergeCell ref="E4:F4"/>
    <mergeCell ref="G4:H4"/>
    <mergeCell ref="U4:V4"/>
    <mergeCell ref="AI4:AJ4"/>
    <mergeCell ref="AK4:AL4"/>
    <mergeCell ref="AM4:AN4"/>
    <mergeCell ref="B25:N26"/>
    <mergeCell ref="W4:X4"/>
    <mergeCell ref="Y4:Z4"/>
    <mergeCell ref="AA4:AB4"/>
    <mergeCell ref="AC4:AD4"/>
    <mergeCell ref="AE4:AF4"/>
    <mergeCell ref="AG4:AH4"/>
    <mergeCell ref="K4:L4"/>
    <mergeCell ref="M4:N4"/>
    <mergeCell ref="O4:P4"/>
    <mergeCell ref="Q4:R4"/>
    <mergeCell ref="S4:T4"/>
  </mergeCells>
  <pageMargins left="0.23622047244094491" right="0.19685039370078741" top="0.19685039370078741" bottom="0.15748031496062992" header="0.15748031496062992" footer="0.15748031496062992"/>
  <pageSetup paperSize="9" scale="67" orientation="landscape" r:id="rId1"/>
  <headerFooter alignWithMargins="0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პოლისების რაოდენობა</vt:lpstr>
      <vt:lpstr>სატ. საშუალებათა რაოდენობა</vt:lpstr>
      <vt:lpstr>სტატის მოზიდ პრემიები(დაზღვევა)</vt:lpstr>
      <vt:lpstr>ფინანს მოზიდ პრემიები(დაზღვევა)</vt:lpstr>
      <vt:lpstr>გამომუშავებული პრემია(დაზღვევა)</vt:lpstr>
      <vt:lpstr>ანაზღაურებ. ზარალები(დაზღვევა) </vt:lpstr>
      <vt:lpstr>დამდგარი  ზარალები(დაზღვევა)</vt:lpstr>
      <vt:lpstr>ბაზრის სტრუქტურა(დაზღვევა)</vt:lpstr>
      <vt:lpstr>სტატისტი პრემიები(მიღ. გადაზღ.)</vt:lpstr>
      <vt:lpstr>ფინს.პრემიები(მიღებ გადაზღვ.) </vt:lpstr>
      <vt:lpstr>გამომუშავებული პრემია(მიღ. გად)</vt:lpstr>
      <vt:lpstr>ანაზღ. ზარალები (მიღ. გად)  </vt:lpstr>
      <vt:lpstr>დამდგარი ზარალები (მიღ. გად)</vt:lpstr>
      <vt:lpstr>ბაზრის სტრუქტურა(მიღ. გადაზღვ.)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George Nioradze</cp:lastModifiedBy>
  <cp:lastPrinted>2013-03-25T13:33:55Z</cp:lastPrinted>
  <dcterms:created xsi:type="dcterms:W3CDTF">1996-10-14T23:33:28Z</dcterms:created>
  <dcterms:modified xsi:type="dcterms:W3CDTF">2017-05-17T11:58:36Z</dcterms:modified>
</cp:coreProperties>
</file>